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Ex1.xml" ContentType="application/vnd.ms-office.chartex+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Users/simeononyeka/Desktop/Tech Experience Docs/"/>
    </mc:Choice>
  </mc:AlternateContent>
  <xr:revisionPtr revIDLastSave="0" documentId="13_ncr:1_{75443988-55B1-3C4D-B4CD-21811EDEBABE}" xr6:coauthVersionLast="47" xr6:coauthVersionMax="47" xr10:uidLastSave="{00000000-0000-0000-0000-000000000000}"/>
  <bookViews>
    <workbookView xWindow="38400" yWindow="8180" windowWidth="25600" windowHeight="14580" activeTab="2" xr2:uid="{00000000-000D-0000-FFFF-FFFF00000000}"/>
  </bookViews>
  <sheets>
    <sheet name="XLOOKUP" sheetId="10" r:id="rId1"/>
    <sheet name="Pivot Tables" sheetId="11" r:id="rId2"/>
    <sheet name="Charts" sheetId="13" r:id="rId3"/>
    <sheet name="Student Performance" sheetId="4" r:id="rId4"/>
    <sheet name="Student Info" sheetId="9" r:id="rId5"/>
  </sheets>
  <definedNames>
    <definedName name="_xlchart.v1.0" hidden="1">'Student Performance'!$O$1</definedName>
    <definedName name="_xlchart.v1.1" hidden="1">'Student Performance'!$O$2:$O$1001</definedName>
    <definedName name="_xlchart.v1.10" hidden="1">'Student Performance'!$O$1</definedName>
    <definedName name="_xlchart.v1.11" hidden="1">'Student Performance'!$O$2:$O$1001</definedName>
    <definedName name="_xlchart.v1.2" hidden="1">'Student Performance'!$O$1</definedName>
    <definedName name="_xlchart.v1.3" hidden="1">'Student Performance'!$O$2:$O$1001</definedName>
    <definedName name="_xlchart.v1.4" hidden="1">'Student Performance'!$O$1</definedName>
    <definedName name="_xlchart.v1.5" hidden="1">'Student Performance'!$O$2:$O$1001</definedName>
    <definedName name="_xlchart.v1.6" hidden="1">'Student Performance'!$O$1</definedName>
    <definedName name="_xlchart.v1.7" hidden="1">'Student Performance'!$O$2:$O$1001</definedName>
    <definedName name="_xlchart.v1.8" hidden="1">'Student Performance'!$O$1</definedName>
    <definedName name="_xlchart.v1.9" hidden="1">'Student Performance'!$O$2:$O$1001</definedName>
  </definedNames>
  <calcPr calcId="191029"/>
  <pivotCaches>
    <pivotCache cacheId="26"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 i="4" l="1"/>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X652" i="4"/>
  <c r="X653" i="4"/>
  <c r="X654" i="4"/>
  <c r="X655" i="4"/>
  <c r="X656" i="4"/>
  <c r="X657" i="4"/>
  <c r="X658" i="4"/>
  <c r="X659" i="4"/>
  <c r="X660" i="4"/>
  <c r="X661" i="4"/>
  <c r="X662" i="4"/>
  <c r="X663" i="4"/>
  <c r="X664" i="4"/>
  <c r="X665" i="4"/>
  <c r="X666" i="4"/>
  <c r="X667" i="4"/>
  <c r="X668" i="4"/>
  <c r="X669" i="4"/>
  <c r="X670" i="4"/>
  <c r="X671" i="4"/>
  <c r="X672" i="4"/>
  <c r="X673" i="4"/>
  <c r="X674" i="4"/>
  <c r="X675" i="4"/>
  <c r="X676" i="4"/>
  <c r="X677" i="4"/>
  <c r="X678" i="4"/>
  <c r="X679" i="4"/>
  <c r="X680" i="4"/>
  <c r="X681" i="4"/>
  <c r="X682" i="4"/>
  <c r="X683" i="4"/>
  <c r="X684" i="4"/>
  <c r="X685" i="4"/>
  <c r="X686" i="4"/>
  <c r="X687" i="4"/>
  <c r="X688" i="4"/>
  <c r="X689" i="4"/>
  <c r="X690" i="4"/>
  <c r="X691" i="4"/>
  <c r="X692" i="4"/>
  <c r="X693" i="4"/>
  <c r="X694" i="4"/>
  <c r="X695" i="4"/>
  <c r="X696" i="4"/>
  <c r="X697" i="4"/>
  <c r="X698" i="4"/>
  <c r="X699" i="4"/>
  <c r="X700" i="4"/>
  <c r="X701" i="4"/>
  <c r="X702" i="4"/>
  <c r="X703" i="4"/>
  <c r="X704" i="4"/>
  <c r="X705" i="4"/>
  <c r="X706" i="4"/>
  <c r="X707" i="4"/>
  <c r="X708" i="4"/>
  <c r="X709" i="4"/>
  <c r="X710" i="4"/>
  <c r="X711" i="4"/>
  <c r="X712" i="4"/>
  <c r="X713" i="4"/>
  <c r="X714" i="4"/>
  <c r="X715" i="4"/>
  <c r="X716" i="4"/>
  <c r="X717" i="4"/>
  <c r="X718" i="4"/>
  <c r="X719" i="4"/>
  <c r="X720" i="4"/>
  <c r="X721" i="4"/>
  <c r="X722" i="4"/>
  <c r="X723" i="4"/>
  <c r="X724" i="4"/>
  <c r="X725" i="4"/>
  <c r="X726" i="4"/>
  <c r="X727" i="4"/>
  <c r="X728" i="4"/>
  <c r="X729" i="4"/>
  <c r="X730" i="4"/>
  <c r="X731" i="4"/>
  <c r="X732" i="4"/>
  <c r="X733" i="4"/>
  <c r="X734" i="4"/>
  <c r="X735" i="4"/>
  <c r="X736" i="4"/>
  <c r="X737" i="4"/>
  <c r="X738" i="4"/>
  <c r="X739" i="4"/>
  <c r="X740" i="4"/>
  <c r="X741" i="4"/>
  <c r="X742" i="4"/>
  <c r="X743" i="4"/>
  <c r="X744" i="4"/>
  <c r="X745" i="4"/>
  <c r="X746" i="4"/>
  <c r="X747" i="4"/>
  <c r="X748" i="4"/>
  <c r="X749" i="4"/>
  <c r="X750" i="4"/>
  <c r="X751" i="4"/>
  <c r="X752" i="4"/>
  <c r="X753" i="4"/>
  <c r="X754" i="4"/>
  <c r="X755" i="4"/>
  <c r="X756" i="4"/>
  <c r="X757" i="4"/>
  <c r="X758" i="4"/>
  <c r="X759" i="4"/>
  <c r="X760" i="4"/>
  <c r="X761" i="4"/>
  <c r="X762" i="4"/>
  <c r="X763" i="4"/>
  <c r="X764" i="4"/>
  <c r="X765" i="4"/>
  <c r="X766" i="4"/>
  <c r="X767" i="4"/>
  <c r="X768" i="4"/>
  <c r="X769" i="4"/>
  <c r="X770" i="4"/>
  <c r="X771" i="4"/>
  <c r="X772" i="4"/>
  <c r="X773" i="4"/>
  <c r="X774" i="4"/>
  <c r="X775" i="4"/>
  <c r="X776" i="4"/>
  <c r="X777" i="4"/>
  <c r="X778" i="4"/>
  <c r="X779" i="4"/>
  <c r="X780" i="4"/>
  <c r="X781" i="4"/>
  <c r="X782" i="4"/>
  <c r="X783" i="4"/>
  <c r="X784" i="4"/>
  <c r="X785" i="4"/>
  <c r="X786" i="4"/>
  <c r="X787" i="4"/>
  <c r="X788" i="4"/>
  <c r="X789" i="4"/>
  <c r="X790" i="4"/>
  <c r="X791" i="4"/>
  <c r="X792" i="4"/>
  <c r="X793" i="4"/>
  <c r="X794" i="4"/>
  <c r="X795" i="4"/>
  <c r="X796" i="4"/>
  <c r="X797" i="4"/>
  <c r="X798" i="4"/>
  <c r="X799" i="4"/>
  <c r="X800" i="4"/>
  <c r="X801" i="4"/>
  <c r="X802" i="4"/>
  <c r="X803" i="4"/>
  <c r="X804" i="4"/>
  <c r="X805" i="4"/>
  <c r="X806" i="4"/>
  <c r="X807" i="4"/>
  <c r="X808" i="4"/>
  <c r="X809" i="4"/>
  <c r="X810" i="4"/>
  <c r="X811" i="4"/>
  <c r="X812" i="4"/>
  <c r="X813" i="4"/>
  <c r="X814" i="4"/>
  <c r="X815" i="4"/>
  <c r="X816" i="4"/>
  <c r="X817" i="4"/>
  <c r="X818" i="4"/>
  <c r="X819" i="4"/>
  <c r="X820" i="4"/>
  <c r="X821" i="4"/>
  <c r="X822" i="4"/>
  <c r="X823" i="4"/>
  <c r="X824" i="4"/>
  <c r="X825" i="4"/>
  <c r="X826" i="4"/>
  <c r="X827" i="4"/>
  <c r="X828" i="4"/>
  <c r="X829" i="4"/>
  <c r="X830" i="4"/>
  <c r="X831" i="4"/>
  <c r="X832" i="4"/>
  <c r="X833" i="4"/>
  <c r="X834" i="4"/>
  <c r="X835" i="4"/>
  <c r="X836" i="4"/>
  <c r="X837" i="4"/>
  <c r="X838" i="4"/>
  <c r="X839" i="4"/>
  <c r="X840" i="4"/>
  <c r="X841" i="4"/>
  <c r="X842" i="4"/>
  <c r="X843" i="4"/>
  <c r="X844" i="4"/>
  <c r="X845" i="4"/>
  <c r="X846" i="4"/>
  <c r="X847" i="4"/>
  <c r="X848" i="4"/>
  <c r="X849" i="4"/>
  <c r="X850" i="4"/>
  <c r="X851" i="4"/>
  <c r="X852" i="4"/>
  <c r="X853" i="4"/>
  <c r="X854" i="4"/>
  <c r="X855" i="4"/>
  <c r="X856" i="4"/>
  <c r="X857" i="4"/>
  <c r="X858" i="4"/>
  <c r="X859" i="4"/>
  <c r="X860" i="4"/>
  <c r="X861" i="4"/>
  <c r="X862" i="4"/>
  <c r="X863" i="4"/>
  <c r="X864" i="4"/>
  <c r="X865" i="4"/>
  <c r="X866" i="4"/>
  <c r="X867" i="4"/>
  <c r="X868" i="4"/>
  <c r="X869" i="4"/>
  <c r="X870" i="4"/>
  <c r="X871" i="4"/>
  <c r="X872" i="4"/>
  <c r="X873" i="4"/>
  <c r="X874" i="4"/>
  <c r="X875" i="4"/>
  <c r="X876" i="4"/>
  <c r="X877" i="4"/>
  <c r="X878" i="4"/>
  <c r="X879" i="4"/>
  <c r="X880" i="4"/>
  <c r="X881" i="4"/>
  <c r="X882" i="4"/>
  <c r="X883" i="4"/>
  <c r="X884" i="4"/>
  <c r="X885" i="4"/>
  <c r="X886" i="4"/>
  <c r="X887" i="4"/>
  <c r="X888" i="4"/>
  <c r="X889" i="4"/>
  <c r="X890" i="4"/>
  <c r="X891" i="4"/>
  <c r="X892" i="4"/>
  <c r="X893" i="4"/>
  <c r="X894" i="4"/>
  <c r="X895" i="4"/>
  <c r="X896" i="4"/>
  <c r="X897" i="4"/>
  <c r="X898" i="4"/>
  <c r="X899" i="4"/>
  <c r="X900" i="4"/>
  <c r="X901" i="4"/>
  <c r="X902" i="4"/>
  <c r="X903" i="4"/>
  <c r="X904" i="4"/>
  <c r="X905" i="4"/>
  <c r="X906" i="4"/>
  <c r="X907" i="4"/>
  <c r="X908" i="4"/>
  <c r="X909" i="4"/>
  <c r="X910" i="4"/>
  <c r="X911" i="4"/>
  <c r="X912" i="4"/>
  <c r="X913" i="4"/>
  <c r="X914" i="4"/>
  <c r="X915" i="4"/>
  <c r="X916" i="4"/>
  <c r="X917" i="4"/>
  <c r="X918" i="4"/>
  <c r="X919" i="4"/>
  <c r="X920" i="4"/>
  <c r="X921" i="4"/>
  <c r="X922" i="4"/>
  <c r="X923" i="4"/>
  <c r="X924" i="4"/>
  <c r="X925" i="4"/>
  <c r="X926" i="4"/>
  <c r="X927" i="4"/>
  <c r="X928" i="4"/>
  <c r="X929" i="4"/>
  <c r="X930" i="4"/>
  <c r="X931" i="4"/>
  <c r="X932" i="4"/>
  <c r="X933" i="4"/>
  <c r="X934" i="4"/>
  <c r="X935" i="4"/>
  <c r="X936" i="4"/>
  <c r="X937" i="4"/>
  <c r="X938" i="4"/>
  <c r="X939" i="4"/>
  <c r="X940" i="4"/>
  <c r="X941" i="4"/>
  <c r="X942" i="4"/>
  <c r="X943" i="4"/>
  <c r="X944" i="4"/>
  <c r="X945" i="4"/>
  <c r="X946" i="4"/>
  <c r="X947" i="4"/>
  <c r="X948" i="4"/>
  <c r="X949" i="4"/>
  <c r="X950" i="4"/>
  <c r="X951" i="4"/>
  <c r="X952" i="4"/>
  <c r="X953" i="4"/>
  <c r="X954" i="4"/>
  <c r="X955" i="4"/>
  <c r="X956" i="4"/>
  <c r="X957" i="4"/>
  <c r="X958" i="4"/>
  <c r="X959" i="4"/>
  <c r="X960" i="4"/>
  <c r="X961" i="4"/>
  <c r="X962" i="4"/>
  <c r="X963" i="4"/>
  <c r="X964" i="4"/>
  <c r="X965" i="4"/>
  <c r="X966" i="4"/>
  <c r="X967" i="4"/>
  <c r="X968" i="4"/>
  <c r="X969" i="4"/>
  <c r="X970" i="4"/>
  <c r="X971" i="4"/>
  <c r="X972" i="4"/>
  <c r="X973" i="4"/>
  <c r="X974" i="4"/>
  <c r="X975" i="4"/>
  <c r="X976" i="4"/>
  <c r="X977" i="4"/>
  <c r="X978" i="4"/>
  <c r="X979" i="4"/>
  <c r="X980" i="4"/>
  <c r="X981" i="4"/>
  <c r="X982" i="4"/>
  <c r="X983" i="4"/>
  <c r="X984" i="4"/>
  <c r="X985" i="4"/>
  <c r="X986" i="4"/>
  <c r="X987" i="4"/>
  <c r="X988" i="4"/>
  <c r="X989" i="4"/>
  <c r="X990" i="4"/>
  <c r="X991" i="4"/>
  <c r="X992" i="4"/>
  <c r="X993" i="4"/>
  <c r="X994" i="4"/>
  <c r="X995" i="4"/>
  <c r="X996" i="4"/>
  <c r="X997" i="4"/>
  <c r="X998" i="4"/>
  <c r="X999" i="4"/>
  <c r="X1000" i="4"/>
  <c r="X1001" i="4"/>
  <c r="Y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Y70" i="4"/>
  <c r="Y71" i="4"/>
  <c r="Y72" i="4"/>
  <c r="Y73" i="4"/>
  <c r="Y74" i="4"/>
  <c r="Y75" i="4"/>
  <c r="Y76" i="4"/>
  <c r="Y77" i="4"/>
  <c r="Y78" i="4"/>
  <c r="Y79" i="4"/>
  <c r="Y80" i="4"/>
  <c r="Y81" i="4"/>
  <c r="Y82" i="4"/>
  <c r="Y83" i="4"/>
  <c r="Y84" i="4"/>
  <c r="Y85" i="4"/>
  <c r="Y86" i="4"/>
  <c r="Y87" i="4"/>
  <c r="Y88" i="4"/>
  <c r="Y89" i="4"/>
  <c r="Y90" i="4"/>
  <c r="Y91" i="4"/>
  <c r="Y92" i="4"/>
  <c r="Y93" i="4"/>
  <c r="Y94" i="4"/>
  <c r="Y95"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Y139" i="4"/>
  <c r="Y140" i="4"/>
  <c r="Y141" i="4"/>
  <c r="Y142" i="4"/>
  <c r="Y143" i="4"/>
  <c r="Y144" i="4"/>
  <c r="Y145" i="4"/>
  <c r="Y146" i="4"/>
  <c r="Y147" i="4"/>
  <c r="Y148" i="4"/>
  <c r="Y149" i="4"/>
  <c r="Y150" i="4"/>
  <c r="Y151" i="4"/>
  <c r="Y152" i="4"/>
  <c r="Y153" i="4"/>
  <c r="Y154" i="4"/>
  <c r="Y155" i="4"/>
  <c r="Y156" i="4"/>
  <c r="Y157" i="4"/>
  <c r="Y158" i="4"/>
  <c r="Y159" i="4"/>
  <c r="Y160" i="4"/>
  <c r="Y161" i="4"/>
  <c r="Y162" i="4"/>
  <c r="Y163" i="4"/>
  <c r="Y164" i="4"/>
  <c r="Y165" i="4"/>
  <c r="Y166" i="4"/>
  <c r="Y167" i="4"/>
  <c r="Y168" i="4"/>
  <c r="Y169" i="4"/>
  <c r="Y170" i="4"/>
  <c r="Y171" i="4"/>
  <c r="Y172" i="4"/>
  <c r="Y173" i="4"/>
  <c r="Y174" i="4"/>
  <c r="Y175" i="4"/>
  <c r="Y176" i="4"/>
  <c r="Y177" i="4"/>
  <c r="Y178" i="4"/>
  <c r="Y179" i="4"/>
  <c r="Y180" i="4"/>
  <c r="Y181" i="4"/>
  <c r="Y182" i="4"/>
  <c r="Y183" i="4"/>
  <c r="Y184" i="4"/>
  <c r="Y185" i="4"/>
  <c r="Y186" i="4"/>
  <c r="Y187" i="4"/>
  <c r="Y188" i="4"/>
  <c r="Y189" i="4"/>
  <c r="Y190" i="4"/>
  <c r="Y191" i="4"/>
  <c r="Y192" i="4"/>
  <c r="Y193" i="4"/>
  <c r="Y194" i="4"/>
  <c r="Y195" i="4"/>
  <c r="Y196" i="4"/>
  <c r="Y197" i="4"/>
  <c r="Y198" i="4"/>
  <c r="Y199" i="4"/>
  <c r="Y200" i="4"/>
  <c r="Y201" i="4"/>
  <c r="Y202" i="4"/>
  <c r="Y203" i="4"/>
  <c r="Y204" i="4"/>
  <c r="Y205" i="4"/>
  <c r="Y206" i="4"/>
  <c r="Y207" i="4"/>
  <c r="Y208" i="4"/>
  <c r="Y209" i="4"/>
  <c r="Y210" i="4"/>
  <c r="Y211" i="4"/>
  <c r="Y212" i="4"/>
  <c r="Y213" i="4"/>
  <c r="Y214" i="4"/>
  <c r="Y215" i="4"/>
  <c r="Y216" i="4"/>
  <c r="Y217" i="4"/>
  <c r="Y218" i="4"/>
  <c r="Y219" i="4"/>
  <c r="Y220" i="4"/>
  <c r="Y221" i="4"/>
  <c r="Y222" i="4"/>
  <c r="Y223" i="4"/>
  <c r="Y224" i="4"/>
  <c r="Y225" i="4"/>
  <c r="Y226" i="4"/>
  <c r="Y227" i="4"/>
  <c r="Y228" i="4"/>
  <c r="Y229" i="4"/>
  <c r="Y230" i="4"/>
  <c r="Y231" i="4"/>
  <c r="Y232" i="4"/>
  <c r="Y233" i="4"/>
  <c r="Y234" i="4"/>
  <c r="Y235" i="4"/>
  <c r="Y236" i="4"/>
  <c r="Y237" i="4"/>
  <c r="Y238" i="4"/>
  <c r="Y239" i="4"/>
  <c r="Y240" i="4"/>
  <c r="Y241" i="4"/>
  <c r="Y242" i="4"/>
  <c r="Y243" i="4"/>
  <c r="Y244" i="4"/>
  <c r="Y245" i="4"/>
  <c r="Y246" i="4"/>
  <c r="Y247" i="4"/>
  <c r="Y248" i="4"/>
  <c r="Y249" i="4"/>
  <c r="Y250" i="4"/>
  <c r="Y251" i="4"/>
  <c r="Y252" i="4"/>
  <c r="Y253" i="4"/>
  <c r="Y254" i="4"/>
  <c r="Y255" i="4"/>
  <c r="Y256" i="4"/>
  <c r="Y257" i="4"/>
  <c r="Y258" i="4"/>
  <c r="Y259" i="4"/>
  <c r="Y260" i="4"/>
  <c r="Y261" i="4"/>
  <c r="Y262" i="4"/>
  <c r="Y263" i="4"/>
  <c r="Y264" i="4"/>
  <c r="Y265" i="4"/>
  <c r="Y266" i="4"/>
  <c r="Y267" i="4"/>
  <c r="Y268" i="4"/>
  <c r="Y269" i="4"/>
  <c r="Y270" i="4"/>
  <c r="Y271" i="4"/>
  <c r="Y272" i="4"/>
  <c r="Y273" i="4"/>
  <c r="Y274" i="4"/>
  <c r="Y275" i="4"/>
  <c r="Y276" i="4"/>
  <c r="Y277" i="4"/>
  <c r="Y278" i="4"/>
  <c r="Y279" i="4"/>
  <c r="Y280" i="4"/>
  <c r="Y281" i="4"/>
  <c r="Y282" i="4"/>
  <c r="Y283" i="4"/>
  <c r="Y284" i="4"/>
  <c r="Y285" i="4"/>
  <c r="Y286" i="4"/>
  <c r="Y287" i="4"/>
  <c r="Y288" i="4"/>
  <c r="Y289" i="4"/>
  <c r="Y290" i="4"/>
  <c r="Y291" i="4"/>
  <c r="Y292" i="4"/>
  <c r="Y293" i="4"/>
  <c r="Y294" i="4"/>
  <c r="Y295" i="4"/>
  <c r="Y296" i="4"/>
  <c r="Y297" i="4"/>
  <c r="Y298" i="4"/>
  <c r="Y299" i="4"/>
  <c r="Y300" i="4"/>
  <c r="Y301" i="4"/>
  <c r="Y302" i="4"/>
  <c r="Y303" i="4"/>
  <c r="Y304" i="4"/>
  <c r="Y305" i="4"/>
  <c r="Y306" i="4"/>
  <c r="Y307" i="4"/>
  <c r="Y308" i="4"/>
  <c r="Y309" i="4"/>
  <c r="Y310" i="4"/>
  <c r="Y311" i="4"/>
  <c r="Y312" i="4"/>
  <c r="Y313" i="4"/>
  <c r="Y314" i="4"/>
  <c r="Y315" i="4"/>
  <c r="Y316" i="4"/>
  <c r="Y317" i="4"/>
  <c r="Y318" i="4"/>
  <c r="Y319" i="4"/>
  <c r="Y320" i="4"/>
  <c r="Y321" i="4"/>
  <c r="Y322" i="4"/>
  <c r="Y323" i="4"/>
  <c r="Y324" i="4"/>
  <c r="Y325" i="4"/>
  <c r="Y326" i="4"/>
  <c r="Y327" i="4"/>
  <c r="Y328" i="4"/>
  <c r="Y329" i="4"/>
  <c r="Y330" i="4"/>
  <c r="Y331" i="4"/>
  <c r="Y332" i="4"/>
  <c r="Y333" i="4"/>
  <c r="Y334" i="4"/>
  <c r="Y335" i="4"/>
  <c r="Y336" i="4"/>
  <c r="Y337" i="4"/>
  <c r="Y338" i="4"/>
  <c r="Y339" i="4"/>
  <c r="Y340" i="4"/>
  <c r="Y341" i="4"/>
  <c r="Y342" i="4"/>
  <c r="Y343" i="4"/>
  <c r="Y344" i="4"/>
  <c r="Y345" i="4"/>
  <c r="Y346" i="4"/>
  <c r="Y347" i="4"/>
  <c r="Y348" i="4"/>
  <c r="Y349" i="4"/>
  <c r="Y350" i="4"/>
  <c r="Y351" i="4"/>
  <c r="Y352" i="4"/>
  <c r="Y353" i="4"/>
  <c r="Y354" i="4"/>
  <c r="Y355" i="4"/>
  <c r="Y356" i="4"/>
  <c r="Y357" i="4"/>
  <c r="Y358" i="4"/>
  <c r="Y359" i="4"/>
  <c r="Y360" i="4"/>
  <c r="Y361" i="4"/>
  <c r="Y362" i="4"/>
  <c r="Y363" i="4"/>
  <c r="Y364" i="4"/>
  <c r="Y365" i="4"/>
  <c r="Y366" i="4"/>
  <c r="Y367" i="4"/>
  <c r="Y368" i="4"/>
  <c r="Y369" i="4"/>
  <c r="Y370" i="4"/>
  <c r="Y371" i="4"/>
  <c r="Y372" i="4"/>
  <c r="Y373" i="4"/>
  <c r="Y374" i="4"/>
  <c r="Y375" i="4"/>
  <c r="Y376" i="4"/>
  <c r="Y377" i="4"/>
  <c r="Y378" i="4"/>
  <c r="Y379" i="4"/>
  <c r="Y380" i="4"/>
  <c r="Y381" i="4"/>
  <c r="Y382" i="4"/>
  <c r="Y383" i="4"/>
  <c r="Y384" i="4"/>
  <c r="Y385" i="4"/>
  <c r="Y386" i="4"/>
  <c r="Y387" i="4"/>
  <c r="Y388" i="4"/>
  <c r="Y389" i="4"/>
  <c r="Y390" i="4"/>
  <c r="Y391" i="4"/>
  <c r="Y392" i="4"/>
  <c r="Y393" i="4"/>
  <c r="Y394" i="4"/>
  <c r="Y395" i="4"/>
  <c r="Y396" i="4"/>
  <c r="Y397" i="4"/>
  <c r="Y398" i="4"/>
  <c r="Y399" i="4"/>
  <c r="Y400" i="4"/>
  <c r="Y401" i="4"/>
  <c r="Y402" i="4"/>
  <c r="Y403" i="4"/>
  <c r="Y404" i="4"/>
  <c r="Y405" i="4"/>
  <c r="Y406" i="4"/>
  <c r="Y407" i="4"/>
  <c r="Y408" i="4"/>
  <c r="Y409" i="4"/>
  <c r="Y410" i="4"/>
  <c r="Y411" i="4"/>
  <c r="Y412" i="4"/>
  <c r="Y413" i="4"/>
  <c r="Y414" i="4"/>
  <c r="Y415" i="4"/>
  <c r="Y416" i="4"/>
  <c r="Y417" i="4"/>
  <c r="Y418" i="4"/>
  <c r="Y419" i="4"/>
  <c r="Y420" i="4"/>
  <c r="Y421" i="4"/>
  <c r="Y422" i="4"/>
  <c r="Y423" i="4"/>
  <c r="Y424" i="4"/>
  <c r="Y425" i="4"/>
  <c r="Y426" i="4"/>
  <c r="Y427" i="4"/>
  <c r="Y428" i="4"/>
  <c r="Y429" i="4"/>
  <c r="Y430" i="4"/>
  <c r="Y431" i="4"/>
  <c r="Y432" i="4"/>
  <c r="Y433" i="4"/>
  <c r="Y434" i="4"/>
  <c r="Y435" i="4"/>
  <c r="Y436" i="4"/>
  <c r="Y437" i="4"/>
  <c r="Y438" i="4"/>
  <c r="Y439" i="4"/>
  <c r="Y440" i="4"/>
  <c r="Y441" i="4"/>
  <c r="Y442" i="4"/>
  <c r="Y443" i="4"/>
  <c r="Y444" i="4"/>
  <c r="Y445" i="4"/>
  <c r="Y446" i="4"/>
  <c r="Y447" i="4"/>
  <c r="Y448" i="4"/>
  <c r="Y449" i="4"/>
  <c r="Y450" i="4"/>
  <c r="Y451" i="4"/>
  <c r="Y452" i="4"/>
  <c r="Y453" i="4"/>
  <c r="Y454" i="4"/>
  <c r="Y455" i="4"/>
  <c r="Y456" i="4"/>
  <c r="Y457" i="4"/>
  <c r="Y458" i="4"/>
  <c r="Y459" i="4"/>
  <c r="Y460" i="4"/>
  <c r="Y461" i="4"/>
  <c r="Y462" i="4"/>
  <c r="Y463" i="4"/>
  <c r="Y464" i="4"/>
  <c r="Y465" i="4"/>
  <c r="Y466" i="4"/>
  <c r="Y467" i="4"/>
  <c r="Y468" i="4"/>
  <c r="Y469" i="4"/>
  <c r="Y470" i="4"/>
  <c r="Y471" i="4"/>
  <c r="Y472" i="4"/>
  <c r="Y473" i="4"/>
  <c r="Y474" i="4"/>
  <c r="Y475" i="4"/>
  <c r="Y476" i="4"/>
  <c r="Y477" i="4"/>
  <c r="Y478" i="4"/>
  <c r="Y479" i="4"/>
  <c r="Y480" i="4"/>
  <c r="Y481" i="4"/>
  <c r="Y482" i="4"/>
  <c r="Y483" i="4"/>
  <c r="Y484" i="4"/>
  <c r="Y485" i="4"/>
  <c r="Y486" i="4"/>
  <c r="Y487" i="4"/>
  <c r="Y488" i="4"/>
  <c r="Y489" i="4"/>
  <c r="Y490" i="4"/>
  <c r="Y491" i="4"/>
  <c r="Y492" i="4"/>
  <c r="Y493" i="4"/>
  <c r="Y494" i="4"/>
  <c r="Y495" i="4"/>
  <c r="Y496" i="4"/>
  <c r="Y497" i="4"/>
  <c r="Y498" i="4"/>
  <c r="Y499" i="4"/>
  <c r="Y500" i="4"/>
  <c r="Y501" i="4"/>
  <c r="Y502" i="4"/>
  <c r="Y503" i="4"/>
  <c r="Y504" i="4"/>
  <c r="Y505" i="4"/>
  <c r="Y506" i="4"/>
  <c r="Y507" i="4"/>
  <c r="Y508" i="4"/>
  <c r="Y509" i="4"/>
  <c r="Y510" i="4"/>
  <c r="Y511" i="4"/>
  <c r="Y512" i="4"/>
  <c r="Y513" i="4"/>
  <c r="Y514" i="4"/>
  <c r="Y515" i="4"/>
  <c r="Y516" i="4"/>
  <c r="Y517" i="4"/>
  <c r="Y518" i="4"/>
  <c r="Y519" i="4"/>
  <c r="Y520" i="4"/>
  <c r="Y521" i="4"/>
  <c r="Y522" i="4"/>
  <c r="Y523" i="4"/>
  <c r="Y524" i="4"/>
  <c r="Y525" i="4"/>
  <c r="Y526" i="4"/>
  <c r="Y527" i="4"/>
  <c r="Y528" i="4"/>
  <c r="Y529" i="4"/>
  <c r="Y530" i="4"/>
  <c r="Y531" i="4"/>
  <c r="Y532" i="4"/>
  <c r="Y533" i="4"/>
  <c r="Y534" i="4"/>
  <c r="Y535" i="4"/>
  <c r="Y536" i="4"/>
  <c r="Y537" i="4"/>
  <c r="Y538" i="4"/>
  <c r="Y539" i="4"/>
  <c r="Y540" i="4"/>
  <c r="Y541" i="4"/>
  <c r="Y542" i="4"/>
  <c r="Y543" i="4"/>
  <c r="Y544" i="4"/>
  <c r="Y545" i="4"/>
  <c r="Y546" i="4"/>
  <c r="Y547" i="4"/>
  <c r="Y548" i="4"/>
  <c r="Y549" i="4"/>
  <c r="Y550" i="4"/>
  <c r="Y551" i="4"/>
  <c r="Y552" i="4"/>
  <c r="Y553" i="4"/>
  <c r="Y554" i="4"/>
  <c r="Y555" i="4"/>
  <c r="Y556" i="4"/>
  <c r="Y557" i="4"/>
  <c r="Y558" i="4"/>
  <c r="Y559" i="4"/>
  <c r="Y560" i="4"/>
  <c r="Y561" i="4"/>
  <c r="Y562" i="4"/>
  <c r="Y563" i="4"/>
  <c r="Y564" i="4"/>
  <c r="Y565" i="4"/>
  <c r="Y566" i="4"/>
  <c r="Y567" i="4"/>
  <c r="Y568" i="4"/>
  <c r="Y569" i="4"/>
  <c r="Y570" i="4"/>
  <c r="Y571" i="4"/>
  <c r="Y572" i="4"/>
  <c r="Y573" i="4"/>
  <c r="Y574" i="4"/>
  <c r="Y575" i="4"/>
  <c r="Y576" i="4"/>
  <c r="Y577" i="4"/>
  <c r="Y578" i="4"/>
  <c r="Y579" i="4"/>
  <c r="Y580" i="4"/>
  <c r="Y581" i="4"/>
  <c r="Y582" i="4"/>
  <c r="Y583" i="4"/>
  <c r="Y584" i="4"/>
  <c r="Y585" i="4"/>
  <c r="Y586" i="4"/>
  <c r="Y587" i="4"/>
  <c r="Y588" i="4"/>
  <c r="Y589" i="4"/>
  <c r="Y590" i="4"/>
  <c r="Y591" i="4"/>
  <c r="Y592" i="4"/>
  <c r="Y593" i="4"/>
  <c r="Y594" i="4"/>
  <c r="Y595" i="4"/>
  <c r="Y596" i="4"/>
  <c r="Y597" i="4"/>
  <c r="Y598" i="4"/>
  <c r="Y599" i="4"/>
  <c r="Y600" i="4"/>
  <c r="Y601" i="4"/>
  <c r="Y602" i="4"/>
  <c r="Y603" i="4"/>
  <c r="Y604" i="4"/>
  <c r="Y605" i="4"/>
  <c r="Y606" i="4"/>
  <c r="Y607" i="4"/>
  <c r="Y608" i="4"/>
  <c r="Y609" i="4"/>
  <c r="Y610" i="4"/>
  <c r="Y611" i="4"/>
  <c r="Y612" i="4"/>
  <c r="Y613" i="4"/>
  <c r="Y614" i="4"/>
  <c r="Y615" i="4"/>
  <c r="Y616" i="4"/>
  <c r="Y617" i="4"/>
  <c r="Y618" i="4"/>
  <c r="Y619" i="4"/>
  <c r="Y620" i="4"/>
  <c r="Y621" i="4"/>
  <c r="Y622" i="4"/>
  <c r="Y623" i="4"/>
  <c r="Y624" i="4"/>
  <c r="Y625" i="4"/>
  <c r="Y626" i="4"/>
  <c r="Y627" i="4"/>
  <c r="Y628" i="4"/>
  <c r="Y629" i="4"/>
  <c r="Y630" i="4"/>
  <c r="Y631" i="4"/>
  <c r="Y632" i="4"/>
  <c r="Y633" i="4"/>
  <c r="Y634" i="4"/>
  <c r="Y635" i="4"/>
  <c r="Y636" i="4"/>
  <c r="Y637" i="4"/>
  <c r="Y638" i="4"/>
  <c r="Y639" i="4"/>
  <c r="Y640" i="4"/>
  <c r="Y641" i="4"/>
  <c r="Y642" i="4"/>
  <c r="Y643" i="4"/>
  <c r="Y644" i="4"/>
  <c r="Y645" i="4"/>
  <c r="Y646" i="4"/>
  <c r="Y647" i="4"/>
  <c r="Y648" i="4"/>
  <c r="Y649" i="4"/>
  <c r="Y650" i="4"/>
  <c r="Y651" i="4"/>
  <c r="Y652" i="4"/>
  <c r="Y653" i="4"/>
  <c r="Y654" i="4"/>
  <c r="Y655" i="4"/>
  <c r="Y656" i="4"/>
  <c r="Y657" i="4"/>
  <c r="Y658" i="4"/>
  <c r="Y659" i="4"/>
  <c r="Y660" i="4"/>
  <c r="Y661" i="4"/>
  <c r="Y662" i="4"/>
  <c r="Y663" i="4"/>
  <c r="Y664" i="4"/>
  <c r="Y665" i="4"/>
  <c r="Y666" i="4"/>
  <c r="Y667" i="4"/>
  <c r="Y668" i="4"/>
  <c r="Y669" i="4"/>
  <c r="Y670" i="4"/>
  <c r="Y671" i="4"/>
  <c r="Y672" i="4"/>
  <c r="Y673" i="4"/>
  <c r="Y674" i="4"/>
  <c r="Y675" i="4"/>
  <c r="Y676" i="4"/>
  <c r="Y677" i="4"/>
  <c r="Y678" i="4"/>
  <c r="Y679" i="4"/>
  <c r="Y680" i="4"/>
  <c r="Y681" i="4"/>
  <c r="Y682" i="4"/>
  <c r="Y683" i="4"/>
  <c r="Y684" i="4"/>
  <c r="Y685" i="4"/>
  <c r="Y686" i="4"/>
  <c r="Y687" i="4"/>
  <c r="Y688" i="4"/>
  <c r="Y689" i="4"/>
  <c r="Y690" i="4"/>
  <c r="Y691" i="4"/>
  <c r="Y692" i="4"/>
  <c r="Y693" i="4"/>
  <c r="Y694" i="4"/>
  <c r="Y695" i="4"/>
  <c r="Y696" i="4"/>
  <c r="Y697" i="4"/>
  <c r="Y698" i="4"/>
  <c r="Y699" i="4"/>
  <c r="Y700" i="4"/>
  <c r="Y701" i="4"/>
  <c r="Y702" i="4"/>
  <c r="Y703" i="4"/>
  <c r="Y704" i="4"/>
  <c r="Y705" i="4"/>
  <c r="Y706" i="4"/>
  <c r="Y707" i="4"/>
  <c r="Y708" i="4"/>
  <c r="Y709" i="4"/>
  <c r="Y710" i="4"/>
  <c r="Y711" i="4"/>
  <c r="Y712" i="4"/>
  <c r="Y713" i="4"/>
  <c r="Y714" i="4"/>
  <c r="Y715" i="4"/>
  <c r="Y716" i="4"/>
  <c r="Y717" i="4"/>
  <c r="Y718" i="4"/>
  <c r="Y719" i="4"/>
  <c r="Y720" i="4"/>
  <c r="Y721" i="4"/>
  <c r="Y722" i="4"/>
  <c r="Y723" i="4"/>
  <c r="Y724" i="4"/>
  <c r="Y725" i="4"/>
  <c r="Y726" i="4"/>
  <c r="Y727" i="4"/>
  <c r="Y728" i="4"/>
  <c r="Y729" i="4"/>
  <c r="Y730" i="4"/>
  <c r="Y731" i="4"/>
  <c r="Y732" i="4"/>
  <c r="Y733" i="4"/>
  <c r="Y734" i="4"/>
  <c r="Y735" i="4"/>
  <c r="Y736" i="4"/>
  <c r="Y737" i="4"/>
  <c r="Y738" i="4"/>
  <c r="Y739" i="4"/>
  <c r="Y740" i="4"/>
  <c r="Y741" i="4"/>
  <c r="Y742" i="4"/>
  <c r="Y743" i="4"/>
  <c r="Y744" i="4"/>
  <c r="Y745" i="4"/>
  <c r="Y746" i="4"/>
  <c r="Y747" i="4"/>
  <c r="Y748" i="4"/>
  <c r="Y749" i="4"/>
  <c r="Y750" i="4"/>
  <c r="Y751" i="4"/>
  <c r="Y752" i="4"/>
  <c r="Y753" i="4"/>
  <c r="Y754" i="4"/>
  <c r="Y755" i="4"/>
  <c r="Y756" i="4"/>
  <c r="Y757" i="4"/>
  <c r="Y758" i="4"/>
  <c r="Y759" i="4"/>
  <c r="Y760" i="4"/>
  <c r="Y761" i="4"/>
  <c r="Y762" i="4"/>
  <c r="Y763" i="4"/>
  <c r="Y764" i="4"/>
  <c r="Y765" i="4"/>
  <c r="Y766" i="4"/>
  <c r="Y767" i="4"/>
  <c r="Y768" i="4"/>
  <c r="Y769" i="4"/>
  <c r="Y770" i="4"/>
  <c r="Y771" i="4"/>
  <c r="Y772" i="4"/>
  <c r="Y773" i="4"/>
  <c r="Y774" i="4"/>
  <c r="Y775" i="4"/>
  <c r="Y776" i="4"/>
  <c r="Y777" i="4"/>
  <c r="Y778" i="4"/>
  <c r="Y779" i="4"/>
  <c r="Y780" i="4"/>
  <c r="Y781" i="4"/>
  <c r="Y782" i="4"/>
  <c r="Y783" i="4"/>
  <c r="Y784" i="4"/>
  <c r="Y785" i="4"/>
  <c r="Y786" i="4"/>
  <c r="Y787" i="4"/>
  <c r="Y788" i="4"/>
  <c r="Y789" i="4"/>
  <c r="Y790" i="4"/>
  <c r="Y791" i="4"/>
  <c r="Y792" i="4"/>
  <c r="Y793" i="4"/>
  <c r="Y794" i="4"/>
  <c r="Y795" i="4"/>
  <c r="Y796" i="4"/>
  <c r="Y797" i="4"/>
  <c r="Y798" i="4"/>
  <c r="Y799" i="4"/>
  <c r="Y800" i="4"/>
  <c r="Y801" i="4"/>
  <c r="Y802" i="4"/>
  <c r="Y803" i="4"/>
  <c r="Y804" i="4"/>
  <c r="Y805" i="4"/>
  <c r="Y806" i="4"/>
  <c r="Y807" i="4"/>
  <c r="Y808" i="4"/>
  <c r="Y809" i="4"/>
  <c r="Y810" i="4"/>
  <c r="Y811" i="4"/>
  <c r="Y812" i="4"/>
  <c r="Y813" i="4"/>
  <c r="Y814" i="4"/>
  <c r="Y815" i="4"/>
  <c r="Y816" i="4"/>
  <c r="Y817" i="4"/>
  <c r="Y818" i="4"/>
  <c r="Y819" i="4"/>
  <c r="Y820" i="4"/>
  <c r="Y821" i="4"/>
  <c r="Y822" i="4"/>
  <c r="Y823" i="4"/>
  <c r="Y824" i="4"/>
  <c r="Y825" i="4"/>
  <c r="Y826" i="4"/>
  <c r="Y827" i="4"/>
  <c r="Y828" i="4"/>
  <c r="Y829" i="4"/>
  <c r="Y830" i="4"/>
  <c r="Y831" i="4"/>
  <c r="Y832" i="4"/>
  <c r="Y833" i="4"/>
  <c r="Y834" i="4"/>
  <c r="Y835" i="4"/>
  <c r="Y836" i="4"/>
  <c r="Y837" i="4"/>
  <c r="Y838" i="4"/>
  <c r="Y839" i="4"/>
  <c r="Y840" i="4"/>
  <c r="Y841" i="4"/>
  <c r="Y842" i="4"/>
  <c r="Y843" i="4"/>
  <c r="Y844" i="4"/>
  <c r="Y845" i="4"/>
  <c r="Y846" i="4"/>
  <c r="Y847" i="4"/>
  <c r="Y848" i="4"/>
  <c r="Y849" i="4"/>
  <c r="Y850" i="4"/>
  <c r="Y851" i="4"/>
  <c r="Y852" i="4"/>
  <c r="Y853" i="4"/>
  <c r="Y854" i="4"/>
  <c r="Y855" i="4"/>
  <c r="Y856" i="4"/>
  <c r="Y857" i="4"/>
  <c r="Y858" i="4"/>
  <c r="Y859" i="4"/>
  <c r="Y860" i="4"/>
  <c r="Y861" i="4"/>
  <c r="Y862" i="4"/>
  <c r="Y863" i="4"/>
  <c r="Y864" i="4"/>
  <c r="Y865" i="4"/>
  <c r="Y866" i="4"/>
  <c r="Y867" i="4"/>
  <c r="Y868" i="4"/>
  <c r="Y869" i="4"/>
  <c r="Y870" i="4"/>
  <c r="Y871" i="4"/>
  <c r="Y872" i="4"/>
  <c r="Y873" i="4"/>
  <c r="Y874" i="4"/>
  <c r="Y875" i="4"/>
  <c r="Y876" i="4"/>
  <c r="Y877" i="4"/>
  <c r="Y878" i="4"/>
  <c r="Y879" i="4"/>
  <c r="Y880" i="4"/>
  <c r="Y881" i="4"/>
  <c r="Y882" i="4"/>
  <c r="Y883" i="4"/>
  <c r="Y884" i="4"/>
  <c r="Y885" i="4"/>
  <c r="Y886" i="4"/>
  <c r="Y887" i="4"/>
  <c r="Y888" i="4"/>
  <c r="Y889" i="4"/>
  <c r="Y890" i="4"/>
  <c r="Y891" i="4"/>
  <c r="Y892" i="4"/>
  <c r="Y893" i="4"/>
  <c r="Y894" i="4"/>
  <c r="Y895" i="4"/>
  <c r="Y896" i="4"/>
  <c r="Y897" i="4"/>
  <c r="Y898" i="4"/>
  <c r="Y899" i="4"/>
  <c r="Y900" i="4"/>
  <c r="Y901" i="4"/>
  <c r="Y902" i="4"/>
  <c r="Y903" i="4"/>
  <c r="Y904" i="4"/>
  <c r="Y905" i="4"/>
  <c r="Y906" i="4"/>
  <c r="Y907" i="4"/>
  <c r="Y908" i="4"/>
  <c r="Y909" i="4"/>
  <c r="Y910" i="4"/>
  <c r="Y911" i="4"/>
  <c r="Y912" i="4"/>
  <c r="Y913" i="4"/>
  <c r="Y914" i="4"/>
  <c r="Y915" i="4"/>
  <c r="Y916" i="4"/>
  <c r="Y917" i="4"/>
  <c r="Y918" i="4"/>
  <c r="Y919" i="4"/>
  <c r="Y920" i="4"/>
  <c r="Y921" i="4"/>
  <c r="Y922" i="4"/>
  <c r="Y923" i="4"/>
  <c r="Y924" i="4"/>
  <c r="Y925" i="4"/>
  <c r="Y926" i="4"/>
  <c r="Y927" i="4"/>
  <c r="Y928" i="4"/>
  <c r="Y929" i="4"/>
  <c r="Y930" i="4"/>
  <c r="Y931" i="4"/>
  <c r="Y932" i="4"/>
  <c r="Y933" i="4"/>
  <c r="Y934" i="4"/>
  <c r="Y935" i="4"/>
  <c r="Y936" i="4"/>
  <c r="Y937" i="4"/>
  <c r="Y938" i="4"/>
  <c r="Y939" i="4"/>
  <c r="Y940" i="4"/>
  <c r="Y941" i="4"/>
  <c r="Y942" i="4"/>
  <c r="Y943" i="4"/>
  <c r="Y944" i="4"/>
  <c r="Y945" i="4"/>
  <c r="Y946" i="4"/>
  <c r="Y947" i="4"/>
  <c r="Y948" i="4"/>
  <c r="Y949" i="4"/>
  <c r="Y950" i="4"/>
  <c r="Y951" i="4"/>
  <c r="Y952" i="4"/>
  <c r="Y953" i="4"/>
  <c r="Y954" i="4"/>
  <c r="Y955" i="4"/>
  <c r="Y956" i="4"/>
  <c r="Y957" i="4"/>
  <c r="Y958" i="4"/>
  <c r="Y959" i="4"/>
  <c r="Y960" i="4"/>
  <c r="Y961" i="4"/>
  <c r="Y962" i="4"/>
  <c r="Y963" i="4"/>
  <c r="Y964" i="4"/>
  <c r="Y965" i="4"/>
  <c r="Y966" i="4"/>
  <c r="Y967" i="4"/>
  <c r="Y968" i="4"/>
  <c r="Y969" i="4"/>
  <c r="Y970" i="4"/>
  <c r="Y971" i="4"/>
  <c r="Y972" i="4"/>
  <c r="Y973" i="4"/>
  <c r="Y974" i="4"/>
  <c r="Y975" i="4"/>
  <c r="Y976" i="4"/>
  <c r="Y977" i="4"/>
  <c r="Y978" i="4"/>
  <c r="Y979" i="4"/>
  <c r="Y980" i="4"/>
  <c r="Y981" i="4"/>
  <c r="Y982" i="4"/>
  <c r="Y983" i="4"/>
  <c r="Y984" i="4"/>
  <c r="Y985" i="4"/>
  <c r="Y986" i="4"/>
  <c r="Y987" i="4"/>
  <c r="Y988" i="4"/>
  <c r="Y989" i="4"/>
  <c r="Y990" i="4"/>
  <c r="Y991" i="4"/>
  <c r="Y992" i="4"/>
  <c r="Y993" i="4"/>
  <c r="Y994" i="4"/>
  <c r="Y995" i="4"/>
  <c r="Y996" i="4"/>
  <c r="Y997" i="4"/>
  <c r="Y998" i="4"/>
  <c r="Y999" i="4"/>
  <c r="Y1000" i="4"/>
  <c r="Y1001" i="4"/>
  <c r="W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651" i="4"/>
  <c r="W652" i="4"/>
  <c r="W653" i="4"/>
  <c r="W654" i="4"/>
  <c r="W655" i="4"/>
  <c r="W656" i="4"/>
  <c r="W657" i="4"/>
  <c r="W658" i="4"/>
  <c r="W659" i="4"/>
  <c r="W660" i="4"/>
  <c r="W661" i="4"/>
  <c r="W662" i="4"/>
  <c r="W663" i="4"/>
  <c r="W664" i="4"/>
  <c r="W665" i="4"/>
  <c r="W666" i="4"/>
  <c r="W667" i="4"/>
  <c r="W668" i="4"/>
  <c r="W669" i="4"/>
  <c r="W670" i="4"/>
  <c r="W671" i="4"/>
  <c r="W672" i="4"/>
  <c r="W673" i="4"/>
  <c r="W674" i="4"/>
  <c r="W675" i="4"/>
  <c r="W676" i="4"/>
  <c r="W677" i="4"/>
  <c r="W678" i="4"/>
  <c r="W679" i="4"/>
  <c r="W680" i="4"/>
  <c r="W681" i="4"/>
  <c r="W682" i="4"/>
  <c r="W683" i="4"/>
  <c r="W684" i="4"/>
  <c r="W685" i="4"/>
  <c r="W686" i="4"/>
  <c r="W687" i="4"/>
  <c r="W688" i="4"/>
  <c r="W689" i="4"/>
  <c r="W690" i="4"/>
  <c r="W691" i="4"/>
  <c r="W692" i="4"/>
  <c r="W693" i="4"/>
  <c r="W694" i="4"/>
  <c r="W695" i="4"/>
  <c r="W696" i="4"/>
  <c r="W697" i="4"/>
  <c r="W698" i="4"/>
  <c r="W699" i="4"/>
  <c r="W700" i="4"/>
  <c r="W701" i="4"/>
  <c r="W702" i="4"/>
  <c r="W703" i="4"/>
  <c r="W704" i="4"/>
  <c r="W705" i="4"/>
  <c r="W706" i="4"/>
  <c r="W707" i="4"/>
  <c r="W708" i="4"/>
  <c r="W709" i="4"/>
  <c r="W710" i="4"/>
  <c r="W711" i="4"/>
  <c r="W712" i="4"/>
  <c r="W713" i="4"/>
  <c r="W714" i="4"/>
  <c r="W715" i="4"/>
  <c r="W716" i="4"/>
  <c r="W717" i="4"/>
  <c r="W718" i="4"/>
  <c r="W719" i="4"/>
  <c r="W720" i="4"/>
  <c r="W721" i="4"/>
  <c r="W722" i="4"/>
  <c r="W723" i="4"/>
  <c r="W724" i="4"/>
  <c r="W725" i="4"/>
  <c r="W726" i="4"/>
  <c r="W727" i="4"/>
  <c r="W728" i="4"/>
  <c r="W729" i="4"/>
  <c r="W730" i="4"/>
  <c r="W731" i="4"/>
  <c r="W732" i="4"/>
  <c r="W733" i="4"/>
  <c r="W734" i="4"/>
  <c r="W735" i="4"/>
  <c r="W736" i="4"/>
  <c r="W737" i="4"/>
  <c r="W738" i="4"/>
  <c r="W739" i="4"/>
  <c r="W740" i="4"/>
  <c r="W741" i="4"/>
  <c r="W742" i="4"/>
  <c r="W743" i="4"/>
  <c r="W744" i="4"/>
  <c r="W745" i="4"/>
  <c r="W746" i="4"/>
  <c r="W747" i="4"/>
  <c r="W748" i="4"/>
  <c r="W749" i="4"/>
  <c r="W750" i="4"/>
  <c r="W751" i="4"/>
  <c r="W752" i="4"/>
  <c r="W753" i="4"/>
  <c r="W754" i="4"/>
  <c r="W755" i="4"/>
  <c r="W756" i="4"/>
  <c r="W757" i="4"/>
  <c r="W758" i="4"/>
  <c r="W759" i="4"/>
  <c r="W760" i="4"/>
  <c r="W761" i="4"/>
  <c r="W762" i="4"/>
  <c r="W763" i="4"/>
  <c r="W764" i="4"/>
  <c r="W765" i="4"/>
  <c r="W766" i="4"/>
  <c r="W767" i="4"/>
  <c r="W768" i="4"/>
  <c r="W769" i="4"/>
  <c r="W770" i="4"/>
  <c r="W771" i="4"/>
  <c r="W772" i="4"/>
  <c r="W773" i="4"/>
  <c r="W774" i="4"/>
  <c r="W775" i="4"/>
  <c r="W776" i="4"/>
  <c r="W777" i="4"/>
  <c r="W778" i="4"/>
  <c r="W779" i="4"/>
  <c r="W780" i="4"/>
  <c r="W781" i="4"/>
  <c r="W782" i="4"/>
  <c r="W783" i="4"/>
  <c r="W784" i="4"/>
  <c r="W785" i="4"/>
  <c r="W786" i="4"/>
  <c r="W787" i="4"/>
  <c r="W788" i="4"/>
  <c r="W789" i="4"/>
  <c r="W790" i="4"/>
  <c r="W791" i="4"/>
  <c r="W792" i="4"/>
  <c r="W793" i="4"/>
  <c r="W794" i="4"/>
  <c r="W795" i="4"/>
  <c r="W796" i="4"/>
  <c r="W797" i="4"/>
  <c r="W798" i="4"/>
  <c r="W799" i="4"/>
  <c r="W800" i="4"/>
  <c r="W801" i="4"/>
  <c r="W802" i="4"/>
  <c r="W803" i="4"/>
  <c r="W804" i="4"/>
  <c r="W805" i="4"/>
  <c r="W806" i="4"/>
  <c r="W807" i="4"/>
  <c r="W808" i="4"/>
  <c r="W809" i="4"/>
  <c r="W810" i="4"/>
  <c r="W811" i="4"/>
  <c r="W812" i="4"/>
  <c r="W813" i="4"/>
  <c r="W814" i="4"/>
  <c r="W815" i="4"/>
  <c r="W816" i="4"/>
  <c r="W817" i="4"/>
  <c r="W818" i="4"/>
  <c r="W819" i="4"/>
  <c r="W820" i="4"/>
  <c r="W821" i="4"/>
  <c r="W822" i="4"/>
  <c r="W823" i="4"/>
  <c r="W824" i="4"/>
  <c r="W825" i="4"/>
  <c r="W826" i="4"/>
  <c r="W827" i="4"/>
  <c r="W828" i="4"/>
  <c r="W829" i="4"/>
  <c r="W830" i="4"/>
  <c r="W831" i="4"/>
  <c r="W832" i="4"/>
  <c r="W833" i="4"/>
  <c r="W834" i="4"/>
  <c r="W835" i="4"/>
  <c r="W836" i="4"/>
  <c r="W837" i="4"/>
  <c r="W838" i="4"/>
  <c r="W839" i="4"/>
  <c r="W840" i="4"/>
  <c r="W841" i="4"/>
  <c r="W842" i="4"/>
  <c r="W843" i="4"/>
  <c r="W844" i="4"/>
  <c r="W845" i="4"/>
  <c r="W846" i="4"/>
  <c r="W847" i="4"/>
  <c r="W848" i="4"/>
  <c r="W849" i="4"/>
  <c r="W850" i="4"/>
  <c r="W851" i="4"/>
  <c r="W852" i="4"/>
  <c r="W853" i="4"/>
  <c r="W854" i="4"/>
  <c r="W855" i="4"/>
  <c r="W856" i="4"/>
  <c r="W857" i="4"/>
  <c r="W858" i="4"/>
  <c r="W859" i="4"/>
  <c r="W860" i="4"/>
  <c r="W861" i="4"/>
  <c r="W862" i="4"/>
  <c r="W863" i="4"/>
  <c r="W864" i="4"/>
  <c r="W865" i="4"/>
  <c r="W866" i="4"/>
  <c r="W867" i="4"/>
  <c r="W868" i="4"/>
  <c r="W869" i="4"/>
  <c r="W870" i="4"/>
  <c r="W871" i="4"/>
  <c r="W872" i="4"/>
  <c r="W873" i="4"/>
  <c r="W874" i="4"/>
  <c r="W875" i="4"/>
  <c r="W876" i="4"/>
  <c r="W877" i="4"/>
  <c r="W878" i="4"/>
  <c r="W879" i="4"/>
  <c r="W880" i="4"/>
  <c r="W881" i="4"/>
  <c r="W882" i="4"/>
  <c r="W883" i="4"/>
  <c r="W884" i="4"/>
  <c r="W885" i="4"/>
  <c r="W886" i="4"/>
  <c r="W887" i="4"/>
  <c r="W888" i="4"/>
  <c r="W889" i="4"/>
  <c r="W890" i="4"/>
  <c r="W891" i="4"/>
  <c r="W892" i="4"/>
  <c r="W893" i="4"/>
  <c r="W894" i="4"/>
  <c r="W895" i="4"/>
  <c r="W896" i="4"/>
  <c r="W897" i="4"/>
  <c r="W898" i="4"/>
  <c r="W899" i="4"/>
  <c r="W900" i="4"/>
  <c r="W901" i="4"/>
  <c r="W902" i="4"/>
  <c r="W903" i="4"/>
  <c r="W904" i="4"/>
  <c r="W905" i="4"/>
  <c r="W906" i="4"/>
  <c r="W907" i="4"/>
  <c r="W908" i="4"/>
  <c r="W909" i="4"/>
  <c r="W910" i="4"/>
  <c r="W911" i="4"/>
  <c r="W912" i="4"/>
  <c r="W913" i="4"/>
  <c r="W914" i="4"/>
  <c r="W915" i="4"/>
  <c r="W916" i="4"/>
  <c r="W917" i="4"/>
  <c r="W918" i="4"/>
  <c r="W919" i="4"/>
  <c r="W920" i="4"/>
  <c r="W921" i="4"/>
  <c r="W922" i="4"/>
  <c r="W923" i="4"/>
  <c r="W924" i="4"/>
  <c r="W925" i="4"/>
  <c r="W926" i="4"/>
  <c r="W927" i="4"/>
  <c r="W928" i="4"/>
  <c r="W929" i="4"/>
  <c r="W930" i="4"/>
  <c r="W931" i="4"/>
  <c r="W932" i="4"/>
  <c r="W933" i="4"/>
  <c r="W934" i="4"/>
  <c r="W935" i="4"/>
  <c r="W936" i="4"/>
  <c r="W937" i="4"/>
  <c r="W938" i="4"/>
  <c r="W939" i="4"/>
  <c r="W940" i="4"/>
  <c r="W941" i="4"/>
  <c r="W942" i="4"/>
  <c r="W943" i="4"/>
  <c r="W944" i="4"/>
  <c r="W945" i="4"/>
  <c r="W946" i="4"/>
  <c r="W947" i="4"/>
  <c r="W948" i="4"/>
  <c r="W949" i="4"/>
  <c r="W950" i="4"/>
  <c r="W951" i="4"/>
  <c r="W952" i="4"/>
  <c r="W953" i="4"/>
  <c r="W954" i="4"/>
  <c r="W955" i="4"/>
  <c r="W956" i="4"/>
  <c r="W957" i="4"/>
  <c r="W958" i="4"/>
  <c r="W959" i="4"/>
  <c r="W960" i="4"/>
  <c r="W961" i="4"/>
  <c r="W962" i="4"/>
  <c r="W963" i="4"/>
  <c r="W964" i="4"/>
  <c r="W965" i="4"/>
  <c r="W966" i="4"/>
  <c r="W967" i="4"/>
  <c r="W968" i="4"/>
  <c r="W969" i="4"/>
  <c r="W970" i="4"/>
  <c r="W971" i="4"/>
  <c r="W972" i="4"/>
  <c r="W973" i="4"/>
  <c r="W974" i="4"/>
  <c r="W975" i="4"/>
  <c r="W976" i="4"/>
  <c r="W977" i="4"/>
  <c r="W978" i="4"/>
  <c r="W979" i="4"/>
  <c r="W980" i="4"/>
  <c r="W981" i="4"/>
  <c r="W982" i="4"/>
  <c r="W983" i="4"/>
  <c r="W984" i="4"/>
  <c r="W985" i="4"/>
  <c r="W986" i="4"/>
  <c r="W987" i="4"/>
  <c r="W988" i="4"/>
  <c r="W989" i="4"/>
  <c r="W990" i="4"/>
  <c r="W991" i="4"/>
  <c r="W992" i="4"/>
  <c r="W993" i="4"/>
  <c r="W994" i="4"/>
  <c r="W995" i="4"/>
  <c r="W996" i="4"/>
  <c r="W997" i="4"/>
  <c r="W998" i="4"/>
  <c r="W999" i="4"/>
  <c r="W1000" i="4"/>
  <c r="W1001" i="4"/>
  <c r="D46" i="4"/>
  <c r="V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504" i="4"/>
  <c r="V505" i="4"/>
  <c r="V506" i="4"/>
  <c r="V507" i="4"/>
  <c r="V508" i="4"/>
  <c r="V509" i="4"/>
  <c r="V510" i="4"/>
  <c r="V511" i="4"/>
  <c r="V512" i="4"/>
  <c r="V513" i="4"/>
  <c r="V514" i="4"/>
  <c r="V515" i="4"/>
  <c r="V516" i="4"/>
  <c r="V517" i="4"/>
  <c r="V518" i="4"/>
  <c r="V519" i="4"/>
  <c r="V520" i="4"/>
  <c r="V521" i="4"/>
  <c r="V522" i="4"/>
  <c r="V523" i="4"/>
  <c r="V524" i="4"/>
  <c r="V525" i="4"/>
  <c r="V526" i="4"/>
  <c r="V527" i="4"/>
  <c r="V528" i="4"/>
  <c r="V529" i="4"/>
  <c r="V530" i="4"/>
  <c r="V531" i="4"/>
  <c r="V532" i="4"/>
  <c r="V533" i="4"/>
  <c r="V534" i="4"/>
  <c r="V535" i="4"/>
  <c r="V536" i="4"/>
  <c r="V537" i="4"/>
  <c r="V538" i="4"/>
  <c r="V539" i="4"/>
  <c r="V540" i="4"/>
  <c r="V541" i="4"/>
  <c r="V542" i="4"/>
  <c r="V543" i="4"/>
  <c r="V544" i="4"/>
  <c r="V545" i="4"/>
  <c r="V546" i="4"/>
  <c r="V547" i="4"/>
  <c r="V548" i="4"/>
  <c r="V549" i="4"/>
  <c r="V550" i="4"/>
  <c r="V551" i="4"/>
  <c r="V552" i="4"/>
  <c r="V553" i="4"/>
  <c r="V554" i="4"/>
  <c r="V555" i="4"/>
  <c r="V556" i="4"/>
  <c r="V557" i="4"/>
  <c r="V558" i="4"/>
  <c r="V559" i="4"/>
  <c r="V560" i="4"/>
  <c r="V561" i="4"/>
  <c r="V562" i="4"/>
  <c r="V563" i="4"/>
  <c r="V564" i="4"/>
  <c r="V565" i="4"/>
  <c r="V566" i="4"/>
  <c r="V567" i="4"/>
  <c r="V568" i="4"/>
  <c r="V569" i="4"/>
  <c r="V570" i="4"/>
  <c r="V571" i="4"/>
  <c r="V572" i="4"/>
  <c r="V573" i="4"/>
  <c r="V574" i="4"/>
  <c r="V575" i="4"/>
  <c r="V576" i="4"/>
  <c r="V577" i="4"/>
  <c r="V578" i="4"/>
  <c r="V579" i="4"/>
  <c r="V580" i="4"/>
  <c r="V581" i="4"/>
  <c r="V582" i="4"/>
  <c r="V583" i="4"/>
  <c r="V584" i="4"/>
  <c r="V585" i="4"/>
  <c r="V586" i="4"/>
  <c r="V587" i="4"/>
  <c r="V588" i="4"/>
  <c r="V589" i="4"/>
  <c r="V590" i="4"/>
  <c r="V591" i="4"/>
  <c r="V592" i="4"/>
  <c r="V593" i="4"/>
  <c r="V594" i="4"/>
  <c r="V595" i="4"/>
  <c r="V596" i="4"/>
  <c r="V597" i="4"/>
  <c r="V598" i="4"/>
  <c r="V599" i="4"/>
  <c r="V600" i="4"/>
  <c r="V601" i="4"/>
  <c r="V602" i="4"/>
  <c r="V603" i="4"/>
  <c r="V604" i="4"/>
  <c r="V605" i="4"/>
  <c r="V606" i="4"/>
  <c r="V607" i="4"/>
  <c r="V608" i="4"/>
  <c r="V609" i="4"/>
  <c r="V610" i="4"/>
  <c r="V611" i="4"/>
  <c r="V612" i="4"/>
  <c r="V613" i="4"/>
  <c r="V614" i="4"/>
  <c r="V615" i="4"/>
  <c r="V616" i="4"/>
  <c r="V617" i="4"/>
  <c r="V618" i="4"/>
  <c r="V619" i="4"/>
  <c r="V620" i="4"/>
  <c r="V621" i="4"/>
  <c r="V622" i="4"/>
  <c r="V623" i="4"/>
  <c r="V624" i="4"/>
  <c r="V625" i="4"/>
  <c r="V626" i="4"/>
  <c r="V627" i="4"/>
  <c r="V628" i="4"/>
  <c r="V629" i="4"/>
  <c r="V630" i="4"/>
  <c r="V631" i="4"/>
  <c r="V632" i="4"/>
  <c r="V633" i="4"/>
  <c r="V634" i="4"/>
  <c r="V635" i="4"/>
  <c r="V636" i="4"/>
  <c r="V637" i="4"/>
  <c r="V638" i="4"/>
  <c r="V639" i="4"/>
  <c r="V640" i="4"/>
  <c r="V641" i="4"/>
  <c r="V642" i="4"/>
  <c r="V643" i="4"/>
  <c r="V644" i="4"/>
  <c r="V645" i="4"/>
  <c r="V646" i="4"/>
  <c r="V647" i="4"/>
  <c r="V648" i="4"/>
  <c r="V649" i="4"/>
  <c r="V650" i="4"/>
  <c r="V651" i="4"/>
  <c r="V652" i="4"/>
  <c r="V653" i="4"/>
  <c r="V654" i="4"/>
  <c r="V655" i="4"/>
  <c r="V656" i="4"/>
  <c r="V657" i="4"/>
  <c r="V658" i="4"/>
  <c r="V659" i="4"/>
  <c r="V660" i="4"/>
  <c r="V661" i="4"/>
  <c r="V662" i="4"/>
  <c r="V663" i="4"/>
  <c r="V664" i="4"/>
  <c r="V665" i="4"/>
  <c r="V666" i="4"/>
  <c r="V667" i="4"/>
  <c r="V668" i="4"/>
  <c r="V669" i="4"/>
  <c r="V670" i="4"/>
  <c r="V671" i="4"/>
  <c r="V672" i="4"/>
  <c r="V673" i="4"/>
  <c r="V674" i="4"/>
  <c r="V675" i="4"/>
  <c r="V676" i="4"/>
  <c r="V677" i="4"/>
  <c r="V678" i="4"/>
  <c r="V679" i="4"/>
  <c r="V680" i="4"/>
  <c r="V681" i="4"/>
  <c r="V682" i="4"/>
  <c r="V683" i="4"/>
  <c r="V684" i="4"/>
  <c r="V685" i="4"/>
  <c r="V686" i="4"/>
  <c r="V687" i="4"/>
  <c r="V688" i="4"/>
  <c r="V689" i="4"/>
  <c r="V690" i="4"/>
  <c r="V691" i="4"/>
  <c r="V692" i="4"/>
  <c r="V693" i="4"/>
  <c r="V694" i="4"/>
  <c r="V695" i="4"/>
  <c r="V696" i="4"/>
  <c r="V697" i="4"/>
  <c r="V698" i="4"/>
  <c r="V699" i="4"/>
  <c r="V700" i="4"/>
  <c r="V701" i="4"/>
  <c r="V702" i="4"/>
  <c r="V703" i="4"/>
  <c r="V704" i="4"/>
  <c r="V705" i="4"/>
  <c r="V706" i="4"/>
  <c r="V707" i="4"/>
  <c r="V708" i="4"/>
  <c r="V709" i="4"/>
  <c r="V710" i="4"/>
  <c r="V711" i="4"/>
  <c r="V712" i="4"/>
  <c r="V713" i="4"/>
  <c r="V714" i="4"/>
  <c r="V715" i="4"/>
  <c r="V716" i="4"/>
  <c r="V717" i="4"/>
  <c r="V718" i="4"/>
  <c r="V719" i="4"/>
  <c r="V720" i="4"/>
  <c r="V721" i="4"/>
  <c r="V722" i="4"/>
  <c r="V723" i="4"/>
  <c r="V724" i="4"/>
  <c r="V725" i="4"/>
  <c r="V726" i="4"/>
  <c r="V727" i="4"/>
  <c r="V728" i="4"/>
  <c r="V729" i="4"/>
  <c r="V730" i="4"/>
  <c r="V731" i="4"/>
  <c r="V732" i="4"/>
  <c r="V733" i="4"/>
  <c r="V734" i="4"/>
  <c r="V735" i="4"/>
  <c r="V736" i="4"/>
  <c r="V737" i="4"/>
  <c r="V738" i="4"/>
  <c r="V739" i="4"/>
  <c r="V740" i="4"/>
  <c r="V741" i="4"/>
  <c r="V742" i="4"/>
  <c r="V743" i="4"/>
  <c r="V744" i="4"/>
  <c r="V745" i="4"/>
  <c r="V746" i="4"/>
  <c r="V747" i="4"/>
  <c r="V748" i="4"/>
  <c r="V749" i="4"/>
  <c r="V750" i="4"/>
  <c r="V751" i="4"/>
  <c r="V752" i="4"/>
  <c r="V753" i="4"/>
  <c r="V754" i="4"/>
  <c r="V755" i="4"/>
  <c r="V756" i="4"/>
  <c r="V757" i="4"/>
  <c r="V758" i="4"/>
  <c r="V759" i="4"/>
  <c r="V760" i="4"/>
  <c r="V761" i="4"/>
  <c r="V762" i="4"/>
  <c r="V763" i="4"/>
  <c r="V764" i="4"/>
  <c r="V765" i="4"/>
  <c r="V766" i="4"/>
  <c r="V767" i="4"/>
  <c r="V768" i="4"/>
  <c r="V769" i="4"/>
  <c r="V770" i="4"/>
  <c r="V771" i="4"/>
  <c r="V772" i="4"/>
  <c r="V773" i="4"/>
  <c r="V774" i="4"/>
  <c r="V775" i="4"/>
  <c r="V776" i="4"/>
  <c r="V777" i="4"/>
  <c r="V778" i="4"/>
  <c r="V779" i="4"/>
  <c r="V780" i="4"/>
  <c r="V781" i="4"/>
  <c r="V782" i="4"/>
  <c r="V783" i="4"/>
  <c r="V784" i="4"/>
  <c r="V785" i="4"/>
  <c r="V786" i="4"/>
  <c r="V787" i="4"/>
  <c r="V788" i="4"/>
  <c r="V789" i="4"/>
  <c r="V790" i="4"/>
  <c r="V791" i="4"/>
  <c r="V792" i="4"/>
  <c r="V793" i="4"/>
  <c r="V794" i="4"/>
  <c r="V795" i="4"/>
  <c r="V796" i="4"/>
  <c r="V797" i="4"/>
  <c r="V798" i="4"/>
  <c r="V799" i="4"/>
  <c r="V800" i="4"/>
  <c r="V801" i="4"/>
  <c r="V802" i="4"/>
  <c r="V803" i="4"/>
  <c r="V804" i="4"/>
  <c r="V805" i="4"/>
  <c r="V806" i="4"/>
  <c r="V807" i="4"/>
  <c r="V808" i="4"/>
  <c r="V809" i="4"/>
  <c r="V810" i="4"/>
  <c r="V811" i="4"/>
  <c r="V812" i="4"/>
  <c r="V813" i="4"/>
  <c r="V814" i="4"/>
  <c r="V815" i="4"/>
  <c r="V816" i="4"/>
  <c r="V817" i="4"/>
  <c r="V818" i="4"/>
  <c r="V819" i="4"/>
  <c r="V820" i="4"/>
  <c r="V821" i="4"/>
  <c r="V822" i="4"/>
  <c r="V823" i="4"/>
  <c r="V824" i="4"/>
  <c r="V825" i="4"/>
  <c r="V826" i="4"/>
  <c r="V827" i="4"/>
  <c r="V828" i="4"/>
  <c r="V829" i="4"/>
  <c r="V830" i="4"/>
  <c r="V831" i="4"/>
  <c r="V832" i="4"/>
  <c r="V833" i="4"/>
  <c r="V834" i="4"/>
  <c r="V835" i="4"/>
  <c r="V836" i="4"/>
  <c r="V837" i="4"/>
  <c r="V838" i="4"/>
  <c r="V839" i="4"/>
  <c r="V840" i="4"/>
  <c r="V841" i="4"/>
  <c r="V842" i="4"/>
  <c r="V843" i="4"/>
  <c r="V844" i="4"/>
  <c r="V845" i="4"/>
  <c r="V846" i="4"/>
  <c r="V847" i="4"/>
  <c r="V848" i="4"/>
  <c r="V849" i="4"/>
  <c r="V850" i="4"/>
  <c r="V851" i="4"/>
  <c r="V852" i="4"/>
  <c r="V853" i="4"/>
  <c r="V854" i="4"/>
  <c r="V855" i="4"/>
  <c r="V856" i="4"/>
  <c r="V857" i="4"/>
  <c r="V858" i="4"/>
  <c r="V859" i="4"/>
  <c r="V860" i="4"/>
  <c r="V861" i="4"/>
  <c r="V862" i="4"/>
  <c r="V863" i="4"/>
  <c r="V864" i="4"/>
  <c r="V865" i="4"/>
  <c r="V866" i="4"/>
  <c r="V867" i="4"/>
  <c r="V868" i="4"/>
  <c r="V869" i="4"/>
  <c r="V870" i="4"/>
  <c r="V871" i="4"/>
  <c r="V872" i="4"/>
  <c r="V873" i="4"/>
  <c r="V874" i="4"/>
  <c r="V875" i="4"/>
  <c r="V876" i="4"/>
  <c r="V877" i="4"/>
  <c r="V878" i="4"/>
  <c r="V879" i="4"/>
  <c r="V880" i="4"/>
  <c r="V881" i="4"/>
  <c r="V882" i="4"/>
  <c r="V883" i="4"/>
  <c r="V884" i="4"/>
  <c r="V885" i="4"/>
  <c r="V886" i="4"/>
  <c r="V887" i="4"/>
  <c r="V888" i="4"/>
  <c r="V889" i="4"/>
  <c r="V890" i="4"/>
  <c r="V891" i="4"/>
  <c r="V892" i="4"/>
  <c r="V893" i="4"/>
  <c r="V894" i="4"/>
  <c r="V895" i="4"/>
  <c r="V896" i="4"/>
  <c r="V897" i="4"/>
  <c r="V898" i="4"/>
  <c r="V899" i="4"/>
  <c r="V900" i="4"/>
  <c r="V901" i="4"/>
  <c r="V902" i="4"/>
  <c r="V903" i="4"/>
  <c r="V904" i="4"/>
  <c r="V905" i="4"/>
  <c r="V906" i="4"/>
  <c r="V907" i="4"/>
  <c r="V908" i="4"/>
  <c r="V909" i="4"/>
  <c r="V910" i="4"/>
  <c r="V911" i="4"/>
  <c r="V912" i="4"/>
  <c r="V913" i="4"/>
  <c r="V914" i="4"/>
  <c r="V915" i="4"/>
  <c r="V916" i="4"/>
  <c r="V917" i="4"/>
  <c r="V918" i="4"/>
  <c r="V919" i="4"/>
  <c r="V920" i="4"/>
  <c r="V921" i="4"/>
  <c r="V922" i="4"/>
  <c r="V923" i="4"/>
  <c r="V924" i="4"/>
  <c r="V925" i="4"/>
  <c r="V926" i="4"/>
  <c r="V927" i="4"/>
  <c r="V928" i="4"/>
  <c r="V929" i="4"/>
  <c r="V930" i="4"/>
  <c r="V931" i="4"/>
  <c r="V932" i="4"/>
  <c r="V933" i="4"/>
  <c r="V934" i="4"/>
  <c r="V935" i="4"/>
  <c r="V936" i="4"/>
  <c r="V937" i="4"/>
  <c r="V938" i="4"/>
  <c r="V939" i="4"/>
  <c r="V940" i="4"/>
  <c r="V941" i="4"/>
  <c r="V942" i="4"/>
  <c r="V943" i="4"/>
  <c r="V944" i="4"/>
  <c r="V945" i="4"/>
  <c r="V946" i="4"/>
  <c r="V947" i="4"/>
  <c r="V948" i="4"/>
  <c r="V949" i="4"/>
  <c r="V950" i="4"/>
  <c r="V951" i="4"/>
  <c r="V952" i="4"/>
  <c r="V953" i="4"/>
  <c r="V954" i="4"/>
  <c r="V955" i="4"/>
  <c r="V956" i="4"/>
  <c r="V957" i="4"/>
  <c r="V958" i="4"/>
  <c r="V959" i="4"/>
  <c r="V960" i="4"/>
  <c r="V961" i="4"/>
  <c r="V962" i="4"/>
  <c r="V963" i="4"/>
  <c r="V964" i="4"/>
  <c r="V965" i="4"/>
  <c r="V966" i="4"/>
  <c r="V967" i="4"/>
  <c r="V968" i="4"/>
  <c r="V969" i="4"/>
  <c r="V970" i="4"/>
  <c r="V971" i="4"/>
  <c r="V972" i="4"/>
  <c r="V973" i="4"/>
  <c r="V974" i="4"/>
  <c r="V975" i="4"/>
  <c r="V976" i="4"/>
  <c r="V977" i="4"/>
  <c r="V978" i="4"/>
  <c r="V979" i="4"/>
  <c r="V980" i="4"/>
  <c r="V981" i="4"/>
  <c r="V982" i="4"/>
  <c r="V983" i="4"/>
  <c r="V984" i="4"/>
  <c r="V985" i="4"/>
  <c r="V986" i="4"/>
  <c r="V987" i="4"/>
  <c r="V988" i="4"/>
  <c r="V989" i="4"/>
  <c r="V990" i="4"/>
  <c r="V991" i="4"/>
  <c r="V992" i="4"/>
  <c r="V993" i="4"/>
  <c r="V994" i="4"/>
  <c r="V995" i="4"/>
  <c r="V996" i="4"/>
  <c r="V997" i="4"/>
  <c r="V998" i="4"/>
  <c r="V999" i="4"/>
  <c r="V1000" i="4"/>
  <c r="V1001" i="4"/>
  <c r="C46" i="4"/>
  <c r="E46" i="4" s="1"/>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2" i="4"/>
  <c r="E10" i="4"/>
  <c r="D10" i="4"/>
  <c r="C10" i="4"/>
  <c r="R2" i="4"/>
  <c r="D47" i="4"/>
  <c r="D48" i="4"/>
  <c r="D49" i="4"/>
  <c r="D50" i="4"/>
  <c r="D51" i="4"/>
  <c r="D52" i="4"/>
  <c r="D53" i="4"/>
  <c r="C47" i="4"/>
  <c r="E47" i="4" s="1"/>
  <c r="C48" i="4"/>
  <c r="E48" i="4" s="1"/>
  <c r="C49" i="4"/>
  <c r="E49" i="4" s="1"/>
  <c r="C50" i="4"/>
  <c r="E50" i="4" s="1"/>
  <c r="C51" i="4"/>
  <c r="E51" i="4" s="1"/>
  <c r="C52" i="4"/>
  <c r="E52" i="4" s="1"/>
  <c r="C53" i="4"/>
  <c r="E53" i="4" s="1"/>
  <c r="F34" i="4"/>
  <c r="F32" i="4"/>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H35" authorId="0" shapeId="0" xr:uid="{00000000-0006-0000-0000-000003000000}">
      <text>
        <r>
          <rPr>
            <sz val="10"/>
            <color rgb="FF000000"/>
            <rFont val="Tahoma"/>
            <family val="2"/>
          </rPr>
          <t xml:space="preserve">The table below is </t>
        </r>
        <r>
          <rPr>
            <i/>
            <sz val="10"/>
            <color rgb="FF000000"/>
            <rFont val="Tahoma"/>
            <family val="2"/>
          </rPr>
          <t>not</t>
        </r>
        <r>
          <rPr>
            <sz val="10"/>
            <color rgb="FF000000"/>
            <rFont val="Tahoma"/>
            <family val="2"/>
          </rPr>
          <t xml:space="preserve"> formatted as a table in Excel. Be sure to </t>
        </r>
        <r>
          <rPr>
            <b/>
            <sz val="10"/>
            <color rgb="FF000000"/>
            <rFont val="Tahoma"/>
            <family val="2"/>
          </rPr>
          <t xml:space="preserve">lock </t>
        </r>
        <r>
          <rPr>
            <sz val="10"/>
            <color rgb="FF000000"/>
            <rFont val="Tahoma"/>
            <family val="2"/>
          </rPr>
          <t>the reference cells in the XLOOKUP function!</t>
        </r>
      </text>
    </comment>
  </commentList>
</comments>
</file>

<file path=xl/sharedStrings.xml><?xml version="1.0" encoding="utf-8"?>
<sst xmlns="http://schemas.openxmlformats.org/spreadsheetml/2006/main" count="6157" uniqueCount="1073">
  <si>
    <t>gender</t>
  </si>
  <si>
    <t>math score</t>
  </si>
  <si>
    <t>reading score</t>
  </si>
  <si>
    <t>writing score</t>
  </si>
  <si>
    <t>female</t>
  </si>
  <si>
    <t>male</t>
  </si>
  <si>
    <t>Nicola</t>
  </si>
  <si>
    <t>Karen</t>
  </si>
  <si>
    <t>Fiona</t>
  </si>
  <si>
    <t>Susan</t>
  </si>
  <si>
    <t>Claire</t>
  </si>
  <si>
    <t>Sharon</t>
  </si>
  <si>
    <t>Angela</t>
  </si>
  <si>
    <t>Gillian</t>
  </si>
  <si>
    <t>Julie</t>
  </si>
  <si>
    <t>Michelle</t>
  </si>
  <si>
    <t>Jacqueline</t>
  </si>
  <si>
    <t>Amanda</t>
  </si>
  <si>
    <t>Tracy</t>
  </si>
  <si>
    <t>Louise</t>
  </si>
  <si>
    <t>Jennifer</t>
  </si>
  <si>
    <t>Alison</t>
  </si>
  <si>
    <t>Sarah</t>
  </si>
  <si>
    <t>Donna</t>
  </si>
  <si>
    <t>Caroline</t>
  </si>
  <si>
    <t>Elaine</t>
  </si>
  <si>
    <t>Lynn</t>
  </si>
  <si>
    <t>Margaret</t>
  </si>
  <si>
    <t>Elizabeth</t>
  </si>
  <si>
    <t>Lesley</t>
  </si>
  <si>
    <t>Deborah</t>
  </si>
  <si>
    <t>Pauline</t>
  </si>
  <si>
    <t>Lorraine</t>
  </si>
  <si>
    <t>Laura</t>
  </si>
  <si>
    <t>Lisa</t>
  </si>
  <si>
    <t>Tracey</t>
  </si>
  <si>
    <t>Carol</t>
  </si>
  <si>
    <t>Linda</t>
  </si>
  <si>
    <t>Lorna</t>
  </si>
  <si>
    <t>Catherine</t>
  </si>
  <si>
    <t>Wendy</t>
  </si>
  <si>
    <t>Lynne</t>
  </si>
  <si>
    <t>Yvonne</t>
  </si>
  <si>
    <t>Pamela</t>
  </si>
  <si>
    <t>Kirsty</t>
  </si>
  <si>
    <t>Jane</t>
  </si>
  <si>
    <t>Emma</t>
  </si>
  <si>
    <t>Joanne</t>
  </si>
  <si>
    <t>Heather</t>
  </si>
  <si>
    <t>Suzanne</t>
  </si>
  <si>
    <t>Anne</t>
  </si>
  <si>
    <t>Diane</t>
  </si>
  <si>
    <t>Helen</t>
  </si>
  <si>
    <t>Victoria</t>
  </si>
  <si>
    <t>Dawn</t>
  </si>
  <si>
    <t>Mary</t>
  </si>
  <si>
    <t>Samantha</t>
  </si>
  <si>
    <t>Marie</t>
  </si>
  <si>
    <t>Kerry</t>
  </si>
  <si>
    <t>Ann</t>
  </si>
  <si>
    <t>Hazel</t>
  </si>
  <si>
    <t>Christine</t>
  </si>
  <si>
    <t>Gail</t>
  </si>
  <si>
    <t>Andrea</t>
  </si>
  <si>
    <t>Clare</t>
  </si>
  <si>
    <t>Sandra</t>
  </si>
  <si>
    <t>Shona</t>
  </si>
  <si>
    <t>Kathleen</t>
  </si>
  <si>
    <t>Paula</t>
  </si>
  <si>
    <t>Shirley</t>
  </si>
  <si>
    <t>Denise</t>
  </si>
  <si>
    <t>Melanie</t>
  </si>
  <si>
    <t>Patricia</t>
  </si>
  <si>
    <t>Audrey</t>
  </si>
  <si>
    <t>Ruth</t>
  </si>
  <si>
    <t>Jill</t>
  </si>
  <si>
    <t>Lee</t>
  </si>
  <si>
    <t>Leigh</t>
  </si>
  <si>
    <t>Catriona</t>
  </si>
  <si>
    <t>Rachel</t>
  </si>
  <si>
    <t>Morag</t>
  </si>
  <si>
    <t>Kirsten</t>
  </si>
  <si>
    <t>Kirsteen</t>
  </si>
  <si>
    <t>Katrina</t>
  </si>
  <si>
    <t>Joanna</t>
  </si>
  <si>
    <t>Lynsey</t>
  </si>
  <si>
    <t>Cheryl</t>
  </si>
  <si>
    <t>Debbie</t>
  </si>
  <si>
    <t>Maureen</t>
  </si>
  <si>
    <t>Janet</t>
  </si>
  <si>
    <t>Aileen</t>
  </si>
  <si>
    <t>Arlene</t>
  </si>
  <si>
    <t>Zoe</t>
  </si>
  <si>
    <t>Lindsay</t>
  </si>
  <si>
    <t>Stephanie</t>
  </si>
  <si>
    <t>Judith</t>
  </si>
  <si>
    <t>Mandy</t>
  </si>
  <si>
    <t>Jillian</t>
  </si>
  <si>
    <t>Mhairi</t>
  </si>
  <si>
    <t>Barbara</t>
  </si>
  <si>
    <t>Carolyn</t>
  </si>
  <si>
    <t>Gayle</t>
  </si>
  <si>
    <t>Maria</t>
  </si>
  <si>
    <t>Valerie</t>
  </si>
  <si>
    <t>Christina</t>
  </si>
  <si>
    <t>Marion</t>
  </si>
  <si>
    <t>Kelly</t>
  </si>
  <si>
    <t>Allison</t>
  </si>
  <si>
    <t>Kim</t>
  </si>
  <si>
    <t>Anna</t>
  </si>
  <si>
    <t>Rebecca</t>
  </si>
  <si>
    <t>Katherine</t>
  </si>
  <si>
    <t>Leanne</t>
  </si>
  <si>
    <t>Natalie</t>
  </si>
  <si>
    <t>Kathryn</t>
  </si>
  <si>
    <t>Ashley</t>
  </si>
  <si>
    <t>Frances</t>
  </si>
  <si>
    <t>Lucy</t>
  </si>
  <si>
    <t>Vicky</t>
  </si>
  <si>
    <t>Stacey</t>
  </si>
  <si>
    <t>Amy</t>
  </si>
  <si>
    <t>Carrie</t>
  </si>
  <si>
    <t>Lyndsey</t>
  </si>
  <si>
    <t>Lindsey</t>
  </si>
  <si>
    <t>Sara</t>
  </si>
  <si>
    <t>Lyndsay</t>
  </si>
  <si>
    <t>Charlene</t>
  </si>
  <si>
    <t>Linsey</t>
  </si>
  <si>
    <t>Shelley</t>
  </si>
  <si>
    <t>Gemma</t>
  </si>
  <si>
    <t>Lauren</t>
  </si>
  <si>
    <t>Kimberley</t>
  </si>
  <si>
    <t>Danielle</t>
  </si>
  <si>
    <t>Natasha</t>
  </si>
  <si>
    <t>Eilidh</t>
  </si>
  <si>
    <t>Hayley</t>
  </si>
  <si>
    <t>Melissa</t>
  </si>
  <si>
    <t>Alana</t>
  </si>
  <si>
    <t>Adele</t>
  </si>
  <si>
    <t>Hannah</t>
  </si>
  <si>
    <t>Siobhan</t>
  </si>
  <si>
    <t>Jenna</t>
  </si>
  <si>
    <t>Katie</t>
  </si>
  <si>
    <t>Nicole</t>
  </si>
  <si>
    <t>Rachael</t>
  </si>
  <si>
    <t>Stacy</t>
  </si>
  <si>
    <t>Holly</t>
  </si>
  <si>
    <t>Ashleigh</t>
  </si>
  <si>
    <t>Jade</t>
  </si>
  <si>
    <t>Kayleigh</t>
  </si>
  <si>
    <t>Nikki</t>
  </si>
  <si>
    <t>Jemma</t>
  </si>
  <si>
    <t>Megan</t>
  </si>
  <si>
    <t>Charlotte</t>
  </si>
  <si>
    <t>Emily</t>
  </si>
  <si>
    <t>Kylie</t>
  </si>
  <si>
    <t>Linzi</t>
  </si>
  <si>
    <t>Kimberly</t>
  </si>
  <si>
    <t>Carly</t>
  </si>
  <si>
    <t>Erin</t>
  </si>
  <si>
    <t>Robyn</t>
  </si>
  <si>
    <t>Chloe</t>
  </si>
  <si>
    <t>Jodie</t>
  </si>
  <si>
    <t>Michaela</t>
  </si>
  <si>
    <t>Sophie</t>
  </si>
  <si>
    <t>Jessica</t>
  </si>
  <si>
    <t>Sinead</t>
  </si>
  <si>
    <t>Caitlin</t>
  </si>
  <si>
    <t>Kerri</t>
  </si>
  <si>
    <t>Alexandra</t>
  </si>
  <si>
    <t>Aimee</t>
  </si>
  <si>
    <t>Chelsea</t>
  </si>
  <si>
    <t>Kirstie</t>
  </si>
  <si>
    <t>Shannon</t>
  </si>
  <si>
    <t>Naomi</t>
  </si>
  <si>
    <t>Cara</t>
  </si>
  <si>
    <t>Demi</t>
  </si>
  <si>
    <t>Jordan</t>
  </si>
  <si>
    <t>Alice</t>
  </si>
  <si>
    <t>Nicolle</t>
  </si>
  <si>
    <t>Rebekah</t>
  </si>
  <si>
    <t>Hollie</t>
  </si>
  <si>
    <t>Amber</t>
  </si>
  <si>
    <t>Bethany</t>
  </si>
  <si>
    <t>Toni</t>
  </si>
  <si>
    <t>Olivia</t>
  </si>
  <si>
    <t>Taylor</t>
  </si>
  <si>
    <t>Chantelle</t>
  </si>
  <si>
    <t>Beth</t>
  </si>
  <si>
    <t>Paige</t>
  </si>
  <si>
    <t>Courtney</t>
  </si>
  <si>
    <t>Abigail</t>
  </si>
  <si>
    <t>Iona</t>
  </si>
  <si>
    <t>Kate</t>
  </si>
  <si>
    <t>Morgan</t>
  </si>
  <si>
    <t>Molly</t>
  </si>
  <si>
    <t>Leah</t>
  </si>
  <si>
    <t>Georgia</t>
  </si>
  <si>
    <t>Ellen</t>
  </si>
  <si>
    <t>Isla</t>
  </si>
  <si>
    <t>Ellie</t>
  </si>
  <si>
    <t>Niamh</t>
  </si>
  <si>
    <t>Kelsey</t>
  </si>
  <si>
    <t>Rhiannon</t>
  </si>
  <si>
    <t>Caitlyn</t>
  </si>
  <si>
    <t>Carla</t>
  </si>
  <si>
    <t>Eve</t>
  </si>
  <si>
    <t>Kaitlin</t>
  </si>
  <si>
    <t>Ciara</t>
  </si>
  <si>
    <t>Meghan</t>
  </si>
  <si>
    <t>Abby</t>
  </si>
  <si>
    <t>Kaitlyn</t>
  </si>
  <si>
    <t>Lauryn</t>
  </si>
  <si>
    <t>Brooke</t>
  </si>
  <si>
    <t>Grace</t>
  </si>
  <si>
    <t>Ailsa</t>
  </si>
  <si>
    <t>Jasmine</t>
  </si>
  <si>
    <t>Morven</t>
  </si>
  <si>
    <t>Cerys</t>
  </si>
  <si>
    <t>Skye</t>
  </si>
  <si>
    <t>Kiera</t>
  </si>
  <si>
    <t>Casey</t>
  </si>
  <si>
    <t>Eva</t>
  </si>
  <si>
    <t>Mia</t>
  </si>
  <si>
    <t>Kara</t>
  </si>
  <si>
    <t>Freya</t>
  </si>
  <si>
    <t>Rosie</t>
  </si>
  <si>
    <t>Zara</t>
  </si>
  <si>
    <t>Kayla</t>
  </si>
  <si>
    <t>Alex</t>
  </si>
  <si>
    <t>Alicia</t>
  </si>
  <si>
    <t>Charlie</t>
  </si>
  <si>
    <t>Elle</t>
  </si>
  <si>
    <t>Lara</t>
  </si>
  <si>
    <t>Ella</t>
  </si>
  <si>
    <t>Eleanor</t>
  </si>
  <si>
    <t>Millie</t>
  </si>
  <si>
    <t>Lily</t>
  </si>
  <si>
    <t>Orla</t>
  </si>
  <si>
    <t>Daisy</t>
  </si>
  <si>
    <t>Ava</t>
  </si>
  <si>
    <t>Elise</t>
  </si>
  <si>
    <t>Keira</t>
  </si>
  <si>
    <t>Neve</t>
  </si>
  <si>
    <t>Madison</t>
  </si>
  <si>
    <t>Abbi</t>
  </si>
  <si>
    <t>Evie</t>
  </si>
  <si>
    <t>Ruby</t>
  </si>
  <si>
    <t>Alisha</t>
  </si>
  <si>
    <t>Amelia</t>
  </si>
  <si>
    <t>Alyssa</t>
  </si>
  <si>
    <t>Poppy</t>
  </si>
  <si>
    <t>Mya</t>
  </si>
  <si>
    <t>Isabella</t>
  </si>
  <si>
    <t>Maisie</t>
  </si>
  <si>
    <t>Maya</t>
  </si>
  <si>
    <t>Summer</t>
  </si>
  <si>
    <t>Sophia</t>
  </si>
  <si>
    <t>Imogen</t>
  </si>
  <si>
    <t>Julia</t>
  </si>
  <si>
    <t>Charley</t>
  </si>
  <si>
    <t>Layla</t>
  </si>
  <si>
    <t>Libby</t>
  </si>
  <si>
    <t>Lexi</t>
  </si>
  <si>
    <t>Amelie</t>
  </si>
  <si>
    <t>Nieve</t>
  </si>
  <si>
    <t>Faith</t>
  </si>
  <si>
    <t>Phoebe</t>
  </si>
  <si>
    <t>Lexie</t>
  </si>
  <si>
    <t>Lucie</t>
  </si>
  <si>
    <t>Sienna</t>
  </si>
  <si>
    <t>Gracie</t>
  </si>
  <si>
    <t>Miley</t>
  </si>
  <si>
    <t>Rowan</t>
  </si>
  <si>
    <t>Sofia</t>
  </si>
  <si>
    <t>Lacey</t>
  </si>
  <si>
    <t>Lilly</t>
  </si>
  <si>
    <t>Rose</t>
  </si>
  <si>
    <t>Emilia</t>
  </si>
  <si>
    <t>Lola</t>
  </si>
  <si>
    <t>Mollie</t>
  </si>
  <si>
    <t>Laila</t>
  </si>
  <si>
    <t>Mirren</t>
  </si>
  <si>
    <t>Alexis</t>
  </si>
  <si>
    <t>Ayla</t>
  </si>
  <si>
    <t>Darcy</t>
  </si>
  <si>
    <t>Bella</t>
  </si>
  <si>
    <t>Willow</t>
  </si>
  <si>
    <t>Lois</t>
  </si>
  <si>
    <t>Scarlett</t>
  </si>
  <si>
    <t>Mila</t>
  </si>
  <si>
    <t>Aria</t>
  </si>
  <si>
    <t>Esme</t>
  </si>
  <si>
    <t>Harper</t>
  </si>
  <si>
    <t>Heidi</t>
  </si>
  <si>
    <t>Ivy</t>
  </si>
  <si>
    <t>Lena</t>
  </si>
  <si>
    <t>Arianna</t>
  </si>
  <si>
    <t>Matilda</t>
  </si>
  <si>
    <t>Thea</t>
  </si>
  <si>
    <t>Elsie</t>
  </si>
  <si>
    <t>Hope</t>
  </si>
  <si>
    <t>Ariana</t>
  </si>
  <si>
    <t>Georgie</t>
  </si>
  <si>
    <t>Sadie</t>
  </si>
  <si>
    <t>Quinn</t>
  </si>
  <si>
    <t>Florence</t>
  </si>
  <si>
    <t>Lillie</t>
  </si>
  <si>
    <t>Violet</t>
  </si>
  <si>
    <t>Hanna</t>
  </si>
  <si>
    <t>Arya</t>
  </si>
  <si>
    <t>Harley</t>
  </si>
  <si>
    <t>Hallie</t>
  </si>
  <si>
    <t>Luna</t>
  </si>
  <si>
    <t>Callie</t>
  </si>
  <si>
    <t>Penelope</t>
  </si>
  <si>
    <t>Nina</t>
  </si>
  <si>
    <t>Aurora</t>
  </si>
  <si>
    <t>Clara</t>
  </si>
  <si>
    <t>Cora</t>
  </si>
  <si>
    <t>Ada</t>
  </si>
  <si>
    <t>Bonnie</t>
  </si>
  <si>
    <t>Piper</t>
  </si>
  <si>
    <t>Aila</t>
  </si>
  <si>
    <t>Eden</t>
  </si>
  <si>
    <t>Myla</t>
  </si>
  <si>
    <t>Evelyn</t>
  </si>
  <si>
    <t>Nova</t>
  </si>
  <si>
    <t>Aoife</t>
  </si>
  <si>
    <t>Lottie</t>
  </si>
  <si>
    <t>Lyla</t>
  </si>
  <si>
    <t>Remi</t>
  </si>
  <si>
    <t>Alba</t>
  </si>
  <si>
    <t>Maeve</t>
  </si>
  <si>
    <t>Ayda</t>
  </si>
  <si>
    <t>Indie</t>
  </si>
  <si>
    <t>Rosa</t>
  </si>
  <si>
    <t>Autumn</t>
  </si>
  <si>
    <t>Arabella</t>
  </si>
  <si>
    <t>David</t>
  </si>
  <si>
    <t>John</t>
  </si>
  <si>
    <t>Paul</t>
  </si>
  <si>
    <t>Mark</t>
  </si>
  <si>
    <t>James</t>
  </si>
  <si>
    <t>Andrew</t>
  </si>
  <si>
    <t>Scott</t>
  </si>
  <si>
    <t>Steven</t>
  </si>
  <si>
    <t>Robert</t>
  </si>
  <si>
    <t>Stephen</t>
  </si>
  <si>
    <t>William</t>
  </si>
  <si>
    <t>Craig</t>
  </si>
  <si>
    <t>Michael</t>
  </si>
  <si>
    <t>Stuart</t>
  </si>
  <si>
    <t>Christopher</t>
  </si>
  <si>
    <t>Alan</t>
  </si>
  <si>
    <t>Colin</t>
  </si>
  <si>
    <t>Brian</t>
  </si>
  <si>
    <t>Kevin</t>
  </si>
  <si>
    <t>Gary</t>
  </si>
  <si>
    <t>Richard</t>
  </si>
  <si>
    <t>Derek</t>
  </si>
  <si>
    <t>Martin</t>
  </si>
  <si>
    <t>Thomas</t>
  </si>
  <si>
    <t>Neil</t>
  </si>
  <si>
    <t>Barry</t>
  </si>
  <si>
    <t>Ian</t>
  </si>
  <si>
    <t>Jason</t>
  </si>
  <si>
    <t>Iain</t>
  </si>
  <si>
    <t>Gordon</t>
  </si>
  <si>
    <t>Alexander</t>
  </si>
  <si>
    <t>Graeme</t>
  </si>
  <si>
    <t>Peter</t>
  </si>
  <si>
    <t>Darren</t>
  </si>
  <si>
    <t>Graham</t>
  </si>
  <si>
    <t>George</t>
  </si>
  <si>
    <t>Kenneth</t>
  </si>
  <si>
    <t>Allan</t>
  </si>
  <si>
    <t>Simon</t>
  </si>
  <si>
    <t>Douglas</t>
  </si>
  <si>
    <t>Keith</t>
  </si>
  <si>
    <t>Anthony</t>
  </si>
  <si>
    <t>Grant</t>
  </si>
  <si>
    <t>Ross</t>
  </si>
  <si>
    <t>Jonathan</t>
  </si>
  <si>
    <t>Gavin</t>
  </si>
  <si>
    <t>Nicholas</t>
  </si>
  <si>
    <t>Joseph</t>
  </si>
  <si>
    <t>Stewart</t>
  </si>
  <si>
    <t>Daniel</t>
  </si>
  <si>
    <t>Edward</t>
  </si>
  <si>
    <t>Matthew</t>
  </si>
  <si>
    <t>Donald</t>
  </si>
  <si>
    <t>Fraser</t>
  </si>
  <si>
    <t>Garry</t>
  </si>
  <si>
    <t>Malcolm</t>
  </si>
  <si>
    <t>Charles</t>
  </si>
  <si>
    <t>Duncan</t>
  </si>
  <si>
    <t>Alistair</t>
  </si>
  <si>
    <t>Raymond</t>
  </si>
  <si>
    <t>Philip</t>
  </si>
  <si>
    <t>Ronald</t>
  </si>
  <si>
    <t>Ewan</t>
  </si>
  <si>
    <t>Ryan</t>
  </si>
  <si>
    <t>Francis</t>
  </si>
  <si>
    <t>Bruce</t>
  </si>
  <si>
    <t>Patrick</t>
  </si>
  <si>
    <t>Alastair</t>
  </si>
  <si>
    <t>Bryan</t>
  </si>
  <si>
    <t>Marc</t>
  </si>
  <si>
    <t>Jamie</t>
  </si>
  <si>
    <t>Hugh</t>
  </si>
  <si>
    <t>Euan</t>
  </si>
  <si>
    <t>Gerard</t>
  </si>
  <si>
    <t>Sean</t>
  </si>
  <si>
    <t>Wayne</t>
  </si>
  <si>
    <t>Adam</t>
  </si>
  <si>
    <t>Calum</t>
  </si>
  <si>
    <t>Alasdair</t>
  </si>
  <si>
    <t>Robin</t>
  </si>
  <si>
    <t>Greig</t>
  </si>
  <si>
    <t>Angus</t>
  </si>
  <si>
    <t>Russell</t>
  </si>
  <si>
    <t>Cameron</t>
  </si>
  <si>
    <t>Roderick</t>
  </si>
  <si>
    <t>Norman</t>
  </si>
  <si>
    <t>Murray</t>
  </si>
  <si>
    <t>Gareth</t>
  </si>
  <si>
    <t>Dean</t>
  </si>
  <si>
    <t>Eric</t>
  </si>
  <si>
    <t>Adrian</t>
  </si>
  <si>
    <t>Gregor</t>
  </si>
  <si>
    <t>Samuel</t>
  </si>
  <si>
    <t>Gerald</t>
  </si>
  <si>
    <t>Henry</t>
  </si>
  <si>
    <t>Justin</t>
  </si>
  <si>
    <t>Benjamin</t>
  </si>
  <si>
    <t>Shaun</t>
  </si>
  <si>
    <t>Callum</t>
  </si>
  <si>
    <t>Campbell</t>
  </si>
  <si>
    <t>Frank</t>
  </si>
  <si>
    <t>Roy</t>
  </si>
  <si>
    <t>Timothy</t>
  </si>
  <si>
    <t>Greg</t>
  </si>
  <si>
    <t>Liam</t>
  </si>
  <si>
    <t>Niall</t>
  </si>
  <si>
    <t>Rory</t>
  </si>
  <si>
    <t>Martyn</t>
  </si>
  <si>
    <t>Wesley</t>
  </si>
  <si>
    <t>Barrie</t>
  </si>
  <si>
    <t>Antony</t>
  </si>
  <si>
    <t>Kris</t>
  </si>
  <si>
    <t>Lewis</t>
  </si>
  <si>
    <t>Jon</t>
  </si>
  <si>
    <t>Aaron</t>
  </si>
  <si>
    <t>Blair</t>
  </si>
  <si>
    <t>Dale</t>
  </si>
  <si>
    <t>Mohammed</t>
  </si>
  <si>
    <t>Ben</t>
  </si>
  <si>
    <t>Kieran</t>
  </si>
  <si>
    <t>Kyle</t>
  </si>
  <si>
    <t>Kristopher</t>
  </si>
  <si>
    <t>Jack</t>
  </si>
  <si>
    <t>Luke</t>
  </si>
  <si>
    <t>Sam</t>
  </si>
  <si>
    <t>Joshua</t>
  </si>
  <si>
    <t>Nathan</t>
  </si>
  <si>
    <t>Daryl</t>
  </si>
  <si>
    <t>Robbie</t>
  </si>
  <si>
    <t>Connor</t>
  </si>
  <si>
    <t>Conor</t>
  </si>
  <si>
    <t>Declan</t>
  </si>
  <si>
    <t>Owen</t>
  </si>
  <si>
    <t>Dylan</t>
  </si>
  <si>
    <t>Aidan</t>
  </si>
  <si>
    <t>Josh</t>
  </si>
  <si>
    <t>Jake</t>
  </si>
  <si>
    <t>Rhys</t>
  </si>
  <si>
    <t>Reece</t>
  </si>
  <si>
    <t>Keiran</t>
  </si>
  <si>
    <t>Harry</t>
  </si>
  <si>
    <t>Bradley</t>
  </si>
  <si>
    <t>Ciaran</t>
  </si>
  <si>
    <t>Brandon</t>
  </si>
  <si>
    <t>Hamish</t>
  </si>
  <si>
    <t>Jay</t>
  </si>
  <si>
    <t>Calvin</t>
  </si>
  <si>
    <t>Joe</t>
  </si>
  <si>
    <t>Conner</t>
  </si>
  <si>
    <t>Dominic</t>
  </si>
  <si>
    <t>Finlay</t>
  </si>
  <si>
    <t>Ethan</t>
  </si>
  <si>
    <t>Ronan</t>
  </si>
  <si>
    <t>Aiden</t>
  </si>
  <si>
    <t>Jacob</t>
  </si>
  <si>
    <t>Max</t>
  </si>
  <si>
    <t>Logan</t>
  </si>
  <si>
    <t>Louis</t>
  </si>
  <si>
    <t>Marcus</t>
  </si>
  <si>
    <t>Mitchell</t>
  </si>
  <si>
    <t>Arran</t>
  </si>
  <si>
    <t>Oliver</t>
  </si>
  <si>
    <t>Keir</t>
  </si>
  <si>
    <t>Leon</t>
  </si>
  <si>
    <t>Tyler</t>
  </si>
  <si>
    <t>Kai</t>
  </si>
  <si>
    <t>Lucas</t>
  </si>
  <si>
    <t>Evan</t>
  </si>
  <si>
    <t>Kian</t>
  </si>
  <si>
    <t>Finn</t>
  </si>
  <si>
    <t>Leo</t>
  </si>
  <si>
    <t>Archie</t>
  </si>
  <si>
    <t>Harris</t>
  </si>
  <si>
    <t>Mackenzie</t>
  </si>
  <si>
    <t>Cole</t>
  </si>
  <si>
    <t>Noah</t>
  </si>
  <si>
    <t>Lennon</t>
  </si>
  <si>
    <t>Harvey</t>
  </si>
  <si>
    <t>Corey</t>
  </si>
  <si>
    <t>Brodie</t>
  </si>
  <si>
    <t>Kenzie</t>
  </si>
  <si>
    <t>Luca</t>
  </si>
  <si>
    <t>Alfie</t>
  </si>
  <si>
    <t>Bailey</t>
  </si>
  <si>
    <t>Jayden</t>
  </si>
  <si>
    <t>Zak</t>
  </si>
  <si>
    <t>Hayden</t>
  </si>
  <si>
    <t>Caleb</t>
  </si>
  <si>
    <t>Mason</t>
  </si>
  <si>
    <t>Harrison</t>
  </si>
  <si>
    <t>Riley</t>
  </si>
  <si>
    <t>Kayden</t>
  </si>
  <si>
    <t>Muhammad</t>
  </si>
  <si>
    <t>Oscar</t>
  </si>
  <si>
    <t>Isaac</t>
  </si>
  <si>
    <t>Ollie</t>
  </si>
  <si>
    <t>Kaiden</t>
  </si>
  <si>
    <t>Cody</t>
  </si>
  <si>
    <t>Jude</t>
  </si>
  <si>
    <t>Ruaridh</t>
  </si>
  <si>
    <t>Cooper</t>
  </si>
  <si>
    <t>Jackson</t>
  </si>
  <si>
    <t>Zac</t>
  </si>
  <si>
    <t>Olly</t>
  </si>
  <si>
    <t>Blake</t>
  </si>
  <si>
    <t>Shay</t>
  </si>
  <si>
    <t>Callan</t>
  </si>
  <si>
    <t>Reuben</t>
  </si>
  <si>
    <t>Theo</t>
  </si>
  <si>
    <t>Freddie</t>
  </si>
  <si>
    <t>Jaxon</t>
  </si>
  <si>
    <t>Carson</t>
  </si>
  <si>
    <t>Brody</t>
  </si>
  <si>
    <t>Zachary</t>
  </si>
  <si>
    <t>Lachlan</t>
  </si>
  <si>
    <t>Elliot</t>
  </si>
  <si>
    <t>Sonny</t>
  </si>
  <si>
    <t>Carter</t>
  </si>
  <si>
    <t>Arthur</t>
  </si>
  <si>
    <t>Arlo</t>
  </si>
  <si>
    <t>Hunter</t>
  </si>
  <si>
    <t>Jax</t>
  </si>
  <si>
    <t>Innes</t>
  </si>
  <si>
    <t>Ruairidh</t>
  </si>
  <si>
    <t>Struan</t>
  </si>
  <si>
    <t>Grayson</t>
  </si>
  <si>
    <t>Elijah</t>
  </si>
  <si>
    <t>Tommy</t>
  </si>
  <si>
    <t>Lyle</t>
  </si>
  <si>
    <t>Frankie</t>
  </si>
  <si>
    <t>Gabriel</t>
  </si>
  <si>
    <t>Louie</t>
  </si>
  <si>
    <t>Theodore</t>
  </si>
  <si>
    <t>Ellis</t>
  </si>
  <si>
    <t>Roman</t>
  </si>
  <si>
    <t>Joey</t>
  </si>
  <si>
    <t>Finley</t>
  </si>
  <si>
    <t>Teddy</t>
  </si>
  <si>
    <t>Myles</t>
  </si>
  <si>
    <t>Name</t>
  </si>
  <si>
    <t>F</t>
  </si>
  <si>
    <t>D</t>
  </si>
  <si>
    <t>C</t>
  </si>
  <si>
    <t>A</t>
  </si>
  <si>
    <t>B</t>
  </si>
  <si>
    <t>90%-100%</t>
  </si>
  <si>
    <t>80%–89%</t>
  </si>
  <si>
    <t>70%–79%</t>
  </si>
  <si>
    <t>60%–69%</t>
  </si>
  <si>
    <t>0%-59%</t>
  </si>
  <si>
    <t>math letter grade</t>
  </si>
  <si>
    <t>reading letter grade</t>
  </si>
  <si>
    <t>writing letter grade</t>
  </si>
  <si>
    <t>Percentage Range</t>
  </si>
  <si>
    <t>Letter Grade</t>
  </si>
  <si>
    <t xml:space="preserve">Create a histogram to visualize the distribution of all students' math scores. Set the bin width to 5. </t>
  </si>
  <si>
    <t>What percentage of all students received a math score greater than or equal to 70%?</t>
  </si>
  <si>
    <t>Granite Hills High</t>
  </si>
  <si>
    <t>Lone Oak Grammar School</t>
  </si>
  <si>
    <t>Blue River High School</t>
  </si>
  <si>
    <t>Bloomington</t>
  </si>
  <si>
    <t>City</t>
  </si>
  <si>
    <t>Minneapolis</t>
  </si>
  <si>
    <t>Saint Paul</t>
  </si>
  <si>
    <t>Rochester</t>
  </si>
  <si>
    <t>Duluth</t>
  </si>
  <si>
    <t>Golden Sierra High School</t>
  </si>
  <si>
    <t>Willow Creek High School</t>
  </si>
  <si>
    <t>School Name</t>
  </si>
  <si>
    <t>Sports</t>
  </si>
  <si>
    <t>Student Government</t>
  </si>
  <si>
    <t>Art Club</t>
  </si>
  <si>
    <t>Yearbook Committee</t>
  </si>
  <si>
    <t xml:space="preserve">Marching Band </t>
  </si>
  <si>
    <t>Chess Club</t>
  </si>
  <si>
    <t>Extracurricular Activities</t>
  </si>
  <si>
    <t>Student Name</t>
  </si>
  <si>
    <t>School City</t>
  </si>
  <si>
    <t>Warning!</t>
  </si>
  <si>
    <t>Zipcode</t>
  </si>
  <si>
    <t xml:space="preserve">Repeat to fill out the reading letter grade and writing letter grade columns as well. </t>
  </si>
  <si>
    <t>2 (a)</t>
  </si>
  <si>
    <t>2 (b)</t>
  </si>
  <si>
    <t xml:space="preserve">2 (c) </t>
  </si>
  <si>
    <t>2 (d)</t>
  </si>
  <si>
    <t>3 (a)</t>
  </si>
  <si>
    <t>3 (b)</t>
  </si>
  <si>
    <t>4 (b)</t>
  </si>
  <si>
    <t>Use an Excel function to calculate the number of students whose math score is greater than or equal to 70%.</t>
  </si>
  <si>
    <t>Israel</t>
  </si>
  <si>
    <t>none</t>
  </si>
  <si>
    <t>completed</t>
  </si>
  <si>
    <t>Abbie</t>
  </si>
  <si>
    <t>Levi</t>
  </si>
  <si>
    <t>Sebastian</t>
  </si>
  <si>
    <t>Mateo</t>
  </si>
  <si>
    <t>Wyatt</t>
  </si>
  <si>
    <t>Asher</t>
  </si>
  <si>
    <t>Julian</t>
  </si>
  <si>
    <t>Lincoln</t>
  </si>
  <si>
    <t>Abi</t>
  </si>
  <si>
    <t>Hudson</t>
  </si>
  <si>
    <t>Ezra</t>
  </si>
  <si>
    <t>Maverick</t>
  </si>
  <si>
    <t>Josiah</t>
  </si>
  <si>
    <t>Isaiah</t>
  </si>
  <si>
    <t>Elias</t>
  </si>
  <si>
    <t>Miles</t>
  </si>
  <si>
    <t>Eli</t>
  </si>
  <si>
    <t>Nolan</t>
  </si>
  <si>
    <t>Christian</t>
  </si>
  <si>
    <t>Ezekiel</t>
  </si>
  <si>
    <t>Colton</t>
  </si>
  <si>
    <t>Landon</t>
  </si>
  <si>
    <t>Santiago</t>
  </si>
  <si>
    <t>Axel</t>
  </si>
  <si>
    <t>Easton</t>
  </si>
  <si>
    <t>Jeremiah</t>
  </si>
  <si>
    <t>Angel</t>
  </si>
  <si>
    <t>Jameson</t>
  </si>
  <si>
    <t>Greyson</t>
  </si>
  <si>
    <t>Jaxson</t>
  </si>
  <si>
    <t>Leonardo</t>
  </si>
  <si>
    <t>Austin</t>
  </si>
  <si>
    <t>Everett</t>
  </si>
  <si>
    <t>Brooks</t>
  </si>
  <si>
    <t>Xavier</t>
  </si>
  <si>
    <t>Jose</t>
  </si>
  <si>
    <t>Parker</t>
  </si>
  <si>
    <t>Jace</t>
  </si>
  <si>
    <t>Silas</t>
  </si>
  <si>
    <t>Bennett</t>
  </si>
  <si>
    <t>Waylon</t>
  </si>
  <si>
    <t>Weston</t>
  </si>
  <si>
    <t>Emmett</t>
  </si>
  <si>
    <t>Micah</t>
  </si>
  <si>
    <t>Ryder</t>
  </si>
  <si>
    <t>Beau</t>
  </si>
  <si>
    <t>Damian</t>
  </si>
  <si>
    <t>Brayden</t>
  </si>
  <si>
    <t>Gael</t>
  </si>
  <si>
    <t>Bryson</t>
  </si>
  <si>
    <t>Sawyer</t>
  </si>
  <si>
    <t>Amir</t>
  </si>
  <si>
    <t>Kingston</t>
  </si>
  <si>
    <t>Giovanni</t>
  </si>
  <si>
    <t>Vincent</t>
  </si>
  <si>
    <t>Ayden</t>
  </si>
  <si>
    <t>Chase</t>
  </si>
  <si>
    <t>Diego</t>
  </si>
  <si>
    <t>Nathaniel</t>
  </si>
  <si>
    <t>Legend</t>
  </si>
  <si>
    <t>Jonah</t>
  </si>
  <si>
    <t>River</t>
  </si>
  <si>
    <t>Braxton</t>
  </si>
  <si>
    <t>Milo</t>
  </si>
  <si>
    <t>Ashton</t>
  </si>
  <si>
    <t>Luis</t>
  </si>
  <si>
    <t>Jasper</t>
  </si>
  <si>
    <t>Adriel</t>
  </si>
  <si>
    <t>Bentley</t>
  </si>
  <si>
    <t>Zion</t>
  </si>
  <si>
    <t>Juan</t>
  </si>
  <si>
    <t>Maxwell</t>
  </si>
  <si>
    <t>Ryker</t>
  </si>
  <si>
    <t>Carlos</t>
  </si>
  <si>
    <t>Emmanuel</t>
  </si>
  <si>
    <t>Jayce</t>
  </si>
  <si>
    <t>Camila</t>
  </si>
  <si>
    <t>Lorenzo</t>
  </si>
  <si>
    <t>Ivan</t>
  </si>
  <si>
    <t>Gianna</t>
  </si>
  <si>
    <t>August</t>
  </si>
  <si>
    <t>Malachi</t>
  </si>
  <si>
    <t>Elliott</t>
  </si>
  <si>
    <t>Avery</t>
  </si>
  <si>
    <t>Nora</t>
  </si>
  <si>
    <t>Rhett</t>
  </si>
  <si>
    <t>Zoey</t>
  </si>
  <si>
    <t>Stella</t>
  </si>
  <si>
    <t>Archer</t>
  </si>
  <si>
    <t>Karter</t>
  </si>
  <si>
    <t>Everly</t>
  </si>
  <si>
    <t>Luka</t>
  </si>
  <si>
    <t>Lillian</t>
  </si>
  <si>
    <t>Addison</t>
  </si>
  <si>
    <t>Paisley</t>
  </si>
  <si>
    <t>Eliana</t>
  </si>
  <si>
    <t>Brooklyn</t>
  </si>
  <si>
    <t>Elena</t>
  </si>
  <si>
    <t>Thiago</t>
  </si>
  <si>
    <t>Camden</t>
  </si>
  <si>
    <t>Aubrey</t>
  </si>
  <si>
    <t>Jesus</t>
  </si>
  <si>
    <t>Maddox</t>
  </si>
  <si>
    <t>Kinsley</t>
  </si>
  <si>
    <t>King</t>
  </si>
  <si>
    <t>Genesis</t>
  </si>
  <si>
    <t>Enzo</t>
  </si>
  <si>
    <t>Matteo</t>
  </si>
  <si>
    <t>Emiliano</t>
  </si>
  <si>
    <t>Antonio</t>
  </si>
  <si>
    <t>Skylar</t>
  </si>
  <si>
    <t>Aaliyah</t>
  </si>
  <si>
    <t>Madelyn</t>
  </si>
  <si>
    <t>Savannah</t>
  </si>
  <si>
    <t>Delilah</t>
  </si>
  <si>
    <t>Serenity</t>
  </si>
  <si>
    <t>Kennedy</t>
  </si>
  <si>
    <t>Valentina</t>
  </si>
  <si>
    <t>Gabriella</t>
  </si>
  <si>
    <t>Abel</t>
  </si>
  <si>
    <t>Hailey</t>
  </si>
  <si>
    <t>Nevaeh</t>
  </si>
  <si>
    <t>Tristan</t>
  </si>
  <si>
    <t>Natalia</t>
  </si>
  <si>
    <t>Josephine</t>
  </si>
  <si>
    <t>Zayden</t>
  </si>
  <si>
    <t>Judah</t>
  </si>
  <si>
    <t>Xander</t>
  </si>
  <si>
    <t>Miguel</t>
  </si>
  <si>
    <t>Emery</t>
  </si>
  <si>
    <t>Atlas</t>
  </si>
  <si>
    <t>Leilani</t>
  </si>
  <si>
    <t>Everleigh</t>
  </si>
  <si>
    <t>Messiah</t>
  </si>
  <si>
    <t>Madeline</t>
  </si>
  <si>
    <t>Lydia</t>
  </si>
  <si>
    <t>Barrett</t>
  </si>
  <si>
    <t>Peyton</t>
  </si>
  <si>
    <t>Brielle</t>
  </si>
  <si>
    <t>Tucker</t>
  </si>
  <si>
    <t>Adeline</t>
  </si>
  <si>
    <t>Dawson</t>
  </si>
  <si>
    <t>Vivian</t>
  </si>
  <si>
    <t>Ace</t>
  </si>
  <si>
    <t>Victor</t>
  </si>
  <si>
    <t>Abraham</t>
  </si>
  <si>
    <t>Rylee</t>
  </si>
  <si>
    <t>Nicolas</t>
  </si>
  <si>
    <t>Raelynn</t>
  </si>
  <si>
    <t>Jesse</t>
  </si>
  <si>
    <t>Melody</t>
  </si>
  <si>
    <t>Walker</t>
  </si>
  <si>
    <t>Athena</t>
  </si>
  <si>
    <t>Joel</t>
  </si>
  <si>
    <t>Liliana</t>
  </si>
  <si>
    <t>Beckett</t>
  </si>
  <si>
    <t>Alejandro</t>
  </si>
  <si>
    <t>Hadley</t>
  </si>
  <si>
    <t>Matias</t>
  </si>
  <si>
    <t>Amari</t>
  </si>
  <si>
    <t>Reagan</t>
  </si>
  <si>
    <t>Eliza</t>
  </si>
  <si>
    <t>Adalynn</t>
  </si>
  <si>
    <t>Lukas</t>
  </si>
  <si>
    <t>Andres</t>
  </si>
  <si>
    <t>Colt</t>
  </si>
  <si>
    <t>Adonis</t>
  </si>
  <si>
    <t>Kaylee</t>
  </si>
  <si>
    <t>Kyrie</t>
  </si>
  <si>
    <t>Felix</t>
  </si>
  <si>
    <t>Preston</t>
  </si>
  <si>
    <t>Holden</t>
  </si>
  <si>
    <t>Emilio</t>
  </si>
  <si>
    <t>Alaia</t>
  </si>
  <si>
    <t>Remington</t>
  </si>
  <si>
    <t>Jeremy</t>
  </si>
  <si>
    <t>Isabelle</t>
  </si>
  <si>
    <t>Kaleb</t>
  </si>
  <si>
    <t>Iris</t>
  </si>
  <si>
    <t>Brantley</t>
  </si>
  <si>
    <t>Ximena</t>
  </si>
  <si>
    <t>Bryce</t>
  </si>
  <si>
    <t>Elliana</t>
  </si>
  <si>
    <t>Josie</t>
  </si>
  <si>
    <t>Knox</t>
  </si>
  <si>
    <t>Eloise</t>
  </si>
  <si>
    <t>Phoenix</t>
  </si>
  <si>
    <t>Kobe</t>
  </si>
  <si>
    <t>Adalyn</t>
  </si>
  <si>
    <t>Amaya</t>
  </si>
  <si>
    <t>Nash</t>
  </si>
  <si>
    <t>Amara</t>
  </si>
  <si>
    <t>Reese</t>
  </si>
  <si>
    <t>Brianna</t>
  </si>
  <si>
    <t>Cecilia</t>
  </si>
  <si>
    <t>Griffin</t>
  </si>
  <si>
    <t>Valeria</t>
  </si>
  <si>
    <t>Norah</t>
  </si>
  <si>
    <t>Ariella</t>
  </si>
  <si>
    <t>Esther</t>
  </si>
  <si>
    <t>Caden</t>
  </si>
  <si>
    <t>Emerson</t>
  </si>
  <si>
    <t>Aubree</t>
  </si>
  <si>
    <t>Isabel</t>
  </si>
  <si>
    <t>Kyler</t>
  </si>
  <si>
    <t>Anastasia</t>
  </si>
  <si>
    <t>Ryleigh</t>
  </si>
  <si>
    <t>Khloe</t>
  </si>
  <si>
    <t>Hayes</t>
  </si>
  <si>
    <t>Rafael</t>
  </si>
  <si>
    <t>Londyn</t>
  </si>
  <si>
    <t>Lucia</t>
  </si>
  <si>
    <t>Beckham</t>
  </si>
  <si>
    <t>Emersyn</t>
  </si>
  <si>
    <t>Javier</t>
  </si>
  <si>
    <t>Blakely</t>
  </si>
  <si>
    <t>Maximus</t>
  </si>
  <si>
    <t>Omar</t>
  </si>
  <si>
    <t>Kehlani</t>
  </si>
  <si>
    <t>Genevieve</t>
  </si>
  <si>
    <t>Alina</t>
  </si>
  <si>
    <t>Kaden</t>
  </si>
  <si>
    <t>Juniper</t>
  </si>
  <si>
    <t>Kash</t>
  </si>
  <si>
    <t>Lane</t>
  </si>
  <si>
    <t>Zane</t>
  </si>
  <si>
    <t>Paxton</t>
  </si>
  <si>
    <t>Harmony</t>
  </si>
  <si>
    <t>Maximiliano</t>
  </si>
  <si>
    <t>Magnolia</t>
  </si>
  <si>
    <t>Karson</t>
  </si>
  <si>
    <t>Catalina</t>
  </si>
  <si>
    <t>Cash</t>
  </si>
  <si>
    <t>Juliette</t>
  </si>
  <si>
    <t>Sloane</t>
  </si>
  <si>
    <t>June</t>
  </si>
  <si>
    <t>Cayden</t>
  </si>
  <si>
    <t>Ember</t>
  </si>
  <si>
    <t>Juliana</t>
  </si>
  <si>
    <t>Aliyah</t>
  </si>
  <si>
    <t>Brynlee</t>
  </si>
  <si>
    <t>Teagan</t>
  </si>
  <si>
    <t>Tobias</t>
  </si>
  <si>
    <t>Jordyn</t>
  </si>
  <si>
    <t>London</t>
  </si>
  <si>
    <t>Dallas</t>
  </si>
  <si>
    <t>Alaina</t>
  </si>
  <si>
    <t>Jorge</t>
  </si>
  <si>
    <t>Olive</t>
  </si>
  <si>
    <t>Walter</t>
  </si>
  <si>
    <t>Rosalie</t>
  </si>
  <si>
    <t>Josue</t>
  </si>
  <si>
    <t>Ariel</t>
  </si>
  <si>
    <t>Khalil</t>
  </si>
  <si>
    <t>Journee</t>
  </si>
  <si>
    <t>Damien</t>
  </si>
  <si>
    <t>Leila</t>
  </si>
  <si>
    <t>Jett</t>
  </si>
  <si>
    <t>Kairo</t>
  </si>
  <si>
    <t>Zander</t>
  </si>
  <si>
    <t>Vanessa</t>
  </si>
  <si>
    <t>Andre</t>
  </si>
  <si>
    <t>Cohen</t>
  </si>
  <si>
    <t>Noelle</t>
  </si>
  <si>
    <t>Marley</t>
  </si>
  <si>
    <t>Crew</t>
  </si>
  <si>
    <t>Hendrix</t>
  </si>
  <si>
    <t>Presley</t>
  </si>
  <si>
    <t>Chance</t>
  </si>
  <si>
    <t>Kamila</t>
  </si>
  <si>
    <t>Malakai</t>
  </si>
  <si>
    <t>Clayton</t>
  </si>
  <si>
    <t>Payton</t>
  </si>
  <si>
    <t>Daxton</t>
  </si>
  <si>
    <t>Alani</t>
  </si>
  <si>
    <t>Lennox</t>
  </si>
  <si>
    <t>Jaden</t>
  </si>
  <si>
    <t>Kayson</t>
  </si>
  <si>
    <t>Bodhi</t>
  </si>
  <si>
    <t>Francisco</t>
  </si>
  <si>
    <t>Erick</t>
  </si>
  <si>
    <t>Kameron</t>
  </si>
  <si>
    <t>Annabelle</t>
  </si>
  <si>
    <t>Atticus</t>
  </si>
  <si>
    <t>Dante</t>
  </si>
  <si>
    <t>Sage</t>
  </si>
  <si>
    <t>Jensen</t>
  </si>
  <si>
    <t>Cruz</t>
  </si>
  <si>
    <t>Brady</t>
  </si>
  <si>
    <t>Aspen</t>
  </si>
  <si>
    <t>Lila</t>
  </si>
  <si>
    <t>Joaquin</t>
  </si>
  <si>
    <t>Trinity</t>
  </si>
  <si>
    <t>Daniela</t>
  </si>
  <si>
    <t>Anderson</t>
  </si>
  <si>
    <t>Alexa</t>
  </si>
  <si>
    <t>Margot</t>
  </si>
  <si>
    <t>Adelyn</t>
  </si>
  <si>
    <t>Gunner</t>
  </si>
  <si>
    <t>Zuri</t>
  </si>
  <si>
    <t>Zayn</t>
  </si>
  <si>
    <t>Lilah</t>
  </si>
  <si>
    <t>Selena</t>
  </si>
  <si>
    <t>Angelo</t>
  </si>
  <si>
    <t>Sydney</t>
  </si>
  <si>
    <t>Diana</t>
  </si>
  <si>
    <t>Reid</t>
  </si>
  <si>
    <t>Ana</t>
  </si>
  <si>
    <t>Spencer</t>
  </si>
  <si>
    <t>Vera</t>
  </si>
  <si>
    <t>Nico</t>
  </si>
  <si>
    <t>Alayna</t>
  </si>
  <si>
    <t>Nyla</t>
  </si>
  <si>
    <t>Elaina</t>
  </si>
  <si>
    <t>Kali</t>
  </si>
  <si>
    <t>Jaylen</t>
  </si>
  <si>
    <t>Prince</t>
  </si>
  <si>
    <t>Alivia</t>
  </si>
  <si>
    <t>Raegan</t>
  </si>
  <si>
    <t>Manuel</t>
  </si>
  <si>
    <t>Ali</t>
  </si>
  <si>
    <t>Camilla</t>
  </si>
  <si>
    <t>Malia</t>
  </si>
  <si>
    <t>Vivienne</t>
  </si>
  <si>
    <t>Dakota</t>
  </si>
  <si>
    <t>Brooklynn</t>
  </si>
  <si>
    <t>Gideon</t>
  </si>
  <si>
    <t>Evangeline</t>
  </si>
  <si>
    <t>Camille</t>
  </si>
  <si>
    <t>Orion</t>
  </si>
  <si>
    <t>Rylan</t>
  </si>
  <si>
    <t>Jocelyn</t>
  </si>
  <si>
    <t>Eduardo</t>
  </si>
  <si>
    <t>Julianna</t>
  </si>
  <si>
    <t>Mario</t>
  </si>
  <si>
    <t>Cristian</t>
  </si>
  <si>
    <t>Odin</t>
  </si>
  <si>
    <t>Lucille</t>
  </si>
  <si>
    <t>Tanner</t>
  </si>
  <si>
    <t>Mckenna</t>
  </si>
  <si>
    <t>Julius</t>
  </si>
  <si>
    <t>Kane</t>
  </si>
  <si>
    <t>Ricardo</t>
  </si>
  <si>
    <t>Travis</t>
  </si>
  <si>
    <t>Wade</t>
  </si>
  <si>
    <t>Warren</t>
  </si>
  <si>
    <t>Fernando</t>
  </si>
  <si>
    <t>Adelaide</t>
  </si>
  <si>
    <t>Titus</t>
  </si>
  <si>
    <t>Leonel</t>
  </si>
  <si>
    <t>Edwin</t>
  </si>
  <si>
    <t>Charlee</t>
  </si>
  <si>
    <t>Cairo</t>
  </si>
  <si>
    <t>Corbin</t>
  </si>
  <si>
    <t>Mariana</t>
  </si>
  <si>
    <t>Mckenzie</t>
  </si>
  <si>
    <t>Tessa</t>
  </si>
  <si>
    <t>Ismael</t>
  </si>
  <si>
    <t>Miriam</t>
  </si>
  <si>
    <t>Colson</t>
  </si>
  <si>
    <t>Oakley</t>
  </si>
  <si>
    <t>Kailani</t>
  </si>
  <si>
    <t>Killian</t>
  </si>
  <si>
    <t>Alayah</t>
  </si>
  <si>
    <t>Major</t>
  </si>
  <si>
    <t>Tate</t>
  </si>
  <si>
    <t>Amira</t>
  </si>
  <si>
    <t>Adaline</t>
  </si>
  <si>
    <t>Gianni</t>
  </si>
  <si>
    <t>Milani</t>
  </si>
  <si>
    <t>Annie</t>
  </si>
  <si>
    <t>Lia</t>
  </si>
  <si>
    <t>Elian</t>
  </si>
  <si>
    <t>Angelina</t>
  </si>
  <si>
    <t>Remy</t>
  </si>
  <si>
    <t>Lawson</t>
  </si>
  <si>
    <t>Cali</t>
  </si>
  <si>
    <t>Maggie</t>
  </si>
  <si>
    <t>Niko</t>
  </si>
  <si>
    <t>Leia</t>
  </si>
  <si>
    <t>Briella</t>
  </si>
  <si>
    <t>Journey</t>
  </si>
  <si>
    <t>Nasir</t>
  </si>
  <si>
    <t>Kade</t>
  </si>
  <si>
    <t>Armani</t>
  </si>
  <si>
    <t>Saylor</t>
  </si>
  <si>
    <t>Jayla</t>
  </si>
  <si>
    <t>Ezequiel</t>
  </si>
  <si>
    <t>Marshall</t>
  </si>
  <si>
    <t>Kaia</t>
  </si>
  <si>
    <t>Adriana</t>
  </si>
  <si>
    <t>Hector</t>
  </si>
  <si>
    <t>Mariah</t>
  </si>
  <si>
    <t>Desmond</t>
  </si>
  <si>
    <t>Juliet</t>
  </si>
  <si>
    <t>Oaklynn</t>
  </si>
  <si>
    <t>Kason</t>
  </si>
  <si>
    <t>Kiara</t>
  </si>
  <si>
    <t>Haven</t>
  </si>
  <si>
    <t>Aniyah</t>
  </si>
  <si>
    <t>Garrett</t>
  </si>
  <si>
    <t>Delaney</t>
  </si>
  <si>
    <t>Jared</t>
  </si>
  <si>
    <t>Gracelynn</t>
  </si>
  <si>
    <t>Kendall</t>
  </si>
  <si>
    <t>Winter</t>
  </si>
  <si>
    <t>test prep course</t>
  </si>
  <si>
    <t>LiveLab Workbook Tips</t>
  </si>
  <si>
    <t>Use the XLOOKUP function on the Grades table so that when a student's name is inputed into the blue cell below, the matching math, reading, and writing scores show up in the neighboring orange cells.</t>
  </si>
  <si>
    <t>Together, answer the following questions. Remember: cells in LiveLab workbooks do not change colors to indicate correct or incorrect answers!</t>
  </si>
  <si>
    <t>Feeling stuck? That's okay! We’re here to learn by doing and to help each other build skills. Use the raise-hand feature 🖐 in your Breakout Room, and your Squad Leader will be right in to help you!</t>
  </si>
  <si>
    <r>
      <t>Describe the distribution of math scores. Do you think the scores are</t>
    </r>
    <r>
      <rPr>
        <i/>
        <sz val="12"/>
        <color theme="1"/>
        <rFont val="Calibri"/>
        <family val="2"/>
        <scheme val="minor"/>
      </rPr>
      <t xml:space="preserve"> normally distributed</t>
    </r>
    <r>
      <rPr>
        <sz val="12"/>
        <color theme="1"/>
        <rFont val="Calibri"/>
        <family val="2"/>
        <scheme val="minor"/>
      </rPr>
      <t>? Why or why not?</t>
    </r>
  </si>
  <si>
    <r>
      <rPr>
        <b/>
        <u/>
        <sz val="12"/>
        <color theme="0"/>
        <rFont val="Calibri (Body)"/>
      </rPr>
      <t>Lower</t>
    </r>
    <r>
      <rPr>
        <b/>
        <sz val="12"/>
        <color theme="0"/>
        <rFont val="Calibri"/>
        <family val="2"/>
        <scheme val="minor"/>
      </rPr>
      <t xml:space="preserve"> Limit</t>
    </r>
  </si>
  <si>
    <t>Let's use XLOOKUP's optional parameters to assign letter grades to the students. You'll need the table to the right.</t>
  </si>
  <si>
    <t>Use the XLOOKUP function, together with the table to the right, to fill in the math letter grade column so that, for example, a student whose math score is between 90% and 100% receives an A.</t>
  </si>
  <si>
    <t>The following 8 students are in your online test-prep course, and you'd like to gather information about your students. You'll use the lookup tables on the Student Info sheet to answer the following questions.</t>
  </si>
  <si>
    <t>4(a)</t>
  </si>
  <si>
    <t>Bonus:</t>
  </si>
  <si>
    <t>Embark on your own Exploratory Data Analysis journey with this dataset. Are there patterns between test scores and gender? Between test scores and the school the students attend? Between test scores and whether or not the student was previously enrolled in a test preparation course? . . . Create Pivot Tables &amp; Pivot Charts to help to explain your analyses!</t>
  </si>
  <si>
    <t>Done with your VLOOKUP practice? Great! Use VLOOKUP once more to attach to Table "Grades" the columns "School Name" and "Extracurricular Activities" (just as you did in 4 (a), but now for every student in the table to the right!)</t>
  </si>
  <si>
    <t>Use the XLOOKUP function together with the information in Sheet "Student Info" to determine which School Name your students come from and which Extracurricular Activities they are involved in.</t>
  </si>
  <si>
    <t xml:space="preserve">Use the XLOOKUP function together with the information in Sheet "Student Info" to fill in the last column above displaying the city where your students attend school. </t>
  </si>
  <si>
    <t>The histogram shows that the the score range that majority of students made in math is 60-65.</t>
  </si>
  <si>
    <t>avg test score</t>
  </si>
  <si>
    <t>Column Labels</t>
  </si>
  <si>
    <t>Grand Total</t>
  </si>
  <si>
    <t>Average of avg test score</t>
  </si>
  <si>
    <t>school</t>
  </si>
  <si>
    <t>Extra Curricular Activity</t>
  </si>
  <si>
    <t>ZIP</t>
  </si>
  <si>
    <t>Row Labels</t>
  </si>
  <si>
    <t>Number of Students</t>
  </si>
  <si>
    <t>Number of Male/Female Students</t>
  </si>
  <si>
    <t>Average Test Score Per City</t>
  </si>
  <si>
    <t>Average Test Score Per Extra Curricular Activity</t>
  </si>
  <si>
    <t>Average of math score</t>
  </si>
  <si>
    <t>Average of reading score</t>
  </si>
  <si>
    <t>Average of writing score</t>
  </si>
  <si>
    <t>Averge Subject Test Score by Prep Course</t>
  </si>
  <si>
    <t>Average Test Scores Pivot Of Prep Courses Table</t>
  </si>
  <si>
    <t>Count of Extra Curricular Activity</t>
  </si>
  <si>
    <t>Count of Number of Student in Each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</si>
</sst>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Tahoma"/>
      <family val="2"/>
    </font>
    <font>
      <b/>
      <sz val="10"/>
      <color rgb="FF000000"/>
      <name val="Tahoma"/>
      <family val="2"/>
    </font>
    <font>
      <b/>
      <u/>
      <sz val="12"/>
      <color theme="0"/>
      <name val="Calibri (Body)"/>
    </font>
    <font>
      <i/>
      <sz val="10"/>
      <color rgb="FF000000"/>
      <name val="Tahoma"/>
      <family val="2"/>
    </font>
    <font>
      <b/>
      <sz val="14"/>
      <color rgb="FFFFFFFF"/>
      <name val="Calibri"/>
      <family val="2"/>
      <scheme val="minor"/>
    </font>
    <font>
      <i/>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4472C4"/>
        <bgColor rgb="FF000000"/>
      </patternFill>
    </fill>
    <fill>
      <patternFill patternType="solid">
        <fgColor theme="5"/>
        <bgColor theme="5"/>
      </patternFill>
    </fill>
    <fill>
      <patternFill patternType="solid">
        <fgColor theme="5" tint="0.79998168889431442"/>
        <bgColor theme="5" tint="0.79998168889431442"/>
      </patternFill>
    </fill>
    <fill>
      <patternFill patternType="solid">
        <fgColor rgb="FFFFFF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medium">
        <color theme="0"/>
      </bottom>
      <diagonal/>
    </border>
    <border>
      <left style="thin">
        <color theme="0"/>
      </left>
      <right style="thin">
        <color theme="0"/>
      </right>
      <top/>
      <bottom style="medium">
        <color theme="0"/>
      </bottom>
      <diagonal/>
    </border>
    <border>
      <left style="thin">
        <color theme="0"/>
      </left>
      <right/>
      <top/>
      <bottom style="medium">
        <color theme="0"/>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thin">
        <color theme="5" tint="0.39997558519241921"/>
      </left>
      <right/>
      <top style="medium">
        <color theme="0"/>
      </top>
      <bottom style="medium">
        <color theme="0"/>
      </bottom>
      <diagonal/>
    </border>
    <border>
      <left/>
      <right style="thin">
        <color theme="5" tint="0.39997558519241921"/>
      </right>
      <top style="medium">
        <color theme="0"/>
      </top>
      <bottom style="medium">
        <color theme="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9">
    <xf numFmtId="0" fontId="0" fillId="0" borderId="0" xfId="0"/>
    <xf numFmtId="0" fontId="17" fillId="13" borderId="0" xfId="22"/>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7" fillId="29" borderId="19" xfId="38" applyBorder="1"/>
    <xf numFmtId="0" fontId="17" fillId="29" borderId="20" xfId="38" applyBorder="1"/>
    <xf numFmtId="0" fontId="17" fillId="29" borderId="21" xfId="38" applyBorder="1"/>
    <xf numFmtId="0" fontId="0" fillId="33" borderId="11" xfId="0" applyFont="1" applyFill="1" applyBorder="1"/>
    <xf numFmtId="0" fontId="0" fillId="0" borderId="0" xfId="0" applyNumberFormat="1"/>
    <xf numFmtId="0" fontId="0" fillId="0" borderId="0" xfId="0"/>
    <xf numFmtId="0" fontId="0" fillId="0" borderId="0" xfId="0" applyAlignment="1"/>
    <xf numFmtId="0" fontId="0" fillId="0" borderId="0" xfId="0" applyAlignment="1">
      <alignment wrapText="1"/>
    </xf>
    <xf numFmtId="0" fontId="0" fillId="36" borderId="22" xfId="0" applyFont="1" applyFill="1" applyBorder="1"/>
    <xf numFmtId="0" fontId="0" fillId="36" borderId="23" xfId="0" applyFont="1" applyFill="1" applyBorder="1"/>
    <xf numFmtId="0" fontId="0" fillId="0" borderId="22" xfId="0" applyFont="1" applyBorder="1"/>
    <xf numFmtId="0" fontId="0" fillId="36" borderId="24" xfId="0" applyFont="1" applyFill="1" applyBorder="1"/>
    <xf numFmtId="0" fontId="13" fillId="35" borderId="25" xfId="0" applyFont="1" applyFill="1" applyBorder="1"/>
    <xf numFmtId="0" fontId="13" fillId="35" borderId="26" xfId="0" applyFont="1" applyFill="1" applyBorder="1"/>
    <xf numFmtId="0" fontId="13" fillId="35" borderId="27" xfId="0" applyFont="1" applyFill="1" applyBorder="1"/>
    <xf numFmtId="0" fontId="0" fillId="36" borderId="25" xfId="0" applyFont="1" applyFill="1" applyBorder="1"/>
    <xf numFmtId="0" fontId="0" fillId="36" borderId="26" xfId="0" applyFont="1" applyFill="1" applyBorder="1"/>
    <xf numFmtId="0" fontId="0" fillId="36" borderId="27" xfId="0" applyFont="1" applyFill="1" applyBorder="1"/>
    <xf numFmtId="0" fontId="0" fillId="0" borderId="25" xfId="0" applyFont="1" applyBorder="1"/>
    <xf numFmtId="0" fontId="0" fillId="0" borderId="26" xfId="0" applyFont="1" applyBorder="1"/>
    <xf numFmtId="0" fontId="0" fillId="0" borderId="27" xfId="0" applyFont="1" applyBorder="1"/>
    <xf numFmtId="0" fontId="13" fillId="13" borderId="25" xfId="22" applyFont="1" applyFill="1" applyBorder="1"/>
    <xf numFmtId="0" fontId="13" fillId="13" borderId="26" xfId="22" applyFont="1" applyFill="1" applyBorder="1"/>
    <xf numFmtId="0" fontId="13" fillId="13" borderId="27" xfId="22" applyFont="1" applyFill="1" applyBorder="1"/>
    <xf numFmtId="0" fontId="0" fillId="37" borderId="8" xfId="15" applyFont="1" applyFill="1"/>
    <xf numFmtId="0" fontId="13" fillId="13" borderId="31" xfId="22" applyFont="1" applyFill="1" applyBorder="1"/>
    <xf numFmtId="0" fontId="13" fillId="13" borderId="29" xfId="22" applyFont="1" applyFill="1" applyBorder="1"/>
    <xf numFmtId="0" fontId="13" fillId="13" borderId="32" xfId="22" applyFont="1" applyFill="1" applyBorder="1"/>
    <xf numFmtId="0" fontId="0" fillId="14" borderId="31" xfId="23" applyFont="1" applyFill="1" applyBorder="1"/>
    <xf numFmtId="0" fontId="0" fillId="14" borderId="29" xfId="23" applyFont="1" applyFill="1" applyBorder="1"/>
    <xf numFmtId="0" fontId="0" fillId="14" borderId="32" xfId="23" applyFont="1" applyFill="1" applyBorder="1"/>
    <xf numFmtId="10" fontId="1" fillId="19" borderId="30" xfId="42" applyNumberFormat="1" applyFill="1" applyBorder="1" applyAlignment="1"/>
    <xf numFmtId="0" fontId="16" fillId="11" borderId="29" xfId="20" applyFont="1" applyBorder="1" applyAlignment="1">
      <alignment horizontal="center"/>
    </xf>
    <xf numFmtId="0" fontId="16" fillId="11" borderId="30" xfId="20" applyFont="1" applyBorder="1" applyAlignment="1">
      <alignment horizontal="center" vertical="center"/>
    </xf>
    <xf numFmtId="0" fontId="0" fillId="0" borderId="0" xfId="0" applyAlignment="1">
      <alignment horizontal="center"/>
    </xf>
    <xf numFmtId="0" fontId="16" fillId="11" borderId="29" xfId="20" applyFont="1" applyBorder="1" applyAlignment="1">
      <alignment horizontal="center" vertical="center" wrapText="1"/>
    </xf>
    <xf numFmtId="0" fontId="16" fillId="11" borderId="30" xfId="20" applyFont="1" applyBorder="1" applyAlignment="1">
      <alignment horizontal="center" vertical="center" wrapText="1"/>
    </xf>
    <xf numFmtId="0" fontId="1" fillId="11" borderId="28" xfId="20" applyBorder="1" applyAlignment="1">
      <alignment horizontal="left" wrapText="1"/>
    </xf>
    <xf numFmtId="0" fontId="1" fillId="11" borderId="30" xfId="20" applyBorder="1" applyAlignment="1">
      <alignment horizontal="left" wrapText="1"/>
    </xf>
    <xf numFmtId="0" fontId="16" fillId="11" borderId="28" xfId="20" applyFont="1" applyBorder="1" applyAlignment="1">
      <alignment horizontal="center" vertical="center"/>
    </xf>
    <xf numFmtId="0" fontId="16" fillId="11" borderId="30" xfId="20" applyFont="1" applyBorder="1" applyAlignment="1">
      <alignment horizontal="center" vertical="center"/>
    </xf>
    <xf numFmtId="0" fontId="1" fillId="10" borderId="28" xfId="19" applyBorder="1" applyAlignment="1">
      <alignment horizontal="left" wrapText="1"/>
    </xf>
    <xf numFmtId="0" fontId="1" fillId="10" borderId="29" xfId="19" applyBorder="1" applyAlignment="1">
      <alignment horizontal="left" wrapText="1"/>
    </xf>
    <xf numFmtId="0" fontId="1" fillId="10" borderId="30" xfId="19" applyBorder="1" applyAlignment="1">
      <alignment horizontal="left" wrapText="1"/>
    </xf>
    <xf numFmtId="0" fontId="16" fillId="10" borderId="28" xfId="19" applyFont="1" applyBorder="1" applyAlignment="1">
      <alignment horizontal="center" vertical="center" wrapText="1"/>
    </xf>
    <xf numFmtId="0" fontId="16" fillId="10" borderId="29" xfId="19" applyFont="1" applyBorder="1" applyAlignment="1">
      <alignment horizontal="center" vertical="center" wrapText="1"/>
    </xf>
    <xf numFmtId="0" fontId="16" fillId="10" borderId="30" xfId="19" applyFont="1" applyBorder="1" applyAlignment="1">
      <alignment horizontal="center" vertical="center" wrapText="1"/>
    </xf>
    <xf numFmtId="0" fontId="1" fillId="11" borderId="29" xfId="20" applyBorder="1" applyAlignment="1">
      <alignment horizontal="left" wrapText="1"/>
    </xf>
    <xf numFmtId="0" fontId="0" fillId="0" borderId="29" xfId="0" applyBorder="1" applyAlignment="1">
      <alignment horizontal="center"/>
    </xf>
    <xf numFmtId="0" fontId="16" fillId="11" borderId="29" xfId="20" applyFont="1" applyBorder="1" applyAlignment="1">
      <alignment horizontal="center" vertical="center"/>
    </xf>
    <xf numFmtId="0" fontId="1" fillId="11" borderId="29" xfId="20" applyBorder="1"/>
    <xf numFmtId="0" fontId="1" fillId="11" borderId="29" xfId="20" applyBorder="1" applyAlignment="1">
      <alignment wrapText="1"/>
    </xf>
    <xf numFmtId="0" fontId="1" fillId="19" borderId="29" xfId="28" applyBorder="1" applyAlignment="1">
      <alignment vertical="center"/>
    </xf>
    <xf numFmtId="0" fontId="1" fillId="22" borderId="29" xfId="31" applyBorder="1" applyAlignment="1">
      <alignment horizontal="left" vertical="center" wrapText="1"/>
    </xf>
    <xf numFmtId="0" fontId="0" fillId="11" borderId="29" xfId="20" applyFont="1" applyBorder="1" applyAlignment="1">
      <alignment horizontal="left" vertical="center" wrapText="1"/>
    </xf>
    <xf numFmtId="0" fontId="1" fillId="11" borderId="29" xfId="20" applyBorder="1" applyAlignment="1">
      <alignment horizontal="left" vertical="center" wrapText="1"/>
    </xf>
    <xf numFmtId="0" fontId="1" fillId="11" borderId="30" xfId="20" applyBorder="1" applyAlignment="1">
      <alignment horizontal="left"/>
    </xf>
    <xf numFmtId="0" fontId="1" fillId="10" borderId="28" xfId="19" applyBorder="1" applyAlignment="1">
      <alignment horizontal="left"/>
    </xf>
    <xf numFmtId="0" fontId="1" fillId="11" borderId="30" xfId="20" applyBorder="1"/>
    <xf numFmtId="0" fontId="0" fillId="10" borderId="28" xfId="19" applyFont="1" applyBorder="1" applyAlignment="1">
      <alignment horizontal="left" vertical="center" wrapText="1"/>
    </xf>
    <xf numFmtId="0" fontId="0" fillId="10" borderId="29" xfId="19" applyFont="1" applyBorder="1" applyAlignment="1">
      <alignment horizontal="left" vertical="center" wrapText="1"/>
    </xf>
    <xf numFmtId="0" fontId="22" fillId="34" borderId="28" xfId="0" applyFont="1" applyFill="1" applyBorder="1" applyAlignment="1">
      <alignment horizontal="center" vertical="center"/>
    </xf>
    <xf numFmtId="0" fontId="1" fillId="11" borderId="28" xfId="20" applyBorder="1" applyAlignment="1">
      <alignment horizontal="center" wrapText="1"/>
    </xf>
    <xf numFmtId="0" fontId="1" fillId="11" borderId="29" xfId="20" applyBorder="1" applyAlignment="1">
      <alignment horizontal="center"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5">
    <dxf>
      <numFmt numFmtId="171" formatCode="0.0"/>
    </dxf>
    <dxf>
      <numFmt numFmtId="1" formatCode="0"/>
    </dxf>
    <dxf>
      <numFmt numFmtId="2" formatCode="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2" formatCode="0.00"/>
    </dxf>
    <dxf>
      <numFmt numFmtId="171" formatCode="0.0"/>
    </dxf>
    <dxf>
      <numFmt numFmtId="1" formatCode="0"/>
    </dxf>
    <dxf>
      <numFmt numFmtId="2" formatCode="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5" tint="0.79998168889431442"/>
        </patternFill>
      </fill>
    </dxf>
    <dxf>
      <fill>
        <patternFill>
          <bgColor theme="5" tint="0.59996337778862885"/>
        </patternFill>
      </fill>
    </dxf>
    <dxf>
      <fill>
        <patternFill>
          <bgColor theme="5" tint="0.79998168889431442"/>
        </patternFill>
      </fill>
    </dxf>
    <dxf>
      <fill>
        <patternFill>
          <bgColor theme="5" tint="0.59996337778862885"/>
        </patternFill>
      </fill>
    </dxf>
    <dxf>
      <numFmt numFmtId="1" formatCode="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border outline="0">
        <bottom style="medium">
          <color theme="0"/>
        </bottom>
      </border>
    </dxf>
    <dxf>
      <numFmt numFmtId="0" formatCode="General"/>
    </dxf>
    <dxf>
      <numFmt numFmtId="0" formatCode="General"/>
    </dxf>
    <dxf>
      <numFmt numFmtId="0" formatCode="General"/>
    </dxf>
    <dxf>
      <border diagonalUp="0" diagonalDown="0">
        <left style="thin">
          <color theme="0"/>
        </left>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outline="0">
        <bottom style="medium">
          <color theme="0"/>
        </bottom>
      </border>
    </dxf>
  </dxfs>
  <tableStyles count="0" defaultTableStyle="TableStyleMedium2" defaultPivotStyle="PivotStyleLight16"/>
  <colors>
    <mruColors>
      <color rgb="FFF5485F"/>
      <color rgb="FFFAE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[LL-XLOOKUP-Onyeka.xlsx]Pivot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Average Test Scores with Prep Course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completed</c:v>
                </c:pt>
              </c:strCache>
            </c:strRef>
          </c:tx>
          <c:spPr>
            <a:solidFill>
              <a:srgbClr val="C00000"/>
            </a:solidFill>
            <a:ln>
              <a:noFill/>
            </a:ln>
            <a:effectLst/>
          </c:spPr>
          <c:invertIfNegative val="0"/>
          <c:cat>
            <c:strRef>
              <c:f>'Pivot Tables'!$A$5:$A$10</c:f>
              <c:strCache>
                <c:ptCount val="5"/>
                <c:pt idx="0">
                  <c:v>Willow Creek High School</c:v>
                </c:pt>
                <c:pt idx="1">
                  <c:v>Golden Sierra High School</c:v>
                </c:pt>
                <c:pt idx="2">
                  <c:v>Blue River High School</c:v>
                </c:pt>
                <c:pt idx="3">
                  <c:v>Lone Oak Grammar School</c:v>
                </c:pt>
                <c:pt idx="4">
                  <c:v>Granite Hills High</c:v>
                </c:pt>
              </c:strCache>
            </c:strRef>
          </c:cat>
          <c:val>
            <c:numRef>
              <c:f>'Pivot Tables'!$B$5:$B$10</c:f>
              <c:numCache>
                <c:formatCode>0.00</c:formatCode>
                <c:ptCount val="5"/>
                <c:pt idx="0">
                  <c:v>74.000000000000014</c:v>
                </c:pt>
                <c:pt idx="1">
                  <c:v>70.2</c:v>
                </c:pt>
                <c:pt idx="2">
                  <c:v>67.978666666666669</c:v>
                </c:pt>
                <c:pt idx="3">
                  <c:v>64.464480874316948</c:v>
                </c:pt>
                <c:pt idx="4">
                  <c:v>64.428571428571431</c:v>
                </c:pt>
              </c:numCache>
            </c:numRef>
          </c:val>
          <c:extLst>
            <c:ext xmlns:c16="http://schemas.microsoft.com/office/drawing/2014/chart" uri="{C3380CC4-5D6E-409C-BE32-E72D297353CC}">
              <c16:uniqueId val="{00000000-29F4-5144-BF7E-351DF43E6E47}"/>
            </c:ext>
          </c:extLst>
        </c:ser>
        <c:ser>
          <c:idx val="1"/>
          <c:order val="1"/>
          <c:tx>
            <c:strRef>
              <c:f>'Pivot Tables'!$C$3:$C$4</c:f>
              <c:strCache>
                <c:ptCount val="1"/>
                <c:pt idx="0">
                  <c:v>none</c:v>
                </c:pt>
              </c:strCache>
            </c:strRef>
          </c:tx>
          <c:spPr>
            <a:solidFill>
              <a:schemeClr val="accent5">
                <a:lumMod val="60000"/>
                <a:lumOff val="40000"/>
              </a:schemeClr>
            </a:solidFill>
            <a:ln>
              <a:noFill/>
            </a:ln>
            <a:effectLst/>
          </c:spPr>
          <c:invertIfNegative val="0"/>
          <c:cat>
            <c:strRef>
              <c:f>'Pivot Tables'!$A$5:$A$10</c:f>
              <c:strCache>
                <c:ptCount val="5"/>
                <c:pt idx="0">
                  <c:v>Willow Creek High School</c:v>
                </c:pt>
                <c:pt idx="1">
                  <c:v>Golden Sierra High School</c:v>
                </c:pt>
                <c:pt idx="2">
                  <c:v>Blue River High School</c:v>
                </c:pt>
                <c:pt idx="3">
                  <c:v>Lone Oak Grammar School</c:v>
                </c:pt>
                <c:pt idx="4">
                  <c:v>Granite Hills High</c:v>
                </c:pt>
              </c:strCache>
            </c:strRef>
          </c:cat>
          <c:val>
            <c:numRef>
              <c:f>'Pivot Tables'!$C$5:$C$10</c:f>
              <c:numCache>
                <c:formatCode>0.00</c:formatCode>
                <c:ptCount val="5"/>
                <c:pt idx="0">
                  <c:v>72.329588014981255</c:v>
                </c:pt>
                <c:pt idx="1">
                  <c:v>68.73333333333332</c:v>
                </c:pt>
                <c:pt idx="2">
                  <c:v>66.56357388316151</c:v>
                </c:pt>
                <c:pt idx="3">
                  <c:v>66.293333333333322</c:v>
                </c:pt>
                <c:pt idx="4">
                  <c:v>61.25</c:v>
                </c:pt>
              </c:numCache>
            </c:numRef>
          </c:val>
          <c:extLst>
            <c:ext xmlns:c16="http://schemas.microsoft.com/office/drawing/2014/chart" uri="{C3380CC4-5D6E-409C-BE32-E72D297353CC}">
              <c16:uniqueId val="{00000001-29F4-5144-BF7E-351DF43E6E47}"/>
            </c:ext>
          </c:extLst>
        </c:ser>
        <c:dLbls>
          <c:showLegendKey val="0"/>
          <c:showVal val="0"/>
          <c:showCatName val="0"/>
          <c:showSerName val="0"/>
          <c:showPercent val="0"/>
          <c:showBubbleSize val="0"/>
        </c:dLbls>
        <c:gapWidth val="219"/>
        <c:overlap val="-27"/>
        <c:axId val="271979584"/>
        <c:axId val="271942656"/>
      </c:barChart>
      <c:catAx>
        <c:axId val="27197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School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1942656"/>
        <c:crosses val="autoZero"/>
        <c:auto val="1"/>
        <c:lblAlgn val="ctr"/>
        <c:lblOffset val="100"/>
        <c:noMultiLvlLbl val="0"/>
      </c:catAx>
      <c:valAx>
        <c:axId val="27194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Average Grade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7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[LL-XLOOKUP-Onyeka.xlsx]Pivot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Average Male and Female</a:t>
            </a:r>
            <a:r>
              <a:rPr lang="en-US" sz="1800" b="1" baseline="0">
                <a:solidFill>
                  <a:schemeClr val="tx1"/>
                </a:solidFill>
              </a:rPr>
              <a:t> Student</a:t>
            </a:r>
            <a:r>
              <a:rPr lang="en-US" sz="1800" b="1">
                <a:solidFill>
                  <a:schemeClr val="tx1"/>
                </a:solidFill>
              </a:rPr>
              <a:t>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030A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Tables'!$B$14:$B$15</c:f>
              <c:strCache>
                <c:ptCount val="1"/>
                <c:pt idx="0">
                  <c:v>Granite Hills High</c:v>
                </c:pt>
              </c:strCache>
            </c:strRef>
          </c:tx>
          <c:spPr>
            <a:solidFill>
              <a:srgbClr val="7030A0"/>
            </a:solidFill>
            <a:ln>
              <a:solidFill>
                <a:schemeClr val="tx1"/>
              </a:solidFill>
            </a:ln>
            <a:effectLst/>
          </c:spPr>
          <c:invertIfNegative val="0"/>
          <c:cat>
            <c:strRef>
              <c:f>'Pivot Tables'!$A$16:$A$18</c:f>
              <c:strCache>
                <c:ptCount val="2"/>
                <c:pt idx="0">
                  <c:v>female</c:v>
                </c:pt>
                <c:pt idx="1">
                  <c:v>male</c:v>
                </c:pt>
              </c:strCache>
            </c:strRef>
          </c:cat>
          <c:val>
            <c:numRef>
              <c:f>'Pivot Tables'!$B$16:$B$18</c:f>
              <c:numCache>
                <c:formatCode>General</c:formatCode>
                <c:ptCount val="2"/>
                <c:pt idx="0">
                  <c:v>38</c:v>
                </c:pt>
                <c:pt idx="1">
                  <c:v>54</c:v>
                </c:pt>
              </c:numCache>
            </c:numRef>
          </c:val>
          <c:extLst>
            <c:ext xmlns:c16="http://schemas.microsoft.com/office/drawing/2014/chart" uri="{C3380CC4-5D6E-409C-BE32-E72D297353CC}">
              <c16:uniqueId val="{00000000-C53F-474E-A5A5-CDC1CDCC4193}"/>
            </c:ext>
          </c:extLst>
        </c:ser>
        <c:ser>
          <c:idx val="1"/>
          <c:order val="1"/>
          <c:tx>
            <c:strRef>
              <c:f>'Pivot Tables'!$C$14:$C$15</c:f>
              <c:strCache>
                <c:ptCount val="1"/>
                <c:pt idx="0">
                  <c:v>Willow Creek High School</c:v>
                </c:pt>
              </c:strCache>
            </c:strRef>
          </c:tx>
          <c:spPr>
            <a:solidFill>
              <a:schemeClr val="accent2">
                <a:lumMod val="75000"/>
              </a:schemeClr>
            </a:solidFill>
            <a:ln>
              <a:solidFill>
                <a:schemeClr val="tx1"/>
              </a:solidFill>
            </a:ln>
            <a:effectLst/>
          </c:spPr>
          <c:invertIfNegative val="0"/>
          <c:cat>
            <c:strRef>
              <c:f>'Pivot Tables'!$A$16:$A$18</c:f>
              <c:strCache>
                <c:ptCount val="2"/>
                <c:pt idx="0">
                  <c:v>female</c:v>
                </c:pt>
                <c:pt idx="1">
                  <c:v>male</c:v>
                </c:pt>
              </c:strCache>
            </c:strRef>
          </c:cat>
          <c:val>
            <c:numRef>
              <c:f>'Pivot Tables'!$C$16:$C$18</c:f>
              <c:numCache>
                <c:formatCode>General</c:formatCode>
                <c:ptCount val="2"/>
                <c:pt idx="0">
                  <c:v>69</c:v>
                </c:pt>
                <c:pt idx="1">
                  <c:v>69</c:v>
                </c:pt>
              </c:numCache>
            </c:numRef>
          </c:val>
          <c:extLst>
            <c:ext xmlns:c16="http://schemas.microsoft.com/office/drawing/2014/chart" uri="{C3380CC4-5D6E-409C-BE32-E72D297353CC}">
              <c16:uniqueId val="{00000001-C53F-474E-A5A5-CDC1CDCC4193}"/>
            </c:ext>
          </c:extLst>
        </c:ser>
        <c:ser>
          <c:idx val="2"/>
          <c:order val="2"/>
          <c:tx>
            <c:strRef>
              <c:f>'Pivot Tables'!$D$14:$D$15</c:f>
              <c:strCache>
                <c:ptCount val="1"/>
                <c:pt idx="0">
                  <c:v>Lone Oak Grammar School</c:v>
                </c:pt>
              </c:strCache>
            </c:strRef>
          </c:tx>
          <c:spPr>
            <a:solidFill>
              <a:schemeClr val="accent6">
                <a:lumMod val="75000"/>
              </a:schemeClr>
            </a:solidFill>
            <a:ln>
              <a:solidFill>
                <a:schemeClr val="tx1"/>
              </a:solidFill>
            </a:ln>
            <a:effectLst/>
          </c:spPr>
          <c:invertIfNegative val="0"/>
          <c:cat>
            <c:strRef>
              <c:f>'Pivot Tables'!$A$16:$A$18</c:f>
              <c:strCache>
                <c:ptCount val="2"/>
                <c:pt idx="0">
                  <c:v>female</c:v>
                </c:pt>
                <c:pt idx="1">
                  <c:v>male</c:v>
                </c:pt>
              </c:strCache>
            </c:strRef>
          </c:cat>
          <c:val>
            <c:numRef>
              <c:f>'Pivot Tables'!$D$16:$D$18</c:f>
              <c:numCache>
                <c:formatCode>General</c:formatCode>
                <c:ptCount val="2"/>
                <c:pt idx="0">
                  <c:v>103</c:v>
                </c:pt>
                <c:pt idx="1">
                  <c:v>83</c:v>
                </c:pt>
              </c:numCache>
            </c:numRef>
          </c:val>
          <c:extLst>
            <c:ext xmlns:c16="http://schemas.microsoft.com/office/drawing/2014/chart" uri="{C3380CC4-5D6E-409C-BE32-E72D297353CC}">
              <c16:uniqueId val="{00000002-C53F-474E-A5A5-CDC1CDCC4193}"/>
            </c:ext>
          </c:extLst>
        </c:ser>
        <c:ser>
          <c:idx val="3"/>
          <c:order val="3"/>
          <c:tx>
            <c:strRef>
              <c:f>'Pivot Tables'!$E$14:$E$15</c:f>
              <c:strCache>
                <c:ptCount val="1"/>
                <c:pt idx="0">
                  <c:v>Golden Sierra High School</c:v>
                </c:pt>
              </c:strCache>
            </c:strRef>
          </c:tx>
          <c:spPr>
            <a:solidFill>
              <a:schemeClr val="accent4"/>
            </a:solidFill>
            <a:ln>
              <a:solidFill>
                <a:schemeClr val="tx1"/>
              </a:solidFill>
            </a:ln>
            <a:effectLst/>
          </c:spPr>
          <c:invertIfNegative val="0"/>
          <c:cat>
            <c:strRef>
              <c:f>'Pivot Tables'!$A$16:$A$18</c:f>
              <c:strCache>
                <c:ptCount val="2"/>
                <c:pt idx="0">
                  <c:v>female</c:v>
                </c:pt>
                <c:pt idx="1">
                  <c:v>male</c:v>
                </c:pt>
              </c:strCache>
            </c:strRef>
          </c:cat>
          <c:val>
            <c:numRef>
              <c:f>'Pivot Tables'!$E$16:$E$18</c:f>
              <c:numCache>
                <c:formatCode>General</c:formatCode>
                <c:ptCount val="2"/>
                <c:pt idx="0">
                  <c:v>128</c:v>
                </c:pt>
                <c:pt idx="1">
                  <c:v>137</c:v>
                </c:pt>
              </c:numCache>
            </c:numRef>
          </c:val>
          <c:extLst>
            <c:ext xmlns:c16="http://schemas.microsoft.com/office/drawing/2014/chart" uri="{C3380CC4-5D6E-409C-BE32-E72D297353CC}">
              <c16:uniqueId val="{00000003-C53F-474E-A5A5-CDC1CDCC4193}"/>
            </c:ext>
          </c:extLst>
        </c:ser>
        <c:ser>
          <c:idx val="4"/>
          <c:order val="4"/>
          <c:tx>
            <c:strRef>
              <c:f>'Pivot Tables'!$F$14:$F$15</c:f>
              <c:strCache>
                <c:ptCount val="1"/>
                <c:pt idx="0">
                  <c:v>Blue River High School</c:v>
                </c:pt>
              </c:strCache>
            </c:strRef>
          </c:tx>
          <c:spPr>
            <a:solidFill>
              <a:schemeClr val="accent5"/>
            </a:solidFill>
            <a:ln>
              <a:solidFill>
                <a:schemeClr val="tx1"/>
              </a:solidFill>
            </a:ln>
            <a:effectLst/>
          </c:spPr>
          <c:invertIfNegative val="0"/>
          <c:cat>
            <c:strRef>
              <c:f>'Pivot Tables'!$A$16:$A$18</c:f>
              <c:strCache>
                <c:ptCount val="2"/>
                <c:pt idx="0">
                  <c:v>female</c:v>
                </c:pt>
                <c:pt idx="1">
                  <c:v>male</c:v>
                </c:pt>
              </c:strCache>
            </c:strRef>
          </c:cat>
          <c:val>
            <c:numRef>
              <c:f>'Pivot Tables'!$F$16:$F$18</c:f>
              <c:numCache>
                <c:formatCode>General</c:formatCode>
                <c:ptCount val="2"/>
                <c:pt idx="0">
                  <c:v>180</c:v>
                </c:pt>
                <c:pt idx="1">
                  <c:v>139</c:v>
                </c:pt>
              </c:numCache>
            </c:numRef>
          </c:val>
          <c:extLst>
            <c:ext xmlns:c16="http://schemas.microsoft.com/office/drawing/2014/chart" uri="{C3380CC4-5D6E-409C-BE32-E72D297353CC}">
              <c16:uniqueId val="{00000004-C53F-474E-A5A5-CDC1CDCC4193}"/>
            </c:ext>
          </c:extLst>
        </c:ser>
        <c:dLbls>
          <c:showLegendKey val="0"/>
          <c:showVal val="0"/>
          <c:showCatName val="0"/>
          <c:showSerName val="0"/>
          <c:showPercent val="0"/>
          <c:showBubbleSize val="0"/>
        </c:dLbls>
        <c:gapWidth val="219"/>
        <c:axId val="296435760"/>
        <c:axId val="274539680"/>
      </c:barChart>
      <c:catAx>
        <c:axId val="29643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274539680"/>
        <c:crosses val="autoZero"/>
        <c:auto val="1"/>
        <c:lblAlgn val="ctr"/>
        <c:lblOffset val="100"/>
        <c:noMultiLvlLbl val="0"/>
      </c:catAx>
      <c:valAx>
        <c:axId val="27453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Number</a:t>
                </a:r>
                <a:r>
                  <a:rPr lang="en-US" b="1" baseline="0">
                    <a:solidFill>
                      <a:schemeClr val="tx1"/>
                    </a:solidFill>
                  </a:rPr>
                  <a:t> of Students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64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[LL-XLOOKUP-Onyeka.xlsx]Pivot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Average Test Score</a:t>
            </a:r>
            <a:r>
              <a:rPr lang="en-US" sz="2000" b="1" baseline="0">
                <a:solidFill>
                  <a:schemeClr val="tx1"/>
                </a:solidFill>
              </a:rPr>
              <a:t> By City</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spPr>
            <a:solidFill>
              <a:srgbClr val="92D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Tables'!$A$23:$A$28</c:f>
              <c:strCache>
                <c:ptCount val="5"/>
                <c:pt idx="0">
                  <c:v>Saint Paul</c:v>
                </c:pt>
                <c:pt idx="1">
                  <c:v>Bloomington</c:v>
                </c:pt>
                <c:pt idx="2">
                  <c:v>Duluth</c:v>
                </c:pt>
                <c:pt idx="3">
                  <c:v>Rochester</c:v>
                </c:pt>
                <c:pt idx="4">
                  <c:v>Minneapolis</c:v>
                </c:pt>
              </c:strCache>
            </c:strRef>
          </c:cat>
          <c:val>
            <c:numRef>
              <c:f>'Pivot Tables'!$B$23:$B$28</c:f>
              <c:numCache>
                <c:formatCode>0</c:formatCode>
                <c:ptCount val="5"/>
                <c:pt idx="0">
                  <c:v>72.92270531400969</c:v>
                </c:pt>
                <c:pt idx="1">
                  <c:v>69.259119496855334</c:v>
                </c:pt>
                <c:pt idx="2">
                  <c:v>67.118077324973882</c:v>
                </c:pt>
                <c:pt idx="3">
                  <c:v>65.693548387096769</c:v>
                </c:pt>
                <c:pt idx="4">
                  <c:v>62.217391304347814</c:v>
                </c:pt>
              </c:numCache>
            </c:numRef>
          </c:val>
          <c:extLst>
            <c:ext xmlns:c16="http://schemas.microsoft.com/office/drawing/2014/chart" uri="{C3380CC4-5D6E-409C-BE32-E72D297353CC}">
              <c16:uniqueId val="{00000000-420B-4942-BCFE-953642BAA8EC}"/>
            </c:ext>
          </c:extLst>
        </c:ser>
        <c:dLbls>
          <c:showLegendKey val="0"/>
          <c:showVal val="0"/>
          <c:showCatName val="0"/>
          <c:showSerName val="0"/>
          <c:showPercent val="0"/>
          <c:showBubbleSize val="0"/>
        </c:dLbls>
        <c:gapWidth val="219"/>
        <c:overlap val="-27"/>
        <c:axId val="298861792"/>
        <c:axId val="298875552"/>
      </c:barChart>
      <c:catAx>
        <c:axId val="29886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8875552"/>
        <c:crosses val="autoZero"/>
        <c:auto val="1"/>
        <c:lblAlgn val="ctr"/>
        <c:lblOffset val="100"/>
        <c:noMultiLvlLbl val="0"/>
      </c:catAx>
      <c:valAx>
        <c:axId val="298875552"/>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Test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88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[LL-XLOOKUP-Onyeka.xlsx]Pivot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Average Test Score By Extra Curricular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2D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solidFill>
              <a:schemeClr val="tx1"/>
            </a:solidFill>
          </a:ln>
          <a:effectLst/>
        </c:spPr>
      </c:pivotFmt>
    </c:pivotFmts>
    <c:plotArea>
      <c:layout/>
      <c:barChart>
        <c:barDir val="bar"/>
        <c:grouping val="clustered"/>
        <c:varyColors val="0"/>
        <c:ser>
          <c:idx val="0"/>
          <c:order val="0"/>
          <c:tx>
            <c:strRef>
              <c:f>'Pivot Tables'!$B$32</c:f>
              <c:strCache>
                <c:ptCount val="1"/>
                <c:pt idx="0">
                  <c:v>Average of math score</c:v>
                </c:pt>
              </c:strCache>
            </c:strRef>
          </c:tx>
          <c:spPr>
            <a:solidFill>
              <a:srgbClr val="FFC000"/>
            </a:solidFill>
            <a:ln>
              <a:solidFill>
                <a:schemeClr val="tx1"/>
              </a:solidFill>
            </a:ln>
            <a:effectLst/>
          </c:spPr>
          <c:invertIfNegative val="0"/>
          <c:cat>
            <c:strRef>
              <c:f>'Pivot Tables'!$A$33:$A$39</c:f>
              <c:strCache>
                <c:ptCount val="6"/>
                <c:pt idx="0">
                  <c:v>Chess Club</c:v>
                </c:pt>
                <c:pt idx="1">
                  <c:v>Student Government</c:v>
                </c:pt>
                <c:pt idx="2">
                  <c:v>Yearbook Committee</c:v>
                </c:pt>
                <c:pt idx="3">
                  <c:v>Marching Band </c:v>
                </c:pt>
                <c:pt idx="4">
                  <c:v>Sports</c:v>
                </c:pt>
                <c:pt idx="5">
                  <c:v>Art Club</c:v>
                </c:pt>
              </c:strCache>
            </c:strRef>
          </c:cat>
          <c:val>
            <c:numRef>
              <c:f>'Pivot Tables'!$B$33:$B$39</c:f>
              <c:numCache>
                <c:formatCode>0</c:formatCode>
                <c:ptCount val="6"/>
                <c:pt idx="0">
                  <c:v>61.776649746192895</c:v>
                </c:pt>
                <c:pt idx="1">
                  <c:v>63.537142857142854</c:v>
                </c:pt>
                <c:pt idx="2">
                  <c:v>67.241379310344826</c:v>
                </c:pt>
                <c:pt idx="3">
                  <c:v>67.931818181818187</c:v>
                </c:pt>
                <c:pt idx="4">
                  <c:v>69.504347826086956</c:v>
                </c:pt>
                <c:pt idx="5">
                  <c:v>69.868852459016395</c:v>
                </c:pt>
              </c:numCache>
            </c:numRef>
          </c:val>
          <c:extLst>
            <c:ext xmlns:c16="http://schemas.microsoft.com/office/drawing/2014/chart" uri="{C3380CC4-5D6E-409C-BE32-E72D297353CC}">
              <c16:uniqueId val="{00000000-AA07-7D4C-889A-43F6D8A22E66}"/>
            </c:ext>
          </c:extLst>
        </c:ser>
        <c:ser>
          <c:idx val="1"/>
          <c:order val="1"/>
          <c:tx>
            <c:strRef>
              <c:f>'Pivot Tables'!$C$32</c:f>
              <c:strCache>
                <c:ptCount val="1"/>
                <c:pt idx="0">
                  <c:v>Average of reading score</c:v>
                </c:pt>
              </c:strCache>
            </c:strRef>
          </c:tx>
          <c:spPr>
            <a:solidFill>
              <a:schemeClr val="accent2">
                <a:lumMod val="75000"/>
              </a:schemeClr>
            </a:solidFill>
            <a:ln>
              <a:solidFill>
                <a:schemeClr val="tx1"/>
              </a:solidFill>
            </a:ln>
            <a:effectLst/>
          </c:spPr>
          <c:invertIfNegative val="0"/>
          <c:cat>
            <c:strRef>
              <c:f>'Pivot Tables'!$A$33:$A$39</c:f>
              <c:strCache>
                <c:ptCount val="6"/>
                <c:pt idx="0">
                  <c:v>Chess Club</c:v>
                </c:pt>
                <c:pt idx="1">
                  <c:v>Student Government</c:v>
                </c:pt>
                <c:pt idx="2">
                  <c:v>Yearbook Committee</c:v>
                </c:pt>
                <c:pt idx="3">
                  <c:v>Marching Band </c:v>
                </c:pt>
                <c:pt idx="4">
                  <c:v>Sports</c:v>
                </c:pt>
                <c:pt idx="5">
                  <c:v>Art Club</c:v>
                </c:pt>
              </c:strCache>
            </c:strRef>
          </c:cat>
          <c:val>
            <c:numRef>
              <c:f>'Pivot Tables'!$C$33:$C$39</c:f>
              <c:numCache>
                <c:formatCode>0</c:formatCode>
                <c:ptCount val="6"/>
                <c:pt idx="0">
                  <c:v>64.629441624365484</c:v>
                </c:pt>
                <c:pt idx="1">
                  <c:v>66.885714285714286</c:v>
                </c:pt>
                <c:pt idx="2">
                  <c:v>69.362068965517238</c:v>
                </c:pt>
                <c:pt idx="3">
                  <c:v>71.063636363636363</c:v>
                </c:pt>
                <c:pt idx="4">
                  <c:v>73.15652173913044</c:v>
                </c:pt>
                <c:pt idx="5">
                  <c:v>75.295081967213122</c:v>
                </c:pt>
              </c:numCache>
            </c:numRef>
          </c:val>
          <c:extLst>
            <c:ext xmlns:c16="http://schemas.microsoft.com/office/drawing/2014/chart" uri="{C3380CC4-5D6E-409C-BE32-E72D297353CC}">
              <c16:uniqueId val="{00000001-AA07-7D4C-889A-43F6D8A22E66}"/>
            </c:ext>
          </c:extLst>
        </c:ser>
        <c:ser>
          <c:idx val="2"/>
          <c:order val="2"/>
          <c:tx>
            <c:strRef>
              <c:f>'Pivot Tables'!$D$32</c:f>
              <c:strCache>
                <c:ptCount val="1"/>
                <c:pt idx="0">
                  <c:v>Average of writing score</c:v>
                </c:pt>
              </c:strCache>
            </c:strRef>
          </c:tx>
          <c:spPr>
            <a:solidFill>
              <a:schemeClr val="accent1">
                <a:lumMod val="75000"/>
              </a:schemeClr>
            </a:solidFill>
            <a:ln>
              <a:solidFill>
                <a:schemeClr val="tx1"/>
              </a:solidFill>
            </a:ln>
            <a:effectLst/>
          </c:spPr>
          <c:invertIfNegative val="0"/>
          <c:dPt>
            <c:idx val="5"/>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6-AA07-7D4C-889A-43F6D8A22E66}"/>
              </c:ext>
            </c:extLst>
          </c:dPt>
          <c:cat>
            <c:strRef>
              <c:f>'Pivot Tables'!$A$33:$A$39</c:f>
              <c:strCache>
                <c:ptCount val="6"/>
                <c:pt idx="0">
                  <c:v>Chess Club</c:v>
                </c:pt>
                <c:pt idx="1">
                  <c:v>Student Government</c:v>
                </c:pt>
                <c:pt idx="2">
                  <c:v>Yearbook Committee</c:v>
                </c:pt>
                <c:pt idx="3">
                  <c:v>Marching Band </c:v>
                </c:pt>
                <c:pt idx="4">
                  <c:v>Sports</c:v>
                </c:pt>
                <c:pt idx="5">
                  <c:v>Art Club</c:v>
                </c:pt>
              </c:strCache>
            </c:strRef>
          </c:cat>
          <c:val>
            <c:numRef>
              <c:f>'Pivot Tables'!$D$33:$D$39</c:f>
              <c:numCache>
                <c:formatCode>0</c:formatCode>
                <c:ptCount val="6"/>
                <c:pt idx="0">
                  <c:v>62.3756345177665</c:v>
                </c:pt>
                <c:pt idx="1">
                  <c:v>64.874285714285719</c:v>
                </c:pt>
                <c:pt idx="2">
                  <c:v>68.737068965517238</c:v>
                </c:pt>
                <c:pt idx="3">
                  <c:v>70</c:v>
                </c:pt>
                <c:pt idx="4">
                  <c:v>73.573913043478257</c:v>
                </c:pt>
                <c:pt idx="5">
                  <c:v>75.491803278688522</c:v>
                </c:pt>
              </c:numCache>
            </c:numRef>
          </c:val>
          <c:extLst>
            <c:ext xmlns:c16="http://schemas.microsoft.com/office/drawing/2014/chart" uri="{C3380CC4-5D6E-409C-BE32-E72D297353CC}">
              <c16:uniqueId val="{00000002-AA07-7D4C-889A-43F6D8A22E66}"/>
            </c:ext>
          </c:extLst>
        </c:ser>
        <c:ser>
          <c:idx val="3"/>
          <c:order val="3"/>
          <c:tx>
            <c:strRef>
              <c:f>'Pivot Tables'!$E$32</c:f>
              <c:strCache>
                <c:ptCount val="1"/>
                <c:pt idx="0">
                  <c:v>Average of avg test score</c:v>
                </c:pt>
              </c:strCache>
            </c:strRef>
          </c:tx>
          <c:spPr>
            <a:solidFill>
              <a:srgbClr val="92D050"/>
            </a:solidFill>
            <a:ln>
              <a:solidFill>
                <a:schemeClr val="tx1"/>
              </a:solidFill>
            </a:ln>
            <a:effectLst/>
          </c:spPr>
          <c:invertIfNegative val="0"/>
          <c:cat>
            <c:strRef>
              <c:f>'Pivot Tables'!$A$33:$A$39</c:f>
              <c:strCache>
                <c:ptCount val="6"/>
                <c:pt idx="0">
                  <c:v>Chess Club</c:v>
                </c:pt>
                <c:pt idx="1">
                  <c:v>Student Government</c:v>
                </c:pt>
                <c:pt idx="2">
                  <c:v>Yearbook Committee</c:v>
                </c:pt>
                <c:pt idx="3">
                  <c:v>Marching Band </c:v>
                </c:pt>
                <c:pt idx="4">
                  <c:v>Sports</c:v>
                </c:pt>
                <c:pt idx="5">
                  <c:v>Art Club</c:v>
                </c:pt>
              </c:strCache>
            </c:strRef>
          </c:cat>
          <c:val>
            <c:numRef>
              <c:f>'Pivot Tables'!$E$33:$E$39</c:f>
              <c:numCache>
                <c:formatCode>0</c:formatCode>
                <c:ptCount val="6"/>
                <c:pt idx="0">
                  <c:v>62.927241962774971</c:v>
                </c:pt>
                <c:pt idx="1">
                  <c:v>65.099047619047653</c:v>
                </c:pt>
                <c:pt idx="2">
                  <c:v>68.446839080459753</c:v>
                </c:pt>
                <c:pt idx="3">
                  <c:v>69.665151515151521</c:v>
                </c:pt>
                <c:pt idx="4">
                  <c:v>72.078260869565213</c:v>
                </c:pt>
                <c:pt idx="5">
                  <c:v>73.551912568305994</c:v>
                </c:pt>
              </c:numCache>
            </c:numRef>
          </c:val>
          <c:extLst>
            <c:ext xmlns:c16="http://schemas.microsoft.com/office/drawing/2014/chart" uri="{C3380CC4-5D6E-409C-BE32-E72D297353CC}">
              <c16:uniqueId val="{00000003-AA07-7D4C-889A-43F6D8A22E66}"/>
            </c:ext>
          </c:extLst>
        </c:ser>
        <c:dLbls>
          <c:showLegendKey val="0"/>
          <c:showVal val="0"/>
          <c:showCatName val="0"/>
          <c:showSerName val="0"/>
          <c:showPercent val="0"/>
          <c:showBubbleSize val="0"/>
        </c:dLbls>
        <c:gapWidth val="219"/>
        <c:axId val="272318592"/>
        <c:axId val="272307392"/>
      </c:barChart>
      <c:catAx>
        <c:axId val="27231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2307392"/>
        <c:crosses val="autoZero"/>
        <c:auto val="1"/>
        <c:lblAlgn val="ctr"/>
        <c:lblOffset val="100"/>
        <c:noMultiLvlLbl val="0"/>
      </c:catAx>
      <c:valAx>
        <c:axId val="2723073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2318592"/>
        <c:crosses val="autoZero"/>
        <c:crossBetween val="between"/>
      </c:valAx>
      <c:spPr>
        <a:noFill/>
        <a:ln>
          <a:noFill/>
        </a:ln>
        <a:effectLst/>
      </c:spPr>
    </c:plotArea>
    <c:legend>
      <c:legendPos val="r"/>
      <c:layout>
        <c:manualLayout>
          <c:xMode val="edge"/>
          <c:yMode val="edge"/>
          <c:x val="0.8032967366690299"/>
          <c:y val="0.35478857510599637"/>
          <c:w val="0.1864638656763028"/>
          <c:h val="0.26738207904300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Number of Students of Each Extra</a:t>
            </a:r>
            <a:r>
              <a:rPr lang="en-US" sz="2000" b="1" baseline="0">
                <a:solidFill>
                  <a:schemeClr val="tx1"/>
                </a:solidFill>
              </a:rPr>
              <a:t> Curricular Activity</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pivotFmt>
      <c:pivotFmt>
        <c:idx val="3"/>
        <c:spPr>
          <a:solidFill>
            <a:schemeClr val="accent1"/>
          </a:solidFill>
          <a:ln>
            <a:solidFill>
              <a:schemeClr val="tx1"/>
            </a:solidFill>
          </a:ln>
          <a:effectLst/>
        </c:spPr>
      </c:pivotFmt>
      <c:pivotFmt>
        <c:idx val="4"/>
        <c:spPr>
          <a:solidFill>
            <a:schemeClr val="accent1"/>
          </a:solidFill>
          <a:ln>
            <a:solidFill>
              <a:schemeClr val="tx1"/>
            </a:solidFill>
          </a:ln>
          <a:effectLst/>
        </c:spPr>
      </c:pivotFmt>
      <c:pivotFmt>
        <c:idx val="5"/>
        <c:spPr>
          <a:solidFill>
            <a:schemeClr val="accent1"/>
          </a:solidFill>
          <a:ln>
            <a:solidFill>
              <a:schemeClr val="tx1"/>
            </a:solidFill>
          </a:ln>
          <a:effectLst/>
        </c:spPr>
      </c:pivotFmt>
      <c:pivotFmt>
        <c:idx val="6"/>
        <c:spPr>
          <a:solidFill>
            <a:schemeClr val="accent1"/>
          </a:solidFill>
          <a:ln>
            <a:solidFill>
              <a:schemeClr val="tx1"/>
            </a:solidFill>
          </a:ln>
          <a:effectLst/>
        </c:spPr>
      </c:pivotFmt>
      <c:pivotFmt>
        <c:idx val="7"/>
        <c:spPr>
          <a:solidFill>
            <a:schemeClr val="accent1"/>
          </a:solidFill>
          <a:ln>
            <a:solidFill>
              <a:schemeClr val="tx1"/>
            </a:solidFill>
          </a:ln>
          <a:effectLst/>
        </c:spPr>
      </c:pivotFmt>
      <c:pivotFmt>
        <c:idx val="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c:spPr>
      </c:pivotFmt>
      <c:pivotFmt>
        <c:idx val="10"/>
        <c:spPr>
          <a:solidFill>
            <a:schemeClr val="accent1"/>
          </a:solidFill>
          <a:ln>
            <a:solidFill>
              <a:schemeClr val="tx1"/>
            </a:solidFill>
          </a:ln>
          <a:effectLst/>
        </c:spPr>
      </c:pivotFmt>
      <c:pivotFmt>
        <c:idx val="11"/>
        <c:spPr>
          <a:solidFill>
            <a:schemeClr val="accent1"/>
          </a:solidFill>
          <a:ln>
            <a:solidFill>
              <a:schemeClr val="tx1"/>
            </a:solidFill>
          </a:ln>
          <a:effectLst/>
        </c:spPr>
      </c:pivotFmt>
      <c:pivotFmt>
        <c:idx val="12"/>
        <c:spPr>
          <a:solidFill>
            <a:schemeClr val="accent1"/>
          </a:solidFill>
          <a:ln>
            <a:solidFill>
              <a:schemeClr val="tx1"/>
            </a:solidFill>
          </a:ln>
          <a:effectLst/>
        </c:spPr>
      </c:pivotFmt>
      <c:pivotFmt>
        <c:idx val="13"/>
        <c:spPr>
          <a:solidFill>
            <a:schemeClr val="accent1"/>
          </a:solidFill>
          <a:ln>
            <a:solidFill>
              <a:schemeClr val="tx1"/>
            </a:solidFill>
          </a:ln>
          <a:effectLst/>
        </c:spPr>
      </c:pivotFmt>
      <c:pivotFmt>
        <c:idx val="14"/>
        <c:spPr>
          <a:solidFill>
            <a:schemeClr val="accent1"/>
          </a:solidFill>
          <a:ln>
            <a:solidFill>
              <a:schemeClr val="tx1"/>
            </a:solidFill>
          </a:ln>
          <a:effectLst/>
        </c:spPr>
      </c:pivotFmt>
    </c:pivotFmts>
    <c:plotArea>
      <c:layout/>
      <c:pieChart>
        <c:varyColors val="1"/>
        <c:ser>
          <c:idx val="0"/>
          <c:order val="0"/>
          <c:tx>
            <c:v>Total</c:v>
          </c:tx>
          <c:spPr>
            <a:ln>
              <a:solidFill>
                <a:schemeClr val="tx1"/>
              </a:solidFill>
            </a:ln>
          </c:spPr>
          <c:dPt>
            <c:idx val="0"/>
            <c:bubble3D val="0"/>
            <c:spPr>
              <a:solidFill>
                <a:schemeClr val="accent1"/>
              </a:solidFill>
              <a:ln>
                <a:solidFill>
                  <a:schemeClr val="tx1"/>
                </a:solidFill>
              </a:ln>
              <a:effectLst/>
            </c:spPr>
            <c:extLst>
              <c:ext xmlns:c16="http://schemas.microsoft.com/office/drawing/2014/chart" uri="{C3380CC4-5D6E-409C-BE32-E72D297353CC}">
                <c16:uniqueId val="{00000001-B753-A946-8C23-98FBDDE318FE}"/>
              </c:ext>
            </c:extLst>
          </c:dPt>
          <c:dPt>
            <c:idx val="1"/>
            <c:bubble3D val="0"/>
            <c:spPr>
              <a:solidFill>
                <a:schemeClr val="accent2"/>
              </a:solidFill>
              <a:ln>
                <a:solidFill>
                  <a:schemeClr val="tx1"/>
                </a:solidFill>
              </a:ln>
              <a:effectLst/>
            </c:spPr>
            <c:extLst>
              <c:ext xmlns:c16="http://schemas.microsoft.com/office/drawing/2014/chart" uri="{C3380CC4-5D6E-409C-BE32-E72D297353CC}">
                <c16:uniqueId val="{00000003-B753-A946-8C23-98FBDDE318FE}"/>
              </c:ext>
            </c:extLst>
          </c:dPt>
          <c:dPt>
            <c:idx val="2"/>
            <c:bubble3D val="0"/>
            <c:spPr>
              <a:solidFill>
                <a:schemeClr val="accent3"/>
              </a:solidFill>
              <a:ln>
                <a:solidFill>
                  <a:schemeClr val="tx1"/>
                </a:solidFill>
              </a:ln>
              <a:effectLst/>
            </c:spPr>
            <c:extLst>
              <c:ext xmlns:c16="http://schemas.microsoft.com/office/drawing/2014/chart" uri="{C3380CC4-5D6E-409C-BE32-E72D297353CC}">
                <c16:uniqueId val="{00000005-B753-A946-8C23-98FBDDE318FE}"/>
              </c:ext>
            </c:extLst>
          </c:dPt>
          <c:dPt>
            <c:idx val="3"/>
            <c:bubble3D val="0"/>
            <c:spPr>
              <a:solidFill>
                <a:schemeClr val="accent4"/>
              </a:solidFill>
              <a:ln>
                <a:solidFill>
                  <a:schemeClr val="tx1"/>
                </a:solidFill>
              </a:ln>
              <a:effectLst/>
            </c:spPr>
            <c:extLst>
              <c:ext xmlns:c16="http://schemas.microsoft.com/office/drawing/2014/chart" uri="{C3380CC4-5D6E-409C-BE32-E72D297353CC}">
                <c16:uniqueId val="{00000007-B753-A946-8C23-98FBDDE318FE}"/>
              </c:ext>
            </c:extLst>
          </c:dPt>
          <c:dPt>
            <c:idx val="4"/>
            <c:bubble3D val="0"/>
            <c:spPr>
              <a:solidFill>
                <a:schemeClr val="accent5"/>
              </a:solidFill>
              <a:ln>
                <a:solidFill>
                  <a:schemeClr val="tx1"/>
                </a:solidFill>
              </a:ln>
              <a:effectLst/>
            </c:spPr>
            <c:extLst>
              <c:ext xmlns:c16="http://schemas.microsoft.com/office/drawing/2014/chart" uri="{C3380CC4-5D6E-409C-BE32-E72D297353CC}">
                <c16:uniqueId val="{00000009-B753-A946-8C23-98FBDDE318FE}"/>
              </c:ext>
            </c:extLst>
          </c:dPt>
          <c:dPt>
            <c:idx val="5"/>
            <c:bubble3D val="0"/>
            <c:spPr>
              <a:solidFill>
                <a:schemeClr val="accent6"/>
              </a:solidFill>
              <a:ln>
                <a:solidFill>
                  <a:schemeClr val="tx1"/>
                </a:solidFill>
              </a:ln>
              <a:effectLst/>
            </c:spPr>
            <c:extLst>
              <c:ext xmlns:c16="http://schemas.microsoft.com/office/drawing/2014/chart" uri="{C3380CC4-5D6E-409C-BE32-E72D297353CC}">
                <c16:uniqueId val="{0000000B-B753-A946-8C23-98FBDDE318FE}"/>
              </c:ext>
            </c:extLst>
          </c:dPt>
          <c:cat>
            <c:strLit>
              <c:ptCount val="6"/>
              <c:pt idx="0">
                <c:v>Art Club</c:v>
              </c:pt>
              <c:pt idx="1">
                <c:v>Chess Club</c:v>
              </c:pt>
              <c:pt idx="2">
                <c:v>Marching Band </c:v>
              </c:pt>
              <c:pt idx="3">
                <c:v>Sports</c:v>
              </c:pt>
              <c:pt idx="4">
                <c:v>Student Government</c:v>
              </c:pt>
              <c:pt idx="5">
                <c:v>Yearbook Committee</c:v>
              </c:pt>
            </c:strLit>
          </c:cat>
          <c:val>
            <c:numLit>
              <c:formatCode>General</c:formatCode>
              <c:ptCount val="6"/>
              <c:pt idx="0">
                <c:v>61</c:v>
              </c:pt>
              <c:pt idx="1">
                <c:v>197</c:v>
              </c:pt>
              <c:pt idx="2">
                <c:v>220</c:v>
              </c:pt>
              <c:pt idx="3">
                <c:v>115</c:v>
              </c:pt>
              <c:pt idx="4">
                <c:v>175</c:v>
              </c:pt>
              <c:pt idx="5">
                <c:v>232</c:v>
              </c:pt>
            </c:numLit>
          </c:val>
          <c:extLst>
            <c:ext xmlns:c16="http://schemas.microsoft.com/office/drawing/2014/chart" uri="{C3380CC4-5D6E-409C-BE32-E72D297353CC}">
              <c16:uniqueId val="{0000000C-B753-A946-8C23-98FBDDE318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[LL-XLOOKUP-Onyeka.xlsx]Pivot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Averge Subject Test Score by Prep Course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Tables'!$B$54</c:f>
              <c:strCache>
                <c:ptCount val="1"/>
                <c:pt idx="0">
                  <c:v>Average of math score</c:v>
                </c:pt>
              </c:strCache>
            </c:strRef>
          </c:tx>
          <c:spPr>
            <a:solidFill>
              <a:schemeClr val="accent1"/>
            </a:solidFill>
            <a:ln>
              <a:noFill/>
            </a:ln>
            <a:effectLst/>
          </c:spPr>
          <c:invertIfNegative val="0"/>
          <c:cat>
            <c:strRef>
              <c:f>'Pivot Tables'!$A$55:$A$61</c:f>
              <c:strCache>
                <c:ptCount val="6"/>
                <c:pt idx="0">
                  <c:v>Chess Club</c:v>
                </c:pt>
                <c:pt idx="1">
                  <c:v>Student Government</c:v>
                </c:pt>
                <c:pt idx="2">
                  <c:v>Yearbook Committee</c:v>
                </c:pt>
                <c:pt idx="3">
                  <c:v>Marching Band </c:v>
                </c:pt>
                <c:pt idx="4">
                  <c:v>Sports</c:v>
                </c:pt>
                <c:pt idx="5">
                  <c:v>Art Club</c:v>
                </c:pt>
              </c:strCache>
            </c:strRef>
          </c:cat>
          <c:val>
            <c:numRef>
              <c:f>'Pivot Tables'!$B$55:$B$61</c:f>
              <c:numCache>
                <c:formatCode>0</c:formatCode>
                <c:ptCount val="6"/>
                <c:pt idx="0">
                  <c:v>61.776649746192895</c:v>
                </c:pt>
                <c:pt idx="1">
                  <c:v>63.537142857142854</c:v>
                </c:pt>
                <c:pt idx="2">
                  <c:v>67.241379310344826</c:v>
                </c:pt>
                <c:pt idx="3">
                  <c:v>67.931818181818187</c:v>
                </c:pt>
                <c:pt idx="4">
                  <c:v>69.504347826086956</c:v>
                </c:pt>
                <c:pt idx="5">
                  <c:v>69.868852459016395</c:v>
                </c:pt>
              </c:numCache>
            </c:numRef>
          </c:val>
          <c:extLst>
            <c:ext xmlns:c16="http://schemas.microsoft.com/office/drawing/2014/chart" uri="{C3380CC4-5D6E-409C-BE32-E72D297353CC}">
              <c16:uniqueId val="{00000000-DE18-724B-8F35-0526DA8EC142}"/>
            </c:ext>
          </c:extLst>
        </c:ser>
        <c:ser>
          <c:idx val="1"/>
          <c:order val="1"/>
          <c:tx>
            <c:strRef>
              <c:f>'Pivot Tables'!$C$54</c:f>
              <c:strCache>
                <c:ptCount val="1"/>
                <c:pt idx="0">
                  <c:v>Average of reading score</c:v>
                </c:pt>
              </c:strCache>
            </c:strRef>
          </c:tx>
          <c:spPr>
            <a:solidFill>
              <a:schemeClr val="accent2"/>
            </a:solidFill>
            <a:ln>
              <a:noFill/>
            </a:ln>
            <a:effectLst/>
          </c:spPr>
          <c:invertIfNegative val="0"/>
          <c:cat>
            <c:strRef>
              <c:f>'Pivot Tables'!$A$55:$A$61</c:f>
              <c:strCache>
                <c:ptCount val="6"/>
                <c:pt idx="0">
                  <c:v>Chess Club</c:v>
                </c:pt>
                <c:pt idx="1">
                  <c:v>Student Government</c:v>
                </c:pt>
                <c:pt idx="2">
                  <c:v>Yearbook Committee</c:v>
                </c:pt>
                <c:pt idx="3">
                  <c:v>Marching Band </c:v>
                </c:pt>
                <c:pt idx="4">
                  <c:v>Sports</c:v>
                </c:pt>
                <c:pt idx="5">
                  <c:v>Art Club</c:v>
                </c:pt>
              </c:strCache>
            </c:strRef>
          </c:cat>
          <c:val>
            <c:numRef>
              <c:f>'Pivot Tables'!$C$55:$C$61</c:f>
              <c:numCache>
                <c:formatCode>0</c:formatCode>
                <c:ptCount val="6"/>
                <c:pt idx="0">
                  <c:v>64.629441624365484</c:v>
                </c:pt>
                <c:pt idx="1">
                  <c:v>66.885714285714286</c:v>
                </c:pt>
                <c:pt idx="2">
                  <c:v>69.362068965517238</c:v>
                </c:pt>
                <c:pt idx="3">
                  <c:v>71.063636363636363</c:v>
                </c:pt>
                <c:pt idx="4">
                  <c:v>73.15652173913044</c:v>
                </c:pt>
                <c:pt idx="5">
                  <c:v>75.295081967213122</c:v>
                </c:pt>
              </c:numCache>
            </c:numRef>
          </c:val>
          <c:extLst>
            <c:ext xmlns:c16="http://schemas.microsoft.com/office/drawing/2014/chart" uri="{C3380CC4-5D6E-409C-BE32-E72D297353CC}">
              <c16:uniqueId val="{00000001-DE18-724B-8F35-0526DA8EC142}"/>
            </c:ext>
          </c:extLst>
        </c:ser>
        <c:ser>
          <c:idx val="2"/>
          <c:order val="2"/>
          <c:tx>
            <c:strRef>
              <c:f>'Pivot Tables'!$D$54</c:f>
              <c:strCache>
                <c:ptCount val="1"/>
                <c:pt idx="0">
                  <c:v>Average of writing score</c:v>
                </c:pt>
              </c:strCache>
            </c:strRef>
          </c:tx>
          <c:spPr>
            <a:solidFill>
              <a:schemeClr val="accent3"/>
            </a:solidFill>
            <a:ln>
              <a:noFill/>
            </a:ln>
            <a:effectLst/>
          </c:spPr>
          <c:invertIfNegative val="0"/>
          <c:cat>
            <c:strRef>
              <c:f>'Pivot Tables'!$A$55:$A$61</c:f>
              <c:strCache>
                <c:ptCount val="6"/>
                <c:pt idx="0">
                  <c:v>Chess Club</c:v>
                </c:pt>
                <c:pt idx="1">
                  <c:v>Student Government</c:v>
                </c:pt>
                <c:pt idx="2">
                  <c:v>Yearbook Committee</c:v>
                </c:pt>
                <c:pt idx="3">
                  <c:v>Marching Band </c:v>
                </c:pt>
                <c:pt idx="4">
                  <c:v>Sports</c:v>
                </c:pt>
                <c:pt idx="5">
                  <c:v>Art Club</c:v>
                </c:pt>
              </c:strCache>
            </c:strRef>
          </c:cat>
          <c:val>
            <c:numRef>
              <c:f>'Pivot Tables'!$D$55:$D$61</c:f>
              <c:numCache>
                <c:formatCode>General</c:formatCode>
                <c:ptCount val="6"/>
                <c:pt idx="0">
                  <c:v>62.3756345177665</c:v>
                </c:pt>
                <c:pt idx="1">
                  <c:v>64.874285714285719</c:v>
                </c:pt>
                <c:pt idx="2">
                  <c:v>68.737068965517238</c:v>
                </c:pt>
                <c:pt idx="3">
                  <c:v>70</c:v>
                </c:pt>
                <c:pt idx="4">
                  <c:v>73.573913043478257</c:v>
                </c:pt>
                <c:pt idx="5">
                  <c:v>75.491803278688522</c:v>
                </c:pt>
              </c:numCache>
            </c:numRef>
          </c:val>
          <c:extLst>
            <c:ext xmlns:c16="http://schemas.microsoft.com/office/drawing/2014/chart" uri="{C3380CC4-5D6E-409C-BE32-E72D297353CC}">
              <c16:uniqueId val="{00000002-DE18-724B-8F35-0526DA8EC142}"/>
            </c:ext>
          </c:extLst>
        </c:ser>
        <c:dLbls>
          <c:showLegendKey val="0"/>
          <c:showVal val="0"/>
          <c:showCatName val="0"/>
          <c:showSerName val="0"/>
          <c:showPercent val="0"/>
          <c:showBubbleSize val="0"/>
        </c:dLbls>
        <c:gapWidth val="219"/>
        <c:axId val="2087222703"/>
        <c:axId val="294736160"/>
      </c:barChart>
      <c:catAx>
        <c:axId val="2087222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Extra Curricular Activity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94736160"/>
        <c:crosses val="autoZero"/>
        <c:auto val="1"/>
        <c:lblAlgn val="ctr"/>
        <c:lblOffset val="100"/>
        <c:noMultiLvlLbl val="0"/>
      </c:catAx>
      <c:valAx>
        <c:axId val="294736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Test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22703"/>
        <c:crosses val="autoZero"/>
        <c:crossBetween val="between"/>
      </c:valAx>
      <c:spPr>
        <a:noFill/>
        <a:ln>
          <a:noFill/>
        </a:ln>
        <a:effectLst/>
      </c:spPr>
    </c:plotArea>
    <c:legend>
      <c:legendPos val="r"/>
      <c:layout>
        <c:manualLayout>
          <c:xMode val="edge"/>
          <c:yMode val="edge"/>
          <c:x val="0.80376593352895576"/>
          <c:y val="0.30319644046444072"/>
          <c:w val="0.1859310356763399"/>
          <c:h val="0.29497710549562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Student Math Score</cx:v>
        </cx:txData>
      </cx:tx>
      <cx:txPr>
        <a:bodyPr spcFirstLastPara="1" vertOverflow="ellipsis" horzOverflow="overflow" wrap="square" lIns="0" tIns="0" rIns="0" bIns="0" anchor="ctr" anchorCtr="1"/>
        <a:lstStyle/>
        <a:p>
          <a:pPr algn="ctr" rtl="0">
            <a:defRPr/>
          </a:pPr>
          <a:r>
            <a:rPr lang="en-US" sz="2400" b="1" i="0" u="none" strike="noStrike" baseline="0">
              <a:solidFill>
                <a:schemeClr val="tx1"/>
              </a:solidFill>
              <a:latin typeface="Calibri" panose="020F0502020204030204"/>
            </a:rPr>
            <a:t>Student Math Score</a:t>
          </a:r>
        </a:p>
      </cx:txPr>
    </cx:title>
    <cx:plotArea>
      <cx:plotAreaRegion>
        <cx:series layoutId="clusteredColumn" uniqueId="{11D34BEF-2146-D64E-A782-C4CE0AD7E68E}">
          <cx:tx>
            <cx:txData>
              <cx:f>_xlchart.v1.2</cx:f>
              <cx:v>math score</cx:v>
            </cx:txData>
          </cx:tx>
          <cx:spPr>
            <a:solidFill>
              <a:schemeClr val="accent4"/>
            </a:solidFill>
            <a:ln>
              <a:solidFill>
                <a:schemeClr val="tx1">
                  <a:alpha val="48591"/>
                </a:schemeClr>
              </a:solidFill>
              <a:prstDash val="solid"/>
            </a:ln>
          </cx:spPr>
          <cx:dataLabels pos="inEnd">
            <cx:visibility seriesName="0" categoryName="0" value="1"/>
          </cx:dataLabels>
          <cx:dataId val="0"/>
          <cx:layoutPr>
            <cx:binning intervalClosed="r">
              <cx:binSize val="5"/>
            </cx:binning>
          </cx:layoutPr>
        </cx:series>
      </cx:plotAreaRegion>
      <cx:axis id="0">
        <cx:catScaling gapWidth="0"/>
        <cx:title>
          <cx:tx>
            <cx:txData>
              <cx:v>Grades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Grades</a:t>
              </a:r>
            </a:p>
          </cx:txPr>
        </cx:title>
        <cx:tickLabels/>
      </cx:axis>
      <cx:axis id="1">
        <cx:valScaling/>
        <cx:title>
          <cx:tx>
            <cx:txData>
              <cx:v>Number of Students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Students</a:t>
              </a:r>
            </a:p>
          </cx:txPr>
        </cx:title>
        <cx:majorGridlines/>
        <cx:tick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785135</xdr:colOff>
      <xdr:row>20</xdr:row>
      <xdr:rowOff>189552</xdr:rowOff>
    </xdr:to>
    <xdr:pic>
      <xdr:nvPicPr>
        <xdr:cNvPr id="2" name="Picture 1">
          <a:extLst>
            <a:ext uri="{FF2B5EF4-FFF2-40B4-BE49-F238E27FC236}">
              <a16:creationId xmlns:a16="http://schemas.microsoft.com/office/drawing/2014/main" id="{DF764066-C036-C95F-221F-5EF0841D1F7E}"/>
            </a:ext>
          </a:extLst>
        </xdr:cNvPr>
        <xdr:cNvPicPr>
          <a:picLocks noChangeAspect="1"/>
        </xdr:cNvPicPr>
      </xdr:nvPicPr>
      <xdr:blipFill>
        <a:blip xmlns:r="http://schemas.openxmlformats.org/officeDocument/2006/relationships" r:embed="rId1"/>
        <a:stretch>
          <a:fillRect/>
        </a:stretch>
      </xdr:blipFill>
      <xdr:spPr>
        <a:xfrm>
          <a:off x="0" y="0"/>
          <a:ext cx="7381553" cy="4170149"/>
        </a:xfrm>
        <a:prstGeom prst="rect">
          <a:avLst/>
        </a:prstGeom>
      </xdr:spPr>
    </xdr:pic>
    <xdr:clientData/>
  </xdr:twoCellAnchor>
  <xdr:twoCellAnchor editAs="oneCell">
    <xdr:from>
      <xdr:col>0</xdr:col>
      <xdr:colOff>28433</xdr:colOff>
      <xdr:row>21</xdr:row>
      <xdr:rowOff>0</xdr:rowOff>
    </xdr:from>
    <xdr:to>
      <xdr:col>8</xdr:col>
      <xdr:colOff>789542</xdr:colOff>
      <xdr:row>41</xdr:row>
      <xdr:rowOff>170597</xdr:rowOff>
    </xdr:to>
    <xdr:pic>
      <xdr:nvPicPr>
        <xdr:cNvPr id="4" name="Picture 3">
          <a:extLst>
            <a:ext uri="{FF2B5EF4-FFF2-40B4-BE49-F238E27FC236}">
              <a16:creationId xmlns:a16="http://schemas.microsoft.com/office/drawing/2014/main" id="{885A0A2B-6537-F2B7-542A-6FD194E594E3}"/>
            </a:ext>
          </a:extLst>
        </xdr:cNvPr>
        <xdr:cNvPicPr>
          <a:picLocks noChangeAspect="1"/>
        </xdr:cNvPicPr>
      </xdr:nvPicPr>
      <xdr:blipFill>
        <a:blip xmlns:r="http://schemas.openxmlformats.org/officeDocument/2006/relationships" r:embed="rId2"/>
        <a:stretch>
          <a:fillRect/>
        </a:stretch>
      </xdr:blipFill>
      <xdr:spPr>
        <a:xfrm>
          <a:off x="28433" y="4179627"/>
          <a:ext cx="7357527" cy="415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38100</xdr:colOff>
      <xdr:row>25</xdr:row>
      <xdr:rowOff>12700</xdr:rowOff>
    </xdr:to>
    <xdr:graphicFrame macro="">
      <xdr:nvGraphicFramePr>
        <xdr:cNvPr id="2" name="Chart 1">
          <a:extLst>
            <a:ext uri="{FF2B5EF4-FFF2-40B4-BE49-F238E27FC236}">
              <a16:creationId xmlns:a16="http://schemas.microsoft.com/office/drawing/2014/main" id="{6B3010A4-3F86-294E-93FC-2807738C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0</xdr:rowOff>
    </xdr:from>
    <xdr:to>
      <xdr:col>20</xdr:col>
      <xdr:colOff>25400</xdr:colOff>
      <xdr:row>25</xdr:row>
      <xdr:rowOff>67732</xdr:rowOff>
    </xdr:to>
    <xdr:graphicFrame macro="">
      <xdr:nvGraphicFramePr>
        <xdr:cNvPr id="3" name="Chart 2">
          <a:extLst>
            <a:ext uri="{FF2B5EF4-FFF2-40B4-BE49-F238E27FC236}">
              <a16:creationId xmlns:a16="http://schemas.microsoft.com/office/drawing/2014/main" id="{E136F8CA-1ECD-A64D-8420-79D783435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198072</xdr:rowOff>
    </xdr:from>
    <xdr:to>
      <xdr:col>9</xdr:col>
      <xdr:colOff>28863</xdr:colOff>
      <xdr:row>55</xdr:row>
      <xdr:rowOff>34953</xdr:rowOff>
    </xdr:to>
    <xdr:graphicFrame macro="">
      <xdr:nvGraphicFramePr>
        <xdr:cNvPr id="4" name="Chart 3">
          <a:extLst>
            <a:ext uri="{FF2B5EF4-FFF2-40B4-BE49-F238E27FC236}">
              <a16:creationId xmlns:a16="http://schemas.microsoft.com/office/drawing/2014/main" id="{B10C4623-9D60-BD45-BFA2-A8AE865AA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42689</xdr:colOff>
      <xdr:row>29</xdr:row>
      <xdr:rowOff>1</xdr:rowOff>
    </xdr:from>
    <xdr:to>
      <xdr:col>20</xdr:col>
      <xdr:colOff>16933</xdr:colOff>
      <xdr:row>55</xdr:row>
      <xdr:rowOff>1</xdr:rowOff>
    </xdr:to>
    <xdr:graphicFrame macro="">
      <xdr:nvGraphicFramePr>
        <xdr:cNvPr id="5" name="Chart 4">
          <a:extLst>
            <a:ext uri="{FF2B5EF4-FFF2-40B4-BE49-F238E27FC236}">
              <a16:creationId xmlns:a16="http://schemas.microsoft.com/office/drawing/2014/main" id="{7157C70A-73EE-0147-AA16-E01D28832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59</xdr:row>
      <xdr:rowOff>5771</xdr:rowOff>
    </xdr:from>
    <xdr:to>
      <xdr:col>9</xdr:col>
      <xdr:colOff>57727</xdr:colOff>
      <xdr:row>84</xdr:row>
      <xdr:rowOff>196272</xdr:rowOff>
    </xdr:to>
    <xdr:graphicFrame macro="">
      <xdr:nvGraphicFramePr>
        <xdr:cNvPr id="6" name="Chart 5">
          <a:extLst>
            <a:ext uri="{FF2B5EF4-FFF2-40B4-BE49-F238E27FC236}">
              <a16:creationId xmlns:a16="http://schemas.microsoft.com/office/drawing/2014/main" id="{AEA71953-2DBD-A64C-93F7-D061B9729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59</xdr:row>
      <xdr:rowOff>0</xdr:rowOff>
    </xdr:from>
    <xdr:to>
      <xdr:col>20</xdr:col>
      <xdr:colOff>0</xdr:colOff>
      <xdr:row>85</xdr:row>
      <xdr:rowOff>44824</xdr:rowOff>
    </xdr:to>
    <xdr:graphicFrame macro="">
      <xdr:nvGraphicFramePr>
        <xdr:cNvPr id="7" name="Chart 6">
          <a:extLst>
            <a:ext uri="{FF2B5EF4-FFF2-40B4-BE49-F238E27FC236}">
              <a16:creationId xmlns:a16="http://schemas.microsoft.com/office/drawing/2014/main" id="{6BA866BB-03C4-1B4A-969D-220B7DEC6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430864</xdr:colOff>
      <xdr:row>0</xdr:row>
      <xdr:rowOff>13053</xdr:rowOff>
    </xdr:from>
    <xdr:to>
      <xdr:col>11</xdr:col>
      <xdr:colOff>817216</xdr:colOff>
      <xdr:row>1</xdr:row>
      <xdr:rowOff>42167</xdr:rowOff>
    </xdr:to>
    <xdr:sp macro="" textlink="">
      <xdr:nvSpPr>
        <xdr:cNvPr id="46" name="Rounded Rectangle 45">
          <a:extLst>
            <a:ext uri="{FF2B5EF4-FFF2-40B4-BE49-F238E27FC236}">
              <a16:creationId xmlns:a16="http://schemas.microsoft.com/office/drawing/2014/main" id="{1A08BD04-79A0-334B-99CF-6D40FAAA43BD}"/>
            </a:ext>
          </a:extLst>
        </xdr:cNvPr>
        <xdr:cNvSpPr/>
      </xdr:nvSpPr>
      <xdr:spPr>
        <a:xfrm>
          <a:off x="9177299" y="13053"/>
          <a:ext cx="828091" cy="261027"/>
        </a:xfrm>
        <a:custGeom>
          <a:avLst/>
          <a:gdLst>
            <a:gd name="connsiteX0" fmla="*/ 0 w 828091"/>
            <a:gd name="connsiteY0" fmla="*/ 43505 h 261027"/>
            <a:gd name="connsiteX1" fmla="*/ 43505 w 828091"/>
            <a:gd name="connsiteY1" fmla="*/ 0 h 261027"/>
            <a:gd name="connsiteX2" fmla="*/ 784586 w 828091"/>
            <a:gd name="connsiteY2" fmla="*/ 0 h 261027"/>
            <a:gd name="connsiteX3" fmla="*/ 828091 w 828091"/>
            <a:gd name="connsiteY3" fmla="*/ 43505 h 261027"/>
            <a:gd name="connsiteX4" fmla="*/ 828091 w 828091"/>
            <a:gd name="connsiteY4" fmla="*/ 217522 h 261027"/>
            <a:gd name="connsiteX5" fmla="*/ 784586 w 828091"/>
            <a:gd name="connsiteY5" fmla="*/ 261027 h 261027"/>
            <a:gd name="connsiteX6" fmla="*/ 43505 w 828091"/>
            <a:gd name="connsiteY6" fmla="*/ 261027 h 261027"/>
            <a:gd name="connsiteX7" fmla="*/ 0 w 828091"/>
            <a:gd name="connsiteY7" fmla="*/ 217522 h 261027"/>
            <a:gd name="connsiteX8" fmla="*/ 0 w 828091"/>
            <a:gd name="connsiteY8" fmla="*/ 43505 h 2610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28091" h="261027" extrusionOk="0">
              <a:moveTo>
                <a:pt x="0" y="43505"/>
              </a:moveTo>
              <a:cubicBezTo>
                <a:pt x="-1410" y="21717"/>
                <a:pt x="22341" y="-2501"/>
                <a:pt x="43505" y="0"/>
              </a:cubicBezTo>
              <a:cubicBezTo>
                <a:pt x="352594" y="39135"/>
                <a:pt x="605206" y="62640"/>
                <a:pt x="784586" y="0"/>
              </a:cubicBezTo>
              <a:cubicBezTo>
                <a:pt x="808962" y="-1749"/>
                <a:pt x="831334" y="22262"/>
                <a:pt x="828091" y="43505"/>
              </a:cubicBezTo>
              <a:cubicBezTo>
                <a:pt x="830405" y="99059"/>
                <a:pt x="825803" y="185706"/>
                <a:pt x="828091" y="217522"/>
              </a:cubicBezTo>
              <a:cubicBezTo>
                <a:pt x="827631" y="241116"/>
                <a:pt x="807082" y="257992"/>
                <a:pt x="784586" y="261027"/>
              </a:cubicBezTo>
              <a:cubicBezTo>
                <a:pt x="633293" y="251150"/>
                <a:pt x="349194" y="303548"/>
                <a:pt x="43505" y="261027"/>
              </a:cubicBezTo>
              <a:cubicBezTo>
                <a:pt x="19935" y="257551"/>
                <a:pt x="-3009" y="239048"/>
                <a:pt x="0" y="217522"/>
              </a:cubicBezTo>
              <a:cubicBezTo>
                <a:pt x="1141" y="172265"/>
                <a:pt x="-1035" y="65496"/>
                <a:pt x="0" y="43505"/>
              </a:cubicBezTo>
              <a:close/>
            </a:path>
          </a:pathLst>
        </a:custGeom>
        <a:noFill/>
        <a:ln w="28575">
          <a:solidFill>
            <a:srgbClr val="F5485F"/>
          </a:solidFill>
          <a:extLst>
            <a:ext uri="{C807C97D-BFC1-408E-A445-0C87EB9F89A2}">
              <ask:lineSketchStyleProps xmlns:ask="http://schemas.microsoft.com/office/drawing/2018/sketchyshapes" sd="3809068511">
                <a:prstGeom prst="round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rgbClr val="F5485F"/>
            </a:solidFill>
          </a:endParaRPr>
        </a:p>
      </xdr:txBody>
    </xdr:sp>
    <xdr:clientData/>
  </xdr:twoCellAnchor>
  <xdr:twoCellAnchor>
    <xdr:from>
      <xdr:col>13</xdr:col>
      <xdr:colOff>1302499</xdr:colOff>
      <xdr:row>0</xdr:row>
      <xdr:rowOff>17150</xdr:rowOff>
    </xdr:from>
    <xdr:to>
      <xdr:col>14</xdr:col>
      <xdr:colOff>806172</xdr:colOff>
      <xdr:row>1</xdr:row>
      <xdr:rowOff>11047</xdr:rowOff>
    </xdr:to>
    <xdr:sp macro="" textlink="">
      <xdr:nvSpPr>
        <xdr:cNvPr id="49" name="Rounded Rectangle 48">
          <a:extLst>
            <a:ext uri="{FF2B5EF4-FFF2-40B4-BE49-F238E27FC236}">
              <a16:creationId xmlns:a16="http://schemas.microsoft.com/office/drawing/2014/main" id="{56391B61-B330-684C-B8E6-73AAD7CBD071}"/>
            </a:ext>
          </a:extLst>
        </xdr:cNvPr>
        <xdr:cNvSpPr/>
      </xdr:nvSpPr>
      <xdr:spPr>
        <a:xfrm>
          <a:off x="12412238" y="17150"/>
          <a:ext cx="828891" cy="225810"/>
        </a:xfrm>
        <a:custGeom>
          <a:avLst/>
          <a:gdLst>
            <a:gd name="connsiteX0" fmla="*/ 0 w 828891"/>
            <a:gd name="connsiteY0" fmla="*/ 37636 h 225810"/>
            <a:gd name="connsiteX1" fmla="*/ 37636 w 828891"/>
            <a:gd name="connsiteY1" fmla="*/ 0 h 225810"/>
            <a:gd name="connsiteX2" fmla="*/ 791255 w 828891"/>
            <a:gd name="connsiteY2" fmla="*/ 0 h 225810"/>
            <a:gd name="connsiteX3" fmla="*/ 828891 w 828891"/>
            <a:gd name="connsiteY3" fmla="*/ 37636 h 225810"/>
            <a:gd name="connsiteX4" fmla="*/ 828891 w 828891"/>
            <a:gd name="connsiteY4" fmla="*/ 188174 h 225810"/>
            <a:gd name="connsiteX5" fmla="*/ 791255 w 828891"/>
            <a:gd name="connsiteY5" fmla="*/ 225810 h 225810"/>
            <a:gd name="connsiteX6" fmla="*/ 37636 w 828891"/>
            <a:gd name="connsiteY6" fmla="*/ 225810 h 225810"/>
            <a:gd name="connsiteX7" fmla="*/ 0 w 828891"/>
            <a:gd name="connsiteY7" fmla="*/ 188174 h 225810"/>
            <a:gd name="connsiteX8" fmla="*/ 0 w 828891"/>
            <a:gd name="connsiteY8" fmla="*/ 37636 h 2258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28891" h="225810" extrusionOk="0">
              <a:moveTo>
                <a:pt x="0" y="37636"/>
              </a:moveTo>
              <a:cubicBezTo>
                <a:pt x="-2192" y="20331"/>
                <a:pt x="17664" y="-711"/>
                <a:pt x="37636" y="0"/>
              </a:cubicBezTo>
              <a:cubicBezTo>
                <a:pt x="268849" y="-6210"/>
                <a:pt x="440951" y="-19889"/>
                <a:pt x="791255" y="0"/>
              </a:cubicBezTo>
              <a:cubicBezTo>
                <a:pt x="812717" y="-3386"/>
                <a:pt x="831377" y="18985"/>
                <a:pt x="828891" y="37636"/>
              </a:cubicBezTo>
              <a:cubicBezTo>
                <a:pt x="837070" y="105621"/>
                <a:pt x="821083" y="168276"/>
                <a:pt x="828891" y="188174"/>
              </a:cubicBezTo>
              <a:cubicBezTo>
                <a:pt x="826387" y="206605"/>
                <a:pt x="811383" y="224506"/>
                <a:pt x="791255" y="225810"/>
              </a:cubicBezTo>
              <a:cubicBezTo>
                <a:pt x="611940" y="202688"/>
                <a:pt x="256844" y="223425"/>
                <a:pt x="37636" y="225810"/>
              </a:cubicBezTo>
              <a:cubicBezTo>
                <a:pt x="17246" y="222795"/>
                <a:pt x="-1647" y="207591"/>
                <a:pt x="0" y="188174"/>
              </a:cubicBezTo>
              <a:cubicBezTo>
                <a:pt x="-6843" y="149738"/>
                <a:pt x="11049" y="110153"/>
                <a:pt x="0" y="37636"/>
              </a:cubicBezTo>
              <a:close/>
            </a:path>
          </a:pathLst>
        </a:custGeom>
        <a:noFill/>
        <a:ln w="28575">
          <a:solidFill>
            <a:srgbClr val="F5485F"/>
          </a:solidFill>
          <a:extLst>
            <a:ext uri="{C807C97D-BFC1-408E-A445-0C87EB9F89A2}">
              <ask:lineSketchStyleProps xmlns:ask="http://schemas.microsoft.com/office/drawing/2018/sketchyshapes" sd="3809068511">
                <a:prstGeom prst="round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rgbClr val="F5485F"/>
            </a:solidFill>
          </a:endParaRPr>
        </a:p>
      </xdr:txBody>
    </xdr:sp>
    <xdr:clientData/>
  </xdr:twoCellAnchor>
  <xdr:twoCellAnchor>
    <xdr:from>
      <xdr:col>11</xdr:col>
      <xdr:colOff>6213</xdr:colOff>
      <xdr:row>8</xdr:row>
      <xdr:rowOff>9694</xdr:rowOff>
    </xdr:from>
    <xdr:to>
      <xdr:col>12</xdr:col>
      <xdr:colOff>1</xdr:colOff>
      <xdr:row>9</xdr:row>
      <xdr:rowOff>29083</xdr:rowOff>
    </xdr:to>
    <xdr:sp macro="" textlink="">
      <xdr:nvSpPr>
        <xdr:cNvPr id="50" name="Rounded Rectangle 49">
          <a:extLst>
            <a:ext uri="{FF2B5EF4-FFF2-40B4-BE49-F238E27FC236}">
              <a16:creationId xmlns:a16="http://schemas.microsoft.com/office/drawing/2014/main" id="{6E13939A-6025-C946-97A1-0A19F7DE1DFF}"/>
            </a:ext>
          </a:extLst>
        </xdr:cNvPr>
        <xdr:cNvSpPr/>
      </xdr:nvSpPr>
      <xdr:spPr>
        <a:xfrm>
          <a:off x="10023783" y="1706984"/>
          <a:ext cx="978928" cy="221164"/>
        </a:xfrm>
        <a:custGeom>
          <a:avLst/>
          <a:gdLst>
            <a:gd name="connsiteX0" fmla="*/ 0 w 978928"/>
            <a:gd name="connsiteY0" fmla="*/ 36861 h 221164"/>
            <a:gd name="connsiteX1" fmla="*/ 36861 w 978928"/>
            <a:gd name="connsiteY1" fmla="*/ 0 h 221164"/>
            <a:gd name="connsiteX2" fmla="*/ 942067 w 978928"/>
            <a:gd name="connsiteY2" fmla="*/ 0 h 221164"/>
            <a:gd name="connsiteX3" fmla="*/ 978928 w 978928"/>
            <a:gd name="connsiteY3" fmla="*/ 36861 h 221164"/>
            <a:gd name="connsiteX4" fmla="*/ 978928 w 978928"/>
            <a:gd name="connsiteY4" fmla="*/ 184303 h 221164"/>
            <a:gd name="connsiteX5" fmla="*/ 942067 w 978928"/>
            <a:gd name="connsiteY5" fmla="*/ 221164 h 221164"/>
            <a:gd name="connsiteX6" fmla="*/ 36861 w 978928"/>
            <a:gd name="connsiteY6" fmla="*/ 221164 h 221164"/>
            <a:gd name="connsiteX7" fmla="*/ 0 w 978928"/>
            <a:gd name="connsiteY7" fmla="*/ 184303 h 221164"/>
            <a:gd name="connsiteX8" fmla="*/ 0 w 978928"/>
            <a:gd name="connsiteY8" fmla="*/ 36861 h 2211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78928" h="221164" extrusionOk="0">
              <a:moveTo>
                <a:pt x="0" y="36861"/>
              </a:moveTo>
              <a:cubicBezTo>
                <a:pt x="-1539" y="18947"/>
                <a:pt x="17386" y="-772"/>
                <a:pt x="36861" y="0"/>
              </a:cubicBezTo>
              <a:cubicBezTo>
                <a:pt x="143933" y="33644"/>
                <a:pt x="635007" y="34604"/>
                <a:pt x="942067" y="0"/>
              </a:cubicBezTo>
              <a:cubicBezTo>
                <a:pt x="963033" y="-3045"/>
                <a:pt x="980597" y="17936"/>
                <a:pt x="978928" y="36861"/>
              </a:cubicBezTo>
              <a:cubicBezTo>
                <a:pt x="982034" y="104519"/>
                <a:pt x="969390" y="121439"/>
                <a:pt x="978928" y="184303"/>
              </a:cubicBezTo>
              <a:cubicBezTo>
                <a:pt x="976316" y="202204"/>
                <a:pt x="961591" y="219510"/>
                <a:pt x="942067" y="221164"/>
              </a:cubicBezTo>
              <a:cubicBezTo>
                <a:pt x="549447" y="278017"/>
                <a:pt x="195565" y="170041"/>
                <a:pt x="36861" y="221164"/>
              </a:cubicBezTo>
              <a:cubicBezTo>
                <a:pt x="16825" y="218715"/>
                <a:pt x="-2223" y="202813"/>
                <a:pt x="0" y="184303"/>
              </a:cubicBezTo>
              <a:cubicBezTo>
                <a:pt x="7276" y="113971"/>
                <a:pt x="-930" y="62551"/>
                <a:pt x="0" y="36861"/>
              </a:cubicBezTo>
              <a:close/>
            </a:path>
          </a:pathLst>
        </a:custGeom>
        <a:noFill/>
        <a:ln w="28575">
          <a:solidFill>
            <a:srgbClr val="F5485F"/>
          </a:solidFill>
          <a:extLst>
            <a:ext uri="{C807C97D-BFC1-408E-A445-0C87EB9F89A2}">
              <ask:lineSketchStyleProps xmlns:ask="http://schemas.microsoft.com/office/drawing/2018/sketchyshapes" sd="3809068511">
                <a:prstGeom prst="round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rgbClr val="F5485F"/>
            </a:solidFill>
          </a:endParaRPr>
        </a:p>
      </xdr:txBody>
    </xdr:sp>
    <xdr:clientData/>
  </xdr:twoCellAnchor>
  <xdr:twoCellAnchor>
    <xdr:from>
      <xdr:col>14</xdr:col>
      <xdr:colOff>746490</xdr:colOff>
      <xdr:row>7</xdr:row>
      <xdr:rowOff>154608</xdr:rowOff>
    </xdr:from>
    <xdr:to>
      <xdr:col>17</xdr:col>
      <xdr:colOff>19389</xdr:colOff>
      <xdr:row>9</xdr:row>
      <xdr:rowOff>31780</xdr:rowOff>
    </xdr:to>
    <xdr:sp macro="" textlink="">
      <xdr:nvSpPr>
        <xdr:cNvPr id="51" name="Rounded Rectangle 50">
          <a:extLst>
            <a:ext uri="{FF2B5EF4-FFF2-40B4-BE49-F238E27FC236}">
              <a16:creationId xmlns:a16="http://schemas.microsoft.com/office/drawing/2014/main" id="{78742681-3C72-464E-BEC5-8D3B0C8D404F}"/>
            </a:ext>
          </a:extLst>
        </xdr:cNvPr>
        <xdr:cNvSpPr/>
      </xdr:nvSpPr>
      <xdr:spPr>
        <a:xfrm>
          <a:off x="24180751" y="1601304"/>
          <a:ext cx="2917247" cy="274737"/>
        </a:xfrm>
        <a:custGeom>
          <a:avLst/>
          <a:gdLst>
            <a:gd name="connsiteX0" fmla="*/ 0 w 2917247"/>
            <a:gd name="connsiteY0" fmla="*/ 45790 h 274737"/>
            <a:gd name="connsiteX1" fmla="*/ 45790 w 2917247"/>
            <a:gd name="connsiteY1" fmla="*/ 0 h 274737"/>
            <a:gd name="connsiteX2" fmla="*/ 2871457 w 2917247"/>
            <a:gd name="connsiteY2" fmla="*/ 0 h 274737"/>
            <a:gd name="connsiteX3" fmla="*/ 2917247 w 2917247"/>
            <a:gd name="connsiteY3" fmla="*/ 45790 h 274737"/>
            <a:gd name="connsiteX4" fmla="*/ 2917247 w 2917247"/>
            <a:gd name="connsiteY4" fmla="*/ 228947 h 274737"/>
            <a:gd name="connsiteX5" fmla="*/ 2871457 w 2917247"/>
            <a:gd name="connsiteY5" fmla="*/ 274737 h 274737"/>
            <a:gd name="connsiteX6" fmla="*/ 45790 w 2917247"/>
            <a:gd name="connsiteY6" fmla="*/ 274737 h 274737"/>
            <a:gd name="connsiteX7" fmla="*/ 0 w 2917247"/>
            <a:gd name="connsiteY7" fmla="*/ 228947 h 274737"/>
            <a:gd name="connsiteX8" fmla="*/ 0 w 2917247"/>
            <a:gd name="connsiteY8" fmla="*/ 45790 h 2747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917247" h="274737" extrusionOk="0">
              <a:moveTo>
                <a:pt x="0" y="45790"/>
              </a:moveTo>
              <a:cubicBezTo>
                <a:pt x="-2260" y="24089"/>
                <a:pt x="24159" y="-3195"/>
                <a:pt x="45790" y="0"/>
              </a:cubicBezTo>
              <a:cubicBezTo>
                <a:pt x="1200848" y="130424"/>
                <a:pt x="2564449" y="623"/>
                <a:pt x="2871457" y="0"/>
              </a:cubicBezTo>
              <a:cubicBezTo>
                <a:pt x="2897302" y="-2784"/>
                <a:pt x="2918337" y="21437"/>
                <a:pt x="2917247" y="45790"/>
              </a:cubicBezTo>
              <a:cubicBezTo>
                <a:pt x="2926473" y="102794"/>
                <a:pt x="2910448" y="150454"/>
                <a:pt x="2917247" y="228947"/>
              </a:cubicBezTo>
              <a:cubicBezTo>
                <a:pt x="2915088" y="252205"/>
                <a:pt x="2895817" y="272895"/>
                <a:pt x="2871457" y="274737"/>
              </a:cubicBezTo>
              <a:cubicBezTo>
                <a:pt x="2514594" y="155362"/>
                <a:pt x="1117616" y="344519"/>
                <a:pt x="45790" y="274737"/>
              </a:cubicBezTo>
              <a:cubicBezTo>
                <a:pt x="20984" y="271062"/>
                <a:pt x="-1259" y="253189"/>
                <a:pt x="0" y="228947"/>
              </a:cubicBezTo>
              <a:cubicBezTo>
                <a:pt x="9195" y="142002"/>
                <a:pt x="9862" y="104069"/>
                <a:pt x="0" y="45790"/>
              </a:cubicBezTo>
              <a:close/>
            </a:path>
          </a:pathLst>
        </a:custGeom>
        <a:noFill/>
        <a:ln w="28575">
          <a:solidFill>
            <a:srgbClr val="F5485F"/>
          </a:solidFill>
          <a:extLst>
            <a:ext uri="{C807C97D-BFC1-408E-A445-0C87EB9F89A2}">
              <ask:lineSketchStyleProps xmlns:ask="http://schemas.microsoft.com/office/drawing/2018/sketchyshapes" sd="3809068511">
                <a:prstGeom prst="round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rgbClr val="F5485F"/>
            </a:solidFill>
          </a:endParaRPr>
        </a:p>
      </xdr:txBody>
    </xdr:sp>
    <xdr:clientData/>
  </xdr:twoCellAnchor>
  <xdr:twoCellAnchor>
    <xdr:from>
      <xdr:col>11</xdr:col>
      <xdr:colOff>688321</xdr:colOff>
      <xdr:row>3</xdr:row>
      <xdr:rowOff>155113</xdr:rowOff>
    </xdr:from>
    <xdr:to>
      <xdr:col>11</xdr:col>
      <xdr:colOff>688321</xdr:colOff>
      <xdr:row>7</xdr:row>
      <xdr:rowOff>164809</xdr:rowOff>
    </xdr:to>
    <xdr:cxnSp macro="">
      <xdr:nvCxnSpPr>
        <xdr:cNvPr id="53" name="Straight Arrow Connector 52">
          <a:extLst>
            <a:ext uri="{FF2B5EF4-FFF2-40B4-BE49-F238E27FC236}">
              <a16:creationId xmlns:a16="http://schemas.microsoft.com/office/drawing/2014/main" id="{D7E57268-322D-2B48-89C4-B34ABAF652EE}"/>
            </a:ext>
          </a:extLst>
        </xdr:cNvPr>
        <xdr:cNvCxnSpPr/>
      </xdr:nvCxnSpPr>
      <xdr:spPr>
        <a:xfrm>
          <a:off x="10705891" y="796048"/>
          <a:ext cx="0" cy="864275"/>
        </a:xfrm>
        <a:prstGeom prst="straightConnector1">
          <a:avLst/>
        </a:prstGeom>
        <a:ln w="57150">
          <a:solidFill>
            <a:srgbClr val="F5485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166157</xdr:colOff>
      <xdr:row>8</xdr:row>
      <xdr:rowOff>92884</xdr:rowOff>
    </xdr:from>
    <xdr:to>
      <xdr:col>14</xdr:col>
      <xdr:colOff>599702</xdr:colOff>
      <xdr:row>8</xdr:row>
      <xdr:rowOff>95598</xdr:rowOff>
    </xdr:to>
    <xdr:cxnSp macro="">
      <xdr:nvCxnSpPr>
        <xdr:cNvPr id="57" name="Straight Arrow Connector 56">
          <a:extLst>
            <a:ext uri="{FF2B5EF4-FFF2-40B4-BE49-F238E27FC236}">
              <a16:creationId xmlns:a16="http://schemas.microsoft.com/office/drawing/2014/main" id="{F4AB289D-7D6D-8241-9970-08540E2F0772}"/>
            </a:ext>
          </a:extLst>
        </xdr:cNvPr>
        <xdr:cNvCxnSpPr/>
      </xdr:nvCxnSpPr>
      <xdr:spPr>
        <a:xfrm flipV="1">
          <a:off x="10348244" y="1870884"/>
          <a:ext cx="2686415" cy="2714"/>
        </a:xfrm>
        <a:prstGeom prst="straightConnector1">
          <a:avLst/>
        </a:prstGeom>
        <a:ln w="57150">
          <a:solidFill>
            <a:srgbClr val="F5485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971826</xdr:colOff>
      <xdr:row>0</xdr:row>
      <xdr:rowOff>22086</xdr:rowOff>
    </xdr:from>
    <xdr:to>
      <xdr:col>15</xdr:col>
      <xdr:colOff>1082261</xdr:colOff>
      <xdr:row>1</xdr:row>
      <xdr:rowOff>22086</xdr:rowOff>
    </xdr:to>
    <xdr:sp macro="" textlink="">
      <xdr:nvSpPr>
        <xdr:cNvPr id="15" name="Rounded Rectangle 14">
          <a:extLst>
            <a:ext uri="{FF2B5EF4-FFF2-40B4-BE49-F238E27FC236}">
              <a16:creationId xmlns:a16="http://schemas.microsoft.com/office/drawing/2014/main" id="{92941964-6B21-A449-82E7-13873D94B012}"/>
            </a:ext>
          </a:extLst>
        </xdr:cNvPr>
        <xdr:cNvSpPr/>
      </xdr:nvSpPr>
      <xdr:spPr>
        <a:xfrm>
          <a:off x="24406087" y="22086"/>
          <a:ext cx="1093304" cy="231913"/>
        </a:xfrm>
        <a:custGeom>
          <a:avLst/>
          <a:gdLst>
            <a:gd name="connsiteX0" fmla="*/ 0 w 1093304"/>
            <a:gd name="connsiteY0" fmla="*/ 38653 h 231913"/>
            <a:gd name="connsiteX1" fmla="*/ 38653 w 1093304"/>
            <a:gd name="connsiteY1" fmla="*/ 0 h 231913"/>
            <a:gd name="connsiteX2" fmla="*/ 1054651 w 1093304"/>
            <a:gd name="connsiteY2" fmla="*/ 0 h 231913"/>
            <a:gd name="connsiteX3" fmla="*/ 1093304 w 1093304"/>
            <a:gd name="connsiteY3" fmla="*/ 38653 h 231913"/>
            <a:gd name="connsiteX4" fmla="*/ 1093304 w 1093304"/>
            <a:gd name="connsiteY4" fmla="*/ 193260 h 231913"/>
            <a:gd name="connsiteX5" fmla="*/ 1054651 w 1093304"/>
            <a:gd name="connsiteY5" fmla="*/ 231913 h 231913"/>
            <a:gd name="connsiteX6" fmla="*/ 38653 w 1093304"/>
            <a:gd name="connsiteY6" fmla="*/ 231913 h 231913"/>
            <a:gd name="connsiteX7" fmla="*/ 0 w 1093304"/>
            <a:gd name="connsiteY7" fmla="*/ 193260 h 231913"/>
            <a:gd name="connsiteX8" fmla="*/ 0 w 1093304"/>
            <a:gd name="connsiteY8" fmla="*/ 38653 h 2319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93304" h="231913" extrusionOk="0">
              <a:moveTo>
                <a:pt x="0" y="38653"/>
              </a:moveTo>
              <a:cubicBezTo>
                <a:pt x="-483" y="18072"/>
                <a:pt x="19945" y="-2304"/>
                <a:pt x="38653" y="0"/>
              </a:cubicBezTo>
              <a:cubicBezTo>
                <a:pt x="292732" y="-52118"/>
                <a:pt x="906425" y="6203"/>
                <a:pt x="1054651" y="0"/>
              </a:cubicBezTo>
              <a:cubicBezTo>
                <a:pt x="1076676" y="-3392"/>
                <a:pt x="1094173" y="18052"/>
                <a:pt x="1093304" y="38653"/>
              </a:cubicBezTo>
              <a:cubicBezTo>
                <a:pt x="1089306" y="91224"/>
                <a:pt x="1102203" y="120139"/>
                <a:pt x="1093304" y="193260"/>
              </a:cubicBezTo>
              <a:cubicBezTo>
                <a:pt x="1092362" y="213721"/>
                <a:pt x="1074717" y="229373"/>
                <a:pt x="1054651" y="231913"/>
              </a:cubicBezTo>
              <a:cubicBezTo>
                <a:pt x="859003" y="194945"/>
                <a:pt x="519266" y="249591"/>
                <a:pt x="38653" y="231913"/>
              </a:cubicBezTo>
              <a:cubicBezTo>
                <a:pt x="17488" y="230526"/>
                <a:pt x="-2665" y="212392"/>
                <a:pt x="0" y="193260"/>
              </a:cubicBezTo>
              <a:cubicBezTo>
                <a:pt x="-12370" y="155744"/>
                <a:pt x="-10890" y="70374"/>
                <a:pt x="0" y="38653"/>
              </a:cubicBezTo>
              <a:close/>
            </a:path>
          </a:pathLst>
        </a:custGeom>
        <a:noFill/>
        <a:ln w="28575">
          <a:solidFill>
            <a:srgbClr val="F5485F"/>
          </a:solidFill>
          <a:extLst>
            <a:ext uri="{C807C97D-BFC1-408E-A445-0C87EB9F89A2}">
              <ask:lineSketchStyleProps xmlns:ask="http://schemas.microsoft.com/office/drawing/2018/sketchyshapes" sd="3809068511">
                <a:prstGeom prst="round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rgbClr val="F5485F"/>
            </a:solidFill>
          </a:endParaRPr>
        </a:p>
      </xdr:txBody>
    </xdr:sp>
    <xdr:clientData/>
  </xdr:twoCellAnchor>
  <xdr:twoCellAnchor>
    <xdr:from>
      <xdr:col>16</xdr:col>
      <xdr:colOff>0</xdr:colOff>
      <xdr:row>0</xdr:row>
      <xdr:rowOff>0</xdr:rowOff>
    </xdr:from>
    <xdr:to>
      <xdr:col>16</xdr:col>
      <xdr:colOff>1049130</xdr:colOff>
      <xdr:row>1</xdr:row>
      <xdr:rowOff>33131</xdr:rowOff>
    </xdr:to>
    <xdr:sp macro="" textlink="">
      <xdr:nvSpPr>
        <xdr:cNvPr id="16" name="Rounded Rectangle 15">
          <a:extLst>
            <a:ext uri="{FF2B5EF4-FFF2-40B4-BE49-F238E27FC236}">
              <a16:creationId xmlns:a16="http://schemas.microsoft.com/office/drawing/2014/main" id="{2611D439-6C9B-3B4C-A46F-850AB9A74F7B}"/>
            </a:ext>
          </a:extLst>
        </xdr:cNvPr>
        <xdr:cNvSpPr/>
      </xdr:nvSpPr>
      <xdr:spPr>
        <a:xfrm>
          <a:off x="25532522" y="0"/>
          <a:ext cx="1049130" cy="265044"/>
        </a:xfrm>
        <a:custGeom>
          <a:avLst/>
          <a:gdLst>
            <a:gd name="connsiteX0" fmla="*/ 0 w 1049130"/>
            <a:gd name="connsiteY0" fmla="*/ 44175 h 265044"/>
            <a:gd name="connsiteX1" fmla="*/ 44175 w 1049130"/>
            <a:gd name="connsiteY1" fmla="*/ 0 h 265044"/>
            <a:gd name="connsiteX2" fmla="*/ 1004955 w 1049130"/>
            <a:gd name="connsiteY2" fmla="*/ 0 h 265044"/>
            <a:gd name="connsiteX3" fmla="*/ 1049130 w 1049130"/>
            <a:gd name="connsiteY3" fmla="*/ 44175 h 265044"/>
            <a:gd name="connsiteX4" fmla="*/ 1049130 w 1049130"/>
            <a:gd name="connsiteY4" fmla="*/ 220869 h 265044"/>
            <a:gd name="connsiteX5" fmla="*/ 1004955 w 1049130"/>
            <a:gd name="connsiteY5" fmla="*/ 265044 h 265044"/>
            <a:gd name="connsiteX6" fmla="*/ 44175 w 1049130"/>
            <a:gd name="connsiteY6" fmla="*/ 265044 h 265044"/>
            <a:gd name="connsiteX7" fmla="*/ 0 w 1049130"/>
            <a:gd name="connsiteY7" fmla="*/ 220869 h 265044"/>
            <a:gd name="connsiteX8" fmla="*/ 0 w 1049130"/>
            <a:gd name="connsiteY8" fmla="*/ 44175 h 2650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49130" h="265044" extrusionOk="0">
              <a:moveTo>
                <a:pt x="0" y="44175"/>
              </a:moveTo>
              <a:cubicBezTo>
                <a:pt x="-1814" y="22658"/>
                <a:pt x="23454" y="-3210"/>
                <a:pt x="44175" y="0"/>
              </a:cubicBezTo>
              <a:cubicBezTo>
                <a:pt x="255017" y="49245"/>
                <a:pt x="567014" y="8236"/>
                <a:pt x="1004955" y="0"/>
              </a:cubicBezTo>
              <a:cubicBezTo>
                <a:pt x="1029591" y="-1195"/>
                <a:pt x="1050956" y="21346"/>
                <a:pt x="1049130" y="44175"/>
              </a:cubicBezTo>
              <a:cubicBezTo>
                <a:pt x="1056820" y="99473"/>
                <a:pt x="1052747" y="154812"/>
                <a:pt x="1049130" y="220869"/>
              </a:cubicBezTo>
              <a:cubicBezTo>
                <a:pt x="1046483" y="242776"/>
                <a:pt x="1028078" y="262518"/>
                <a:pt x="1004955" y="265044"/>
              </a:cubicBezTo>
              <a:cubicBezTo>
                <a:pt x="654359" y="204187"/>
                <a:pt x="474642" y="301082"/>
                <a:pt x="44175" y="265044"/>
              </a:cubicBezTo>
              <a:cubicBezTo>
                <a:pt x="20048" y="262991"/>
                <a:pt x="-3456" y="242393"/>
                <a:pt x="0" y="220869"/>
              </a:cubicBezTo>
              <a:cubicBezTo>
                <a:pt x="-15824" y="198267"/>
                <a:pt x="9778" y="130306"/>
                <a:pt x="0" y="44175"/>
              </a:cubicBezTo>
              <a:close/>
            </a:path>
          </a:pathLst>
        </a:custGeom>
        <a:noFill/>
        <a:ln w="28575">
          <a:solidFill>
            <a:srgbClr val="F5485F"/>
          </a:solidFill>
          <a:extLst>
            <a:ext uri="{C807C97D-BFC1-408E-A445-0C87EB9F89A2}">
              <ask:lineSketchStyleProps xmlns:ask="http://schemas.microsoft.com/office/drawing/2018/sketchyshapes" sd="3809068511">
                <a:prstGeom prst="round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rgbClr val="F5485F"/>
            </a:solidFill>
          </a:endParaRPr>
        </a:p>
      </xdr:txBody>
    </xdr:sp>
    <xdr:clientData/>
  </xdr:twoCellAnchor>
  <xdr:twoCellAnchor>
    <xdr:from>
      <xdr:col>0</xdr:col>
      <xdr:colOff>0</xdr:colOff>
      <xdr:row>11</xdr:row>
      <xdr:rowOff>132522</xdr:rowOff>
    </xdr:from>
    <xdr:to>
      <xdr:col>5</xdr:col>
      <xdr:colOff>982868</xdr:colOff>
      <xdr:row>27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FCC91F0-29F5-9552-1553-8F7D638A9E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484783"/>
              <a:ext cx="7211390" cy="34013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50.458291435185" createdVersion="8" refreshedVersion="8" minRefreshableVersion="3" recordCount="1000" xr:uid="{9A7606C5-16A3-0444-A563-7196AFAB1979}">
  <cacheSource type="worksheet">
    <worksheetSource name="Grades"/>
  </cacheSource>
  <cacheFields count="14">
    <cacheField name="Name" numFmtId="0">
      <sharedItems/>
    </cacheField>
    <cacheField name="gender" numFmtId="0">
      <sharedItems count="2">
        <s v="female"/>
        <s v="male"/>
      </sharedItems>
    </cacheField>
    <cacheField name="test prep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ount="72">
        <n v="72"/>
        <n v="90"/>
        <n v="95"/>
        <n v="57"/>
        <n v="78"/>
        <n v="83"/>
        <n v="64"/>
        <n v="60"/>
        <n v="54"/>
        <n v="52"/>
        <n v="81"/>
        <n v="43"/>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70"/>
        <n v="67"/>
        <n v="50"/>
        <n v="52"/>
        <n v="43"/>
        <n v="73"/>
        <n v="39"/>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 name="math letter grade" numFmtId="0">
      <sharedItems count="5">
        <s v="C"/>
        <s v="D"/>
        <s v="A"/>
        <s v="F"/>
        <s v="B"/>
      </sharedItems>
    </cacheField>
    <cacheField name="reading letter grade" numFmtId="0">
      <sharedItems/>
    </cacheField>
    <cacheField name="writing letter grade" numFmtId="0">
      <sharedItems/>
    </cacheField>
    <cacheField name="avg test score" numFmtId="1">
      <sharedItems containsSemiMixedTypes="0" containsString="0" containsNumber="1" minValue="9" maxValue="100" count="194">
        <n v="72.666666666666671"/>
        <n v="82.333333333333329"/>
        <n v="92.666666666666671"/>
        <n v="49.333333333333336"/>
        <n v="76.333333333333329"/>
        <n v="77.333333333333329"/>
        <n v="91.666666666666671"/>
        <n v="73.333333333333329"/>
        <n v="65"/>
        <n v="54.666666666666664"/>
        <n v="45"/>
        <n v="73"/>
        <n v="40.666666666666664"/>
        <n v="53.666666666666664"/>
        <n v="74"/>
        <n v="87.666666666666671"/>
        <n v="26"/>
        <n v="44.666666666666664"/>
        <n v="57.666666666666664"/>
        <n v="66"/>
        <n v="70"/>
        <n v="50.333333333333336"/>
        <n v="71.666666666666671"/>
        <n v="75"/>
        <n v="59.333333333333336"/>
        <n v="70.333333333333329"/>
        <n v="68.333333333333329"/>
        <n v="69"/>
        <n v="72.333333333333329"/>
        <n v="63"/>
        <n v="64.333333333333329"/>
        <n v="40"/>
        <n v="88.666666666666671"/>
        <n v="80.333333333333329"/>
        <n v="79.333333333333329"/>
        <n v="84.333333333333329"/>
        <n v="56.666666666666664"/>
        <n v="66.333333333333329"/>
        <n v="58.666666666666664"/>
        <n v="63.333333333333336"/>
        <n v="53.333333333333336"/>
        <n v="60.666666666666664"/>
        <n v="71"/>
        <n v="82.666666666666671"/>
        <n v="52"/>
        <n v="71.333333333333329"/>
        <n v="46.333333333333336"/>
        <n v="80.666666666666671"/>
        <n v="39"/>
        <n v="58.333333333333336"/>
        <n v="9"/>
        <n v="37.333333333333336"/>
        <n v="64"/>
        <n v="39.666666666666664"/>
        <n v="68.666666666666671"/>
        <n v="64.666666666666671"/>
        <n v="60.333333333333336"/>
        <n v="46.666666666666664"/>
        <n v="58"/>
        <n v="41"/>
        <n v="79.666666666666671"/>
        <n v="48.666666666666664"/>
        <n v="38.333333333333336"/>
        <n v="78.333333333333329"/>
        <n v="72"/>
        <n v="32.333333333333336"/>
        <n v="73.666666666666671"/>
        <n v="46"/>
        <n v="85.666666666666671"/>
        <n v="62.333333333333336"/>
        <n v="88.333333333333329"/>
        <n v="91.333333333333329"/>
        <n v="65.666666666666671"/>
        <n v="95.666666666666671"/>
        <n v="88"/>
        <n v="55.333333333333336"/>
        <n v="51.333333333333336"/>
        <n v="54.333333333333336"/>
        <n v="99.666666666666671"/>
        <n v="86.666666666666671"/>
        <n v="90.666666666666671"/>
        <n v="78.666666666666671"/>
        <n v="89.333333333333329"/>
        <n v="85"/>
        <n v="43.333333333333336"/>
        <n v="77"/>
        <n v="80"/>
        <n v="76"/>
        <n v="67"/>
        <n v="61.666666666666664"/>
        <n v="49"/>
        <n v="31.333333333333332"/>
        <n v="74.666666666666671"/>
        <n v="97.666666666666671"/>
        <n v="70.666666666666671"/>
        <n v="50"/>
        <n v="60"/>
        <n v="78"/>
        <n v="98.666666666666671"/>
        <n v="51.666666666666664"/>
        <n v="82"/>
        <n v="66.666666666666671"/>
        <n v="86.333333333333329"/>
        <n v="52.666666666666664"/>
        <n v="61.333333333333336"/>
        <n v="99"/>
        <n v="68"/>
        <n v="65.333333333333329"/>
        <n v="48.333333333333336"/>
        <n v="84"/>
        <n v="56"/>
        <n v="54"/>
        <n v="51"/>
        <n v="77.666666666666671"/>
        <n v="79"/>
        <n v="74.333333333333329"/>
        <n v="47.333333333333336"/>
        <n v="30"/>
        <n v="55.666666666666664"/>
        <n v="81.666666666666671"/>
        <n v="63.666666666666664"/>
        <n v="92.333333333333329"/>
        <n v="43.666666666666664"/>
        <n v="83"/>
        <n v="52.333333333333336"/>
        <n v="81.333333333333329"/>
        <n v="75.666666666666671"/>
        <n v="94"/>
        <n v="49.666666666666664"/>
        <n v="90"/>
        <n v="62"/>
        <n v="75.333333333333329"/>
        <n v="43"/>
        <n v="89"/>
        <n v="76.666666666666671"/>
        <n v="45.333333333333336"/>
        <n v="61"/>
        <n v="67.333333333333329"/>
        <n v="83.333333333333329"/>
        <n v="67.666666666666671"/>
        <n v="23.333333333333332"/>
        <n v="57"/>
        <n v="90.333333333333329"/>
        <n v="47.666666666666664"/>
        <n v="29.666666666666668"/>
        <n v="59"/>
        <n v="59.666666666666664"/>
        <n v="31"/>
        <n v="62.666666666666664"/>
        <n v="93.333333333333329"/>
        <n v="44"/>
        <n v="41.333333333333336"/>
        <n v="89.666666666666671"/>
        <n v="56.333333333333336"/>
        <n v="55"/>
        <n v="85.333333333333329"/>
        <n v="57.333333333333336"/>
        <n v="38"/>
        <n v="96.333333333333329"/>
        <n v="100"/>
        <n v="86"/>
        <n v="87.333333333333329"/>
        <n v="31.666666666666668"/>
        <n v="69.666666666666671"/>
        <n v="81"/>
        <n v="91"/>
        <n v="92"/>
        <n v="87"/>
        <n v="69.333333333333329"/>
        <n v="34.666666666666664"/>
        <n v="97.333333333333329"/>
        <n v="93"/>
        <n v="97"/>
        <n v="23"/>
        <n v="29.333333333333332"/>
        <n v="83.666666666666671"/>
        <n v="50.666666666666664"/>
        <n v="48"/>
        <n v="53"/>
        <n v="37.666666666666664"/>
        <n v="84.666666666666671"/>
        <n v="38.666666666666664"/>
        <n v="42.333333333333336"/>
        <n v="42"/>
        <n v="39.333333333333336"/>
        <n v="47"/>
        <n v="45.666666666666664"/>
        <n v="34.333333333333336"/>
        <n v="96.666666666666671"/>
        <n v="93.666666666666671"/>
        <n v="96"/>
        <n v="30.666666666666668"/>
        <n v="44.333333333333336"/>
        <n v="18.333333333333332"/>
      </sharedItems>
    </cacheField>
    <cacheField name="school" numFmtId="0">
      <sharedItems count="5">
        <s v="Lone Oak Grammar School"/>
        <s v="Blue River High School"/>
        <s v="Granite Hills High"/>
        <s v="Golden Sierra High School"/>
        <s v="Willow Creek High School"/>
      </sharedItems>
    </cacheField>
    <cacheField name="Extra Curricular Activity" numFmtId="0">
      <sharedItems count="6">
        <s v="Sports"/>
        <s v="Yearbook Committee"/>
        <s v="Art Club"/>
        <s v="Marching Band "/>
        <s v="Chess Club"/>
        <s v="Student Government"/>
      </sharedItems>
    </cacheField>
    <cacheField name="School City" numFmtId="0">
      <sharedItems count="5">
        <s v="Rochester"/>
        <s v="Duluth"/>
        <s v="Minneapolis"/>
        <s v="Bloomington"/>
        <s v="Saint Paul"/>
      </sharedItems>
    </cacheField>
    <cacheField name="ZIP" numFmtId="0">
      <sharedItems containsSemiMixedTypes="0" containsString="0" containsNumber="1" containsInteger="1" minValue="55108" maxValue="559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Nicola"/>
    <x v="0"/>
    <x v="0"/>
    <n v="72"/>
    <x v="0"/>
    <x v="0"/>
    <x v="0"/>
    <s v="C"/>
    <s v="C"/>
    <x v="0"/>
    <x v="0"/>
    <x v="0"/>
    <x v="0"/>
    <n v="55906"/>
  </r>
  <r>
    <s v="Karen"/>
    <x v="0"/>
    <x v="1"/>
    <n v="69"/>
    <x v="1"/>
    <x v="1"/>
    <x v="1"/>
    <s v="A"/>
    <s v="B"/>
    <x v="1"/>
    <x v="1"/>
    <x v="1"/>
    <x v="1"/>
    <n v="55810"/>
  </r>
  <r>
    <s v="Fiona"/>
    <x v="0"/>
    <x v="1"/>
    <n v="90"/>
    <x v="2"/>
    <x v="2"/>
    <x v="2"/>
    <s v="A"/>
    <s v="A"/>
    <x v="2"/>
    <x v="0"/>
    <x v="2"/>
    <x v="0"/>
    <n v="55906"/>
  </r>
  <r>
    <s v="David"/>
    <x v="1"/>
    <x v="1"/>
    <n v="47"/>
    <x v="3"/>
    <x v="3"/>
    <x v="3"/>
    <s v="F"/>
    <s v="F"/>
    <x v="3"/>
    <x v="2"/>
    <x v="3"/>
    <x v="2"/>
    <n v="55488"/>
  </r>
  <r>
    <s v="John"/>
    <x v="1"/>
    <x v="0"/>
    <n v="76"/>
    <x v="4"/>
    <x v="4"/>
    <x v="0"/>
    <s v="C"/>
    <s v="C"/>
    <x v="4"/>
    <x v="1"/>
    <x v="1"/>
    <x v="1"/>
    <n v="55810"/>
  </r>
  <r>
    <s v="Susan"/>
    <x v="0"/>
    <x v="0"/>
    <n v="71"/>
    <x v="5"/>
    <x v="5"/>
    <x v="0"/>
    <s v="B"/>
    <s v="C"/>
    <x v="5"/>
    <x v="0"/>
    <x v="3"/>
    <x v="0"/>
    <n v="55906"/>
  </r>
  <r>
    <s v="Claire"/>
    <x v="0"/>
    <x v="0"/>
    <n v="88"/>
    <x v="2"/>
    <x v="6"/>
    <x v="4"/>
    <s v="A"/>
    <s v="A"/>
    <x v="6"/>
    <x v="0"/>
    <x v="1"/>
    <x v="0"/>
    <n v="55906"/>
  </r>
  <r>
    <s v="Paul"/>
    <x v="1"/>
    <x v="0"/>
    <n v="78"/>
    <x v="0"/>
    <x v="7"/>
    <x v="0"/>
    <s v="C"/>
    <s v="C"/>
    <x v="7"/>
    <x v="0"/>
    <x v="1"/>
    <x v="0"/>
    <n v="55906"/>
  </r>
  <r>
    <s v="Mark"/>
    <x v="1"/>
    <x v="0"/>
    <n v="64"/>
    <x v="6"/>
    <x v="8"/>
    <x v="1"/>
    <s v="D"/>
    <s v="D"/>
    <x v="8"/>
    <x v="3"/>
    <x v="4"/>
    <x v="3"/>
    <n v="55435"/>
  </r>
  <r>
    <s v="Sharon"/>
    <x v="0"/>
    <x v="0"/>
    <n v="38"/>
    <x v="7"/>
    <x v="9"/>
    <x v="3"/>
    <s v="D"/>
    <s v="F"/>
    <x v="3"/>
    <x v="0"/>
    <x v="4"/>
    <x v="0"/>
    <n v="55906"/>
  </r>
  <r>
    <s v="James"/>
    <x v="1"/>
    <x v="0"/>
    <n v="58"/>
    <x v="8"/>
    <x v="10"/>
    <x v="3"/>
    <s v="F"/>
    <s v="F"/>
    <x v="9"/>
    <x v="1"/>
    <x v="3"/>
    <x v="1"/>
    <n v="55810"/>
  </r>
  <r>
    <s v="Andrew"/>
    <x v="1"/>
    <x v="0"/>
    <n v="40"/>
    <x v="9"/>
    <x v="11"/>
    <x v="3"/>
    <s v="F"/>
    <s v="F"/>
    <x v="10"/>
    <x v="3"/>
    <x v="3"/>
    <x v="3"/>
    <n v="55435"/>
  </r>
  <r>
    <s v="Angela"/>
    <x v="0"/>
    <x v="0"/>
    <n v="65"/>
    <x v="10"/>
    <x v="12"/>
    <x v="1"/>
    <s v="B"/>
    <s v="C"/>
    <x v="11"/>
    <x v="0"/>
    <x v="4"/>
    <x v="0"/>
    <n v="55906"/>
  </r>
  <r>
    <s v="Scott"/>
    <x v="1"/>
    <x v="0"/>
    <n v="40"/>
    <x v="11"/>
    <x v="13"/>
    <x v="3"/>
    <s v="F"/>
    <s v="F"/>
    <x v="12"/>
    <x v="2"/>
    <x v="1"/>
    <x v="2"/>
    <n v="55488"/>
  </r>
  <r>
    <s v="Gillian"/>
    <x v="0"/>
    <x v="1"/>
    <n v="50"/>
    <x v="12"/>
    <x v="14"/>
    <x v="3"/>
    <s v="F"/>
    <s v="F"/>
    <x v="13"/>
    <x v="2"/>
    <x v="2"/>
    <x v="2"/>
    <n v="55488"/>
  </r>
  <r>
    <s v="Julie"/>
    <x v="0"/>
    <x v="0"/>
    <n v="69"/>
    <x v="13"/>
    <x v="5"/>
    <x v="1"/>
    <s v="C"/>
    <s v="C"/>
    <x v="14"/>
    <x v="1"/>
    <x v="5"/>
    <x v="1"/>
    <n v="55810"/>
  </r>
  <r>
    <s v="Steven"/>
    <x v="1"/>
    <x v="0"/>
    <n v="88"/>
    <x v="14"/>
    <x v="15"/>
    <x v="4"/>
    <s v="B"/>
    <s v="B"/>
    <x v="15"/>
    <x v="1"/>
    <x v="4"/>
    <x v="1"/>
    <n v="55810"/>
  </r>
  <r>
    <s v="Michelle"/>
    <x v="0"/>
    <x v="0"/>
    <n v="18"/>
    <x v="15"/>
    <x v="16"/>
    <x v="3"/>
    <s v="F"/>
    <s v="F"/>
    <x v="16"/>
    <x v="0"/>
    <x v="5"/>
    <x v="0"/>
    <n v="55906"/>
  </r>
  <r>
    <s v="Robert"/>
    <x v="1"/>
    <x v="0"/>
    <n v="46"/>
    <x v="16"/>
    <x v="17"/>
    <x v="3"/>
    <s v="F"/>
    <s v="F"/>
    <x v="17"/>
    <x v="1"/>
    <x v="2"/>
    <x v="1"/>
    <n v="55810"/>
  </r>
  <r>
    <s v="Jacqueline"/>
    <x v="0"/>
    <x v="0"/>
    <n v="54"/>
    <x v="17"/>
    <x v="18"/>
    <x v="3"/>
    <s v="F"/>
    <s v="D"/>
    <x v="18"/>
    <x v="1"/>
    <x v="3"/>
    <x v="1"/>
    <n v="55810"/>
  </r>
  <r>
    <s v="Stephen"/>
    <x v="1"/>
    <x v="1"/>
    <n v="66"/>
    <x v="18"/>
    <x v="19"/>
    <x v="1"/>
    <s v="D"/>
    <s v="D"/>
    <x v="19"/>
    <x v="3"/>
    <x v="4"/>
    <x v="3"/>
    <n v="55435"/>
  </r>
  <r>
    <s v="Amanda"/>
    <x v="0"/>
    <x v="0"/>
    <n v="65"/>
    <x v="13"/>
    <x v="7"/>
    <x v="1"/>
    <s v="C"/>
    <s v="C"/>
    <x v="20"/>
    <x v="0"/>
    <x v="1"/>
    <x v="0"/>
    <n v="55906"/>
  </r>
  <r>
    <s v="William"/>
    <x v="1"/>
    <x v="1"/>
    <n v="44"/>
    <x v="8"/>
    <x v="20"/>
    <x v="3"/>
    <s v="F"/>
    <s v="F"/>
    <x v="21"/>
    <x v="3"/>
    <x v="1"/>
    <x v="3"/>
    <n v="55435"/>
  </r>
  <r>
    <s v="Tracy"/>
    <x v="0"/>
    <x v="0"/>
    <n v="69"/>
    <x v="19"/>
    <x v="12"/>
    <x v="1"/>
    <s v="C"/>
    <s v="C"/>
    <x v="22"/>
    <x v="1"/>
    <x v="5"/>
    <x v="1"/>
    <n v="55810"/>
  </r>
  <r>
    <s v="Craig"/>
    <x v="1"/>
    <x v="0"/>
    <n v="74"/>
    <x v="20"/>
    <x v="21"/>
    <x v="0"/>
    <s v="C"/>
    <s v="B"/>
    <x v="23"/>
    <x v="3"/>
    <x v="0"/>
    <x v="3"/>
    <n v="55435"/>
  </r>
  <r>
    <s v="Michael"/>
    <x v="1"/>
    <x v="1"/>
    <n v="73"/>
    <x v="21"/>
    <x v="22"/>
    <x v="0"/>
    <s v="C"/>
    <s v="C"/>
    <x v="11"/>
    <x v="2"/>
    <x v="2"/>
    <x v="2"/>
    <n v="55488"/>
  </r>
  <r>
    <s v="Stuart"/>
    <x v="1"/>
    <x v="0"/>
    <n v="69"/>
    <x v="8"/>
    <x v="23"/>
    <x v="1"/>
    <s v="F"/>
    <s v="F"/>
    <x v="24"/>
    <x v="0"/>
    <x v="1"/>
    <x v="0"/>
    <n v="55906"/>
  </r>
  <r>
    <s v="Louise"/>
    <x v="0"/>
    <x v="1"/>
    <n v="67"/>
    <x v="18"/>
    <x v="4"/>
    <x v="1"/>
    <s v="D"/>
    <s v="C"/>
    <x v="25"/>
    <x v="1"/>
    <x v="0"/>
    <x v="1"/>
    <n v="55810"/>
  </r>
  <r>
    <s v="Christopher"/>
    <x v="1"/>
    <x v="1"/>
    <n v="70"/>
    <x v="22"/>
    <x v="24"/>
    <x v="0"/>
    <s v="C"/>
    <s v="D"/>
    <x v="26"/>
    <x v="1"/>
    <x v="4"/>
    <x v="1"/>
    <n v="55810"/>
  </r>
  <r>
    <s v="Jennifer"/>
    <x v="0"/>
    <x v="1"/>
    <n v="62"/>
    <x v="22"/>
    <x v="4"/>
    <x v="1"/>
    <s v="C"/>
    <s v="C"/>
    <x v="27"/>
    <x v="3"/>
    <x v="2"/>
    <x v="3"/>
    <n v="55435"/>
  </r>
  <r>
    <s v="Alison"/>
    <x v="0"/>
    <x v="0"/>
    <n v="69"/>
    <x v="21"/>
    <x v="0"/>
    <x v="1"/>
    <s v="C"/>
    <s v="C"/>
    <x v="28"/>
    <x v="3"/>
    <x v="1"/>
    <x v="3"/>
    <n v="55435"/>
  </r>
  <r>
    <s v="Sarah"/>
    <x v="0"/>
    <x v="1"/>
    <n v="63"/>
    <x v="23"/>
    <x v="18"/>
    <x v="1"/>
    <s v="D"/>
    <s v="D"/>
    <x v="29"/>
    <x v="0"/>
    <x v="1"/>
    <x v="0"/>
    <n v="55906"/>
  </r>
  <r>
    <s v="Donna"/>
    <x v="0"/>
    <x v="0"/>
    <n v="56"/>
    <x v="0"/>
    <x v="24"/>
    <x v="3"/>
    <s v="C"/>
    <s v="D"/>
    <x v="30"/>
    <x v="4"/>
    <x v="2"/>
    <x v="4"/>
    <n v="55108"/>
  </r>
  <r>
    <s v="Alan"/>
    <x v="1"/>
    <x v="1"/>
    <n v="40"/>
    <x v="16"/>
    <x v="25"/>
    <x v="3"/>
    <s v="F"/>
    <s v="F"/>
    <x v="31"/>
    <x v="3"/>
    <x v="1"/>
    <x v="3"/>
    <n v="55435"/>
  </r>
  <r>
    <s v="Colin"/>
    <x v="1"/>
    <x v="1"/>
    <n v="97"/>
    <x v="24"/>
    <x v="26"/>
    <x v="2"/>
    <s v="B"/>
    <s v="B"/>
    <x v="32"/>
    <x v="4"/>
    <x v="1"/>
    <x v="4"/>
    <n v="55108"/>
  </r>
  <r>
    <s v="Brian"/>
    <x v="1"/>
    <x v="0"/>
    <n v="81"/>
    <x v="10"/>
    <x v="27"/>
    <x v="4"/>
    <s v="B"/>
    <s v="C"/>
    <x v="33"/>
    <x v="4"/>
    <x v="3"/>
    <x v="4"/>
    <n v="55108"/>
  </r>
  <r>
    <s v="Caroline"/>
    <x v="0"/>
    <x v="1"/>
    <n v="74"/>
    <x v="10"/>
    <x v="28"/>
    <x v="0"/>
    <s v="B"/>
    <s v="B"/>
    <x v="34"/>
    <x v="3"/>
    <x v="3"/>
    <x v="3"/>
    <n v="55435"/>
  </r>
  <r>
    <s v="Elaine"/>
    <x v="0"/>
    <x v="1"/>
    <n v="50"/>
    <x v="6"/>
    <x v="29"/>
    <x v="3"/>
    <s v="D"/>
    <s v="F"/>
    <x v="18"/>
    <x v="3"/>
    <x v="5"/>
    <x v="3"/>
    <n v="55435"/>
  </r>
  <r>
    <s v="Lynn"/>
    <x v="0"/>
    <x v="0"/>
    <n v="75"/>
    <x v="1"/>
    <x v="1"/>
    <x v="0"/>
    <s v="A"/>
    <s v="B"/>
    <x v="35"/>
    <x v="3"/>
    <x v="3"/>
    <x v="3"/>
    <n v="55435"/>
  </r>
  <r>
    <s v="Kevin"/>
    <x v="1"/>
    <x v="1"/>
    <n v="57"/>
    <x v="25"/>
    <x v="30"/>
    <x v="3"/>
    <s v="F"/>
    <s v="F"/>
    <x v="36"/>
    <x v="0"/>
    <x v="3"/>
    <x v="0"/>
    <n v="55906"/>
  </r>
  <r>
    <s v="Gary"/>
    <x v="1"/>
    <x v="1"/>
    <n v="55"/>
    <x v="26"/>
    <x v="31"/>
    <x v="3"/>
    <s v="D"/>
    <s v="F"/>
    <x v="36"/>
    <x v="1"/>
    <x v="3"/>
    <x v="1"/>
    <n v="55810"/>
  </r>
  <r>
    <s v="Margaret"/>
    <x v="0"/>
    <x v="0"/>
    <n v="58"/>
    <x v="19"/>
    <x v="32"/>
    <x v="3"/>
    <s v="C"/>
    <s v="D"/>
    <x v="37"/>
    <x v="1"/>
    <x v="3"/>
    <x v="1"/>
    <n v="55810"/>
  </r>
  <r>
    <s v="Elizabeth"/>
    <x v="0"/>
    <x v="0"/>
    <n v="53"/>
    <x v="17"/>
    <x v="24"/>
    <x v="3"/>
    <s v="F"/>
    <s v="D"/>
    <x v="38"/>
    <x v="0"/>
    <x v="3"/>
    <x v="0"/>
    <n v="55906"/>
  </r>
  <r>
    <s v="Richard"/>
    <x v="1"/>
    <x v="0"/>
    <n v="59"/>
    <x v="23"/>
    <x v="33"/>
    <x v="3"/>
    <s v="D"/>
    <s v="D"/>
    <x v="39"/>
    <x v="0"/>
    <x v="1"/>
    <x v="0"/>
    <n v="55906"/>
  </r>
  <r>
    <s v="Lesley"/>
    <x v="0"/>
    <x v="1"/>
    <n v="50"/>
    <x v="25"/>
    <x v="31"/>
    <x v="3"/>
    <s v="F"/>
    <s v="F"/>
    <x v="40"/>
    <x v="4"/>
    <x v="3"/>
    <x v="4"/>
    <n v="55108"/>
  </r>
  <r>
    <s v="Derek"/>
    <x v="1"/>
    <x v="1"/>
    <n v="65"/>
    <x v="8"/>
    <x v="30"/>
    <x v="1"/>
    <s v="F"/>
    <s v="F"/>
    <x v="38"/>
    <x v="0"/>
    <x v="3"/>
    <x v="0"/>
    <n v="55906"/>
  </r>
  <r>
    <s v="Deborah"/>
    <x v="0"/>
    <x v="1"/>
    <n v="55"/>
    <x v="23"/>
    <x v="34"/>
    <x v="3"/>
    <s v="D"/>
    <s v="D"/>
    <x v="41"/>
    <x v="2"/>
    <x v="3"/>
    <x v="2"/>
    <n v="55488"/>
  </r>
  <r>
    <s v="Pauline"/>
    <x v="0"/>
    <x v="0"/>
    <n v="66"/>
    <x v="20"/>
    <x v="35"/>
    <x v="1"/>
    <s v="C"/>
    <s v="C"/>
    <x v="42"/>
    <x v="1"/>
    <x v="4"/>
    <x v="1"/>
    <n v="55810"/>
  </r>
  <r>
    <s v="Lorraine"/>
    <x v="0"/>
    <x v="1"/>
    <n v="57"/>
    <x v="21"/>
    <x v="35"/>
    <x v="3"/>
    <s v="C"/>
    <s v="C"/>
    <x v="27"/>
    <x v="3"/>
    <x v="3"/>
    <x v="3"/>
    <n v="55435"/>
  </r>
  <r>
    <s v="Martin"/>
    <x v="1"/>
    <x v="1"/>
    <n v="82"/>
    <x v="27"/>
    <x v="26"/>
    <x v="4"/>
    <s v="B"/>
    <s v="B"/>
    <x v="43"/>
    <x v="1"/>
    <x v="4"/>
    <x v="1"/>
    <n v="55810"/>
  </r>
  <r>
    <s v="Thomas"/>
    <x v="1"/>
    <x v="0"/>
    <n v="53"/>
    <x v="28"/>
    <x v="36"/>
    <x v="3"/>
    <s v="F"/>
    <s v="F"/>
    <x v="44"/>
    <x v="4"/>
    <x v="1"/>
    <x v="4"/>
    <n v="55108"/>
  </r>
  <r>
    <s v="Neil"/>
    <x v="1"/>
    <x v="1"/>
    <n v="77"/>
    <x v="18"/>
    <x v="32"/>
    <x v="0"/>
    <s v="D"/>
    <s v="D"/>
    <x v="45"/>
    <x v="4"/>
    <x v="3"/>
    <x v="4"/>
    <n v="55108"/>
  </r>
  <r>
    <s v="Barry"/>
    <x v="1"/>
    <x v="1"/>
    <n v="53"/>
    <x v="29"/>
    <x v="37"/>
    <x v="3"/>
    <s v="F"/>
    <s v="F"/>
    <x v="46"/>
    <x v="1"/>
    <x v="1"/>
    <x v="1"/>
    <n v="55810"/>
  </r>
  <r>
    <s v="Ian"/>
    <x v="1"/>
    <x v="0"/>
    <n v="88"/>
    <x v="4"/>
    <x v="4"/>
    <x v="4"/>
    <s v="C"/>
    <s v="C"/>
    <x v="33"/>
    <x v="3"/>
    <x v="4"/>
    <x v="3"/>
    <n v="55435"/>
  </r>
  <r>
    <s v="Laura"/>
    <x v="0"/>
    <x v="0"/>
    <n v="71"/>
    <x v="27"/>
    <x v="38"/>
    <x v="0"/>
    <s v="B"/>
    <s v="B"/>
    <x v="47"/>
    <x v="1"/>
    <x v="5"/>
    <x v="1"/>
    <n v="55810"/>
  </r>
  <r>
    <s v="Lisa"/>
    <x v="0"/>
    <x v="0"/>
    <n v="33"/>
    <x v="30"/>
    <x v="11"/>
    <x v="3"/>
    <s v="F"/>
    <s v="F"/>
    <x v="48"/>
    <x v="1"/>
    <x v="4"/>
    <x v="1"/>
    <n v="55810"/>
  </r>
  <r>
    <s v="Tracey"/>
    <x v="0"/>
    <x v="1"/>
    <n v="82"/>
    <x v="31"/>
    <x v="15"/>
    <x v="4"/>
    <s v="B"/>
    <s v="B"/>
    <x v="35"/>
    <x v="4"/>
    <x v="3"/>
    <x v="4"/>
    <n v="55108"/>
  </r>
  <r>
    <s v="Jason"/>
    <x v="1"/>
    <x v="0"/>
    <n v="52"/>
    <x v="28"/>
    <x v="39"/>
    <x v="3"/>
    <s v="F"/>
    <s v="F"/>
    <x v="44"/>
    <x v="3"/>
    <x v="3"/>
    <x v="3"/>
    <n v="55435"/>
  </r>
  <r>
    <s v="Iain"/>
    <x v="1"/>
    <x v="0"/>
    <n v="58"/>
    <x v="32"/>
    <x v="14"/>
    <x v="3"/>
    <s v="F"/>
    <s v="F"/>
    <x v="49"/>
    <x v="3"/>
    <x v="1"/>
    <x v="3"/>
    <n v="55435"/>
  </r>
  <r>
    <s v="Carol"/>
    <x v="0"/>
    <x v="1"/>
    <n v="0"/>
    <x v="33"/>
    <x v="40"/>
    <x v="3"/>
    <s v="F"/>
    <s v="F"/>
    <x v="50"/>
    <x v="1"/>
    <x v="5"/>
    <x v="1"/>
    <n v="55810"/>
  </r>
  <r>
    <s v="Gordon"/>
    <x v="1"/>
    <x v="0"/>
    <n v="79"/>
    <x v="21"/>
    <x v="22"/>
    <x v="0"/>
    <s v="C"/>
    <s v="C"/>
    <x v="23"/>
    <x v="4"/>
    <x v="0"/>
    <x v="4"/>
    <n v="55108"/>
  </r>
  <r>
    <s v="Alexander"/>
    <x v="1"/>
    <x v="0"/>
    <n v="39"/>
    <x v="34"/>
    <x v="41"/>
    <x v="3"/>
    <s v="F"/>
    <s v="F"/>
    <x v="51"/>
    <x v="2"/>
    <x v="5"/>
    <x v="2"/>
    <n v="55488"/>
  </r>
  <r>
    <s v="Graeme"/>
    <x v="1"/>
    <x v="1"/>
    <n v="62"/>
    <x v="26"/>
    <x v="23"/>
    <x v="1"/>
    <s v="D"/>
    <s v="F"/>
    <x v="24"/>
    <x v="2"/>
    <x v="3"/>
    <x v="2"/>
    <n v="55488"/>
  </r>
  <r>
    <s v="Linda"/>
    <x v="0"/>
    <x v="0"/>
    <n v="69"/>
    <x v="35"/>
    <x v="42"/>
    <x v="1"/>
    <s v="B"/>
    <s v="C"/>
    <x v="7"/>
    <x v="1"/>
    <x v="3"/>
    <x v="1"/>
    <n v="55810"/>
  </r>
  <r>
    <s v="Lorna"/>
    <x v="0"/>
    <x v="0"/>
    <n v="59"/>
    <x v="17"/>
    <x v="29"/>
    <x v="3"/>
    <s v="F"/>
    <s v="F"/>
    <x v="38"/>
    <x v="3"/>
    <x v="5"/>
    <x v="3"/>
    <n v="55435"/>
  </r>
  <r>
    <s v="Peter"/>
    <x v="1"/>
    <x v="1"/>
    <n v="67"/>
    <x v="6"/>
    <x v="18"/>
    <x v="1"/>
    <s v="D"/>
    <s v="D"/>
    <x v="52"/>
    <x v="0"/>
    <x v="5"/>
    <x v="0"/>
    <n v="55906"/>
  </r>
  <r>
    <s v="Darren"/>
    <x v="1"/>
    <x v="0"/>
    <n v="45"/>
    <x v="36"/>
    <x v="43"/>
    <x v="3"/>
    <s v="F"/>
    <s v="F"/>
    <x v="53"/>
    <x v="3"/>
    <x v="5"/>
    <x v="3"/>
    <n v="55435"/>
  </r>
  <r>
    <s v="Catherine"/>
    <x v="0"/>
    <x v="0"/>
    <n v="60"/>
    <x v="0"/>
    <x v="0"/>
    <x v="1"/>
    <s v="C"/>
    <s v="C"/>
    <x v="54"/>
    <x v="1"/>
    <x v="1"/>
    <x v="1"/>
    <n v="55810"/>
  </r>
  <r>
    <s v="Graham"/>
    <x v="1"/>
    <x v="1"/>
    <n v="61"/>
    <x v="17"/>
    <x v="44"/>
    <x v="1"/>
    <s v="F"/>
    <s v="F"/>
    <x v="49"/>
    <x v="0"/>
    <x v="3"/>
    <x v="0"/>
    <n v="55906"/>
  </r>
  <r>
    <s v="Wendy"/>
    <x v="0"/>
    <x v="0"/>
    <n v="39"/>
    <x v="6"/>
    <x v="30"/>
    <x v="3"/>
    <s v="D"/>
    <s v="F"/>
    <x v="40"/>
    <x v="1"/>
    <x v="3"/>
    <x v="1"/>
    <n v="55810"/>
  </r>
  <r>
    <s v="Lynne"/>
    <x v="0"/>
    <x v="0"/>
    <n v="58"/>
    <x v="37"/>
    <x v="12"/>
    <x v="3"/>
    <s v="D"/>
    <s v="C"/>
    <x v="55"/>
    <x v="3"/>
    <x v="1"/>
    <x v="3"/>
    <n v="55435"/>
  </r>
  <r>
    <s v="George"/>
    <x v="1"/>
    <x v="1"/>
    <n v="63"/>
    <x v="28"/>
    <x v="19"/>
    <x v="1"/>
    <s v="F"/>
    <s v="D"/>
    <x v="56"/>
    <x v="3"/>
    <x v="1"/>
    <x v="3"/>
    <n v="55435"/>
  </r>
  <r>
    <s v="Yvonne"/>
    <x v="0"/>
    <x v="1"/>
    <n v="41"/>
    <x v="38"/>
    <x v="36"/>
    <x v="3"/>
    <s v="F"/>
    <s v="F"/>
    <x v="57"/>
    <x v="2"/>
    <x v="3"/>
    <x v="2"/>
    <n v="55488"/>
  </r>
  <r>
    <s v="Kenneth"/>
    <x v="1"/>
    <x v="1"/>
    <n v="61"/>
    <x v="3"/>
    <x v="44"/>
    <x v="1"/>
    <s v="F"/>
    <s v="F"/>
    <x v="58"/>
    <x v="1"/>
    <x v="5"/>
    <x v="1"/>
    <n v="55810"/>
  </r>
  <r>
    <s v="Allan"/>
    <x v="1"/>
    <x v="1"/>
    <n v="49"/>
    <x v="39"/>
    <x v="45"/>
    <x v="3"/>
    <s v="F"/>
    <s v="F"/>
    <x v="46"/>
    <x v="1"/>
    <x v="5"/>
    <x v="1"/>
    <n v="55810"/>
  </r>
  <r>
    <s v="Simon"/>
    <x v="1"/>
    <x v="1"/>
    <n v="44"/>
    <x v="30"/>
    <x v="25"/>
    <x v="3"/>
    <s v="F"/>
    <s v="F"/>
    <x v="59"/>
    <x v="0"/>
    <x v="3"/>
    <x v="0"/>
    <n v="55906"/>
  </r>
  <r>
    <s v="Douglas"/>
    <x v="1"/>
    <x v="0"/>
    <n v="30"/>
    <x v="40"/>
    <x v="46"/>
    <x v="3"/>
    <s v="F"/>
    <s v="F"/>
    <x v="16"/>
    <x v="4"/>
    <x v="5"/>
    <x v="4"/>
    <n v="55108"/>
  </r>
  <r>
    <s v="Keith"/>
    <x v="1"/>
    <x v="1"/>
    <n v="80"/>
    <x v="4"/>
    <x v="47"/>
    <x v="4"/>
    <s v="C"/>
    <s v="B"/>
    <x v="60"/>
    <x v="2"/>
    <x v="0"/>
    <x v="2"/>
    <n v="55488"/>
  </r>
  <r>
    <s v="Pamela"/>
    <x v="0"/>
    <x v="0"/>
    <n v="61"/>
    <x v="21"/>
    <x v="22"/>
    <x v="1"/>
    <s v="C"/>
    <s v="C"/>
    <x v="27"/>
    <x v="3"/>
    <x v="5"/>
    <x v="3"/>
    <n v="55435"/>
  </r>
  <r>
    <s v="Kirsty"/>
    <x v="0"/>
    <x v="0"/>
    <n v="62"/>
    <x v="41"/>
    <x v="32"/>
    <x v="1"/>
    <s v="D"/>
    <s v="D"/>
    <x v="19"/>
    <x v="4"/>
    <x v="2"/>
    <x v="4"/>
    <n v="55108"/>
  </r>
  <r>
    <s v="Jane"/>
    <x v="0"/>
    <x v="0"/>
    <n v="47"/>
    <x v="39"/>
    <x v="9"/>
    <x v="3"/>
    <s v="F"/>
    <s v="F"/>
    <x v="61"/>
    <x v="0"/>
    <x v="3"/>
    <x v="0"/>
    <n v="55906"/>
  </r>
  <r>
    <s v="Lee"/>
    <x v="1"/>
    <x v="0"/>
    <n v="49"/>
    <x v="42"/>
    <x v="48"/>
    <x v="3"/>
    <s v="F"/>
    <s v="F"/>
    <x v="46"/>
    <x v="0"/>
    <x v="4"/>
    <x v="0"/>
    <n v="55906"/>
  </r>
  <r>
    <s v="Anthony"/>
    <x v="1"/>
    <x v="0"/>
    <n v="50"/>
    <x v="43"/>
    <x v="31"/>
    <x v="3"/>
    <s v="F"/>
    <s v="F"/>
    <x v="21"/>
    <x v="2"/>
    <x v="1"/>
    <x v="2"/>
    <n v="55488"/>
  </r>
  <r>
    <s v="Grant"/>
    <x v="1"/>
    <x v="0"/>
    <n v="72"/>
    <x v="6"/>
    <x v="19"/>
    <x v="0"/>
    <s v="D"/>
    <s v="D"/>
    <x v="37"/>
    <x v="4"/>
    <x v="3"/>
    <x v="4"/>
    <n v="55108"/>
  </r>
  <r>
    <s v="Ross"/>
    <x v="1"/>
    <x v="0"/>
    <n v="42"/>
    <x v="34"/>
    <x v="41"/>
    <x v="3"/>
    <s v="F"/>
    <s v="F"/>
    <x v="62"/>
    <x v="3"/>
    <x v="4"/>
    <x v="3"/>
    <n v="55435"/>
  </r>
  <r>
    <s v="Emma"/>
    <x v="0"/>
    <x v="1"/>
    <n v="73"/>
    <x v="35"/>
    <x v="26"/>
    <x v="0"/>
    <s v="B"/>
    <s v="B"/>
    <x v="63"/>
    <x v="1"/>
    <x v="1"/>
    <x v="1"/>
    <n v="55810"/>
  </r>
  <r>
    <s v="Joanne"/>
    <x v="0"/>
    <x v="0"/>
    <n v="76"/>
    <x v="5"/>
    <x v="1"/>
    <x v="0"/>
    <s v="B"/>
    <s v="B"/>
    <x v="1"/>
    <x v="1"/>
    <x v="1"/>
    <x v="1"/>
    <n v="55810"/>
  </r>
  <r>
    <s v="Heather"/>
    <x v="0"/>
    <x v="0"/>
    <n v="71"/>
    <x v="20"/>
    <x v="0"/>
    <x v="0"/>
    <s v="C"/>
    <s v="C"/>
    <x v="64"/>
    <x v="3"/>
    <x v="3"/>
    <x v="3"/>
    <n v="55435"/>
  </r>
  <r>
    <s v="Suzanne"/>
    <x v="0"/>
    <x v="0"/>
    <n v="58"/>
    <x v="22"/>
    <x v="8"/>
    <x v="3"/>
    <s v="C"/>
    <s v="D"/>
    <x v="8"/>
    <x v="2"/>
    <x v="1"/>
    <x v="2"/>
    <n v="55488"/>
  </r>
  <r>
    <s v="Anne"/>
    <x v="0"/>
    <x v="0"/>
    <n v="73"/>
    <x v="44"/>
    <x v="26"/>
    <x v="0"/>
    <s v="B"/>
    <s v="B"/>
    <x v="33"/>
    <x v="3"/>
    <x v="5"/>
    <x v="3"/>
    <n v="55435"/>
  </r>
  <r>
    <s v="Diane"/>
    <x v="0"/>
    <x v="1"/>
    <n v="65"/>
    <x v="0"/>
    <x v="0"/>
    <x v="1"/>
    <s v="C"/>
    <s v="C"/>
    <x v="25"/>
    <x v="1"/>
    <x v="0"/>
    <x v="1"/>
    <n v="55810"/>
  </r>
  <r>
    <s v="Jonathan"/>
    <x v="1"/>
    <x v="0"/>
    <n v="27"/>
    <x v="45"/>
    <x v="49"/>
    <x v="3"/>
    <s v="F"/>
    <s v="F"/>
    <x v="65"/>
    <x v="1"/>
    <x v="4"/>
    <x v="1"/>
    <n v="55810"/>
  </r>
  <r>
    <s v="Gavin"/>
    <x v="1"/>
    <x v="1"/>
    <n v="71"/>
    <x v="46"/>
    <x v="42"/>
    <x v="0"/>
    <s v="C"/>
    <s v="C"/>
    <x v="66"/>
    <x v="1"/>
    <x v="4"/>
    <x v="1"/>
    <n v="55810"/>
  </r>
  <r>
    <s v="Nicholas"/>
    <x v="1"/>
    <x v="0"/>
    <n v="43"/>
    <x v="42"/>
    <x v="9"/>
    <x v="3"/>
    <s v="F"/>
    <s v="F"/>
    <x v="67"/>
    <x v="1"/>
    <x v="3"/>
    <x v="1"/>
    <n v="55810"/>
  </r>
  <r>
    <s v="Helen"/>
    <x v="0"/>
    <x v="1"/>
    <n v="79"/>
    <x v="44"/>
    <x v="6"/>
    <x v="0"/>
    <s v="B"/>
    <s v="A"/>
    <x v="68"/>
    <x v="0"/>
    <x v="1"/>
    <x v="0"/>
    <n v="55906"/>
  </r>
  <r>
    <s v="Joseph"/>
    <x v="1"/>
    <x v="1"/>
    <n v="78"/>
    <x v="10"/>
    <x v="26"/>
    <x v="0"/>
    <s v="B"/>
    <s v="B"/>
    <x v="33"/>
    <x v="1"/>
    <x v="3"/>
    <x v="1"/>
    <n v="55810"/>
  </r>
  <r>
    <s v="Stewart"/>
    <x v="1"/>
    <x v="0"/>
    <n v="65"/>
    <x v="47"/>
    <x v="34"/>
    <x v="1"/>
    <s v="D"/>
    <s v="D"/>
    <x v="30"/>
    <x v="0"/>
    <x v="5"/>
    <x v="0"/>
    <n v="55906"/>
  </r>
  <r>
    <s v="Victoria"/>
    <x v="0"/>
    <x v="0"/>
    <n v="63"/>
    <x v="0"/>
    <x v="7"/>
    <x v="1"/>
    <s v="C"/>
    <s v="C"/>
    <x v="26"/>
    <x v="4"/>
    <x v="1"/>
    <x v="4"/>
    <n v="55108"/>
  </r>
  <r>
    <s v="Dawn"/>
    <x v="0"/>
    <x v="1"/>
    <n v="58"/>
    <x v="48"/>
    <x v="34"/>
    <x v="3"/>
    <s v="D"/>
    <s v="D"/>
    <x v="69"/>
    <x v="3"/>
    <x v="1"/>
    <x v="3"/>
    <n v="55435"/>
  </r>
  <r>
    <s v="Mary"/>
    <x v="0"/>
    <x v="0"/>
    <n v="65"/>
    <x v="48"/>
    <x v="34"/>
    <x v="1"/>
    <s v="D"/>
    <s v="D"/>
    <x v="55"/>
    <x v="3"/>
    <x v="0"/>
    <x v="3"/>
    <n v="55435"/>
  </r>
  <r>
    <s v="Daniel"/>
    <x v="1"/>
    <x v="1"/>
    <n v="79"/>
    <x v="48"/>
    <x v="8"/>
    <x v="0"/>
    <s v="D"/>
    <s v="D"/>
    <x v="42"/>
    <x v="0"/>
    <x v="1"/>
    <x v="0"/>
    <n v="55906"/>
  </r>
  <r>
    <s v="Edward"/>
    <x v="1"/>
    <x v="0"/>
    <n v="68"/>
    <x v="21"/>
    <x v="0"/>
    <x v="1"/>
    <s v="C"/>
    <s v="C"/>
    <x v="64"/>
    <x v="3"/>
    <x v="0"/>
    <x v="3"/>
    <n v="55435"/>
  </r>
  <r>
    <s v="Samantha"/>
    <x v="0"/>
    <x v="1"/>
    <n v="85"/>
    <x v="49"/>
    <x v="50"/>
    <x v="4"/>
    <s v="A"/>
    <s v="B"/>
    <x v="70"/>
    <x v="3"/>
    <x v="3"/>
    <x v="3"/>
    <n v="55435"/>
  </r>
  <r>
    <s v="Matthew"/>
    <x v="1"/>
    <x v="1"/>
    <n v="60"/>
    <x v="29"/>
    <x v="51"/>
    <x v="1"/>
    <s v="F"/>
    <s v="F"/>
    <x v="21"/>
    <x v="0"/>
    <x v="4"/>
    <x v="0"/>
    <n v="55906"/>
  </r>
  <r>
    <s v="Donald"/>
    <x v="1"/>
    <x v="0"/>
    <n v="98"/>
    <x v="44"/>
    <x v="52"/>
    <x v="2"/>
    <s v="B"/>
    <s v="A"/>
    <x v="71"/>
    <x v="1"/>
    <x v="1"/>
    <x v="1"/>
    <n v="55810"/>
  </r>
  <r>
    <s v="Marie"/>
    <x v="0"/>
    <x v="0"/>
    <n v="58"/>
    <x v="48"/>
    <x v="22"/>
    <x v="3"/>
    <s v="D"/>
    <s v="C"/>
    <x v="72"/>
    <x v="1"/>
    <x v="1"/>
    <x v="1"/>
    <n v="55810"/>
  </r>
  <r>
    <s v="Kerry"/>
    <x v="0"/>
    <x v="1"/>
    <n v="87"/>
    <x v="50"/>
    <x v="53"/>
    <x v="4"/>
    <s v="A"/>
    <s v="A"/>
    <x v="73"/>
    <x v="3"/>
    <x v="2"/>
    <x v="3"/>
    <n v="55435"/>
  </r>
  <r>
    <s v="Fraser"/>
    <x v="1"/>
    <x v="1"/>
    <n v="66"/>
    <x v="37"/>
    <x v="54"/>
    <x v="1"/>
    <s v="D"/>
    <s v="D"/>
    <x v="30"/>
    <x v="4"/>
    <x v="3"/>
    <x v="4"/>
    <n v="55108"/>
  </r>
  <r>
    <s v="Ann"/>
    <x v="0"/>
    <x v="0"/>
    <n v="52"/>
    <x v="51"/>
    <x v="7"/>
    <x v="3"/>
    <s v="C"/>
    <s v="C"/>
    <x v="19"/>
    <x v="0"/>
    <x v="3"/>
    <x v="0"/>
    <n v="55906"/>
  </r>
  <r>
    <s v="Hazel"/>
    <x v="0"/>
    <x v="0"/>
    <n v="70"/>
    <x v="6"/>
    <x v="22"/>
    <x v="0"/>
    <s v="D"/>
    <s v="C"/>
    <x v="54"/>
    <x v="0"/>
    <x v="5"/>
    <x v="0"/>
    <n v="55906"/>
  </r>
  <r>
    <s v="Christine"/>
    <x v="0"/>
    <x v="0"/>
    <n v="77"/>
    <x v="14"/>
    <x v="55"/>
    <x v="0"/>
    <s v="B"/>
    <s v="A"/>
    <x v="74"/>
    <x v="3"/>
    <x v="3"/>
    <x v="3"/>
    <n v="55435"/>
  </r>
  <r>
    <s v="Garry"/>
    <x v="1"/>
    <x v="0"/>
    <n v="62"/>
    <x v="28"/>
    <x v="39"/>
    <x v="1"/>
    <s v="F"/>
    <s v="F"/>
    <x v="75"/>
    <x v="1"/>
    <x v="4"/>
    <x v="1"/>
    <n v="55810"/>
  </r>
  <r>
    <s v="Malcolm"/>
    <x v="1"/>
    <x v="1"/>
    <n v="54"/>
    <x v="12"/>
    <x v="51"/>
    <x v="3"/>
    <s v="F"/>
    <s v="F"/>
    <x v="76"/>
    <x v="2"/>
    <x v="3"/>
    <x v="2"/>
    <n v="55488"/>
  </r>
  <r>
    <s v="Gail"/>
    <x v="0"/>
    <x v="0"/>
    <n v="51"/>
    <x v="17"/>
    <x v="31"/>
    <x v="3"/>
    <s v="F"/>
    <s v="F"/>
    <x v="77"/>
    <x v="3"/>
    <x v="1"/>
    <x v="3"/>
    <n v="55435"/>
  </r>
  <r>
    <s v="Andrea"/>
    <x v="0"/>
    <x v="0"/>
    <n v="99"/>
    <x v="50"/>
    <x v="53"/>
    <x v="2"/>
    <s v="A"/>
    <s v="A"/>
    <x v="78"/>
    <x v="4"/>
    <x v="0"/>
    <x v="4"/>
    <n v="55108"/>
  </r>
  <r>
    <s v="Charles"/>
    <x v="1"/>
    <x v="1"/>
    <n v="84"/>
    <x v="52"/>
    <x v="0"/>
    <x v="4"/>
    <s v="C"/>
    <s v="C"/>
    <x v="63"/>
    <x v="1"/>
    <x v="4"/>
    <x v="1"/>
    <n v="55810"/>
  </r>
  <r>
    <s v="Clare"/>
    <x v="0"/>
    <x v="0"/>
    <n v="75"/>
    <x v="31"/>
    <x v="26"/>
    <x v="0"/>
    <s v="B"/>
    <s v="B"/>
    <x v="47"/>
    <x v="0"/>
    <x v="0"/>
    <x v="0"/>
    <n v="55906"/>
  </r>
  <r>
    <s v="Sandra"/>
    <x v="0"/>
    <x v="0"/>
    <n v="78"/>
    <x v="53"/>
    <x v="27"/>
    <x v="0"/>
    <s v="B"/>
    <s v="C"/>
    <x v="60"/>
    <x v="3"/>
    <x v="0"/>
    <x v="3"/>
    <n v="55435"/>
  </r>
  <r>
    <s v="Shona"/>
    <x v="0"/>
    <x v="1"/>
    <n v="51"/>
    <x v="37"/>
    <x v="18"/>
    <x v="3"/>
    <s v="D"/>
    <s v="D"/>
    <x v="49"/>
    <x v="3"/>
    <x v="5"/>
    <x v="3"/>
    <n v="55435"/>
  </r>
  <r>
    <s v="Kathleen"/>
    <x v="0"/>
    <x v="0"/>
    <n v="55"/>
    <x v="18"/>
    <x v="24"/>
    <x v="3"/>
    <s v="D"/>
    <s v="D"/>
    <x v="29"/>
    <x v="1"/>
    <x v="1"/>
    <x v="1"/>
    <n v="55810"/>
  </r>
  <r>
    <s v="Paula"/>
    <x v="0"/>
    <x v="0"/>
    <n v="79"/>
    <x v="54"/>
    <x v="50"/>
    <x v="0"/>
    <s v="A"/>
    <s v="B"/>
    <x v="79"/>
    <x v="1"/>
    <x v="0"/>
    <x v="1"/>
    <n v="55810"/>
  </r>
  <r>
    <s v="Duncan"/>
    <x v="1"/>
    <x v="1"/>
    <n v="91"/>
    <x v="14"/>
    <x v="6"/>
    <x v="2"/>
    <s v="B"/>
    <s v="A"/>
    <x v="80"/>
    <x v="0"/>
    <x v="3"/>
    <x v="0"/>
    <n v="55906"/>
  </r>
  <r>
    <s v="Shirley"/>
    <x v="0"/>
    <x v="1"/>
    <n v="88"/>
    <x v="55"/>
    <x v="2"/>
    <x v="4"/>
    <s v="A"/>
    <s v="A"/>
    <x v="71"/>
    <x v="1"/>
    <x v="1"/>
    <x v="1"/>
    <n v="55810"/>
  </r>
  <r>
    <s v="Alistair"/>
    <x v="1"/>
    <x v="0"/>
    <n v="63"/>
    <x v="3"/>
    <x v="44"/>
    <x v="1"/>
    <s v="F"/>
    <s v="F"/>
    <x v="38"/>
    <x v="3"/>
    <x v="4"/>
    <x v="3"/>
    <n v="55435"/>
  </r>
  <r>
    <s v="Raymond"/>
    <x v="1"/>
    <x v="0"/>
    <n v="83"/>
    <x v="35"/>
    <x v="12"/>
    <x v="4"/>
    <s v="B"/>
    <s v="C"/>
    <x v="81"/>
    <x v="4"/>
    <x v="1"/>
    <x v="4"/>
    <n v="55108"/>
  </r>
  <r>
    <s v="Denise"/>
    <x v="0"/>
    <x v="1"/>
    <n v="87"/>
    <x v="2"/>
    <x v="15"/>
    <x v="4"/>
    <s v="A"/>
    <s v="B"/>
    <x v="82"/>
    <x v="0"/>
    <x v="4"/>
    <x v="0"/>
    <n v="55906"/>
  </r>
  <r>
    <s v="Philip"/>
    <x v="1"/>
    <x v="0"/>
    <n v="72"/>
    <x v="41"/>
    <x v="8"/>
    <x v="0"/>
    <s v="D"/>
    <s v="D"/>
    <x v="27"/>
    <x v="0"/>
    <x v="5"/>
    <x v="0"/>
    <n v="55906"/>
  </r>
  <r>
    <s v="Ronald"/>
    <x v="1"/>
    <x v="0"/>
    <n v="65"/>
    <x v="52"/>
    <x v="0"/>
    <x v="1"/>
    <s v="C"/>
    <s v="C"/>
    <x v="64"/>
    <x v="3"/>
    <x v="1"/>
    <x v="3"/>
    <n v="55435"/>
  </r>
  <r>
    <s v="Ewan"/>
    <x v="1"/>
    <x v="1"/>
    <n v="82"/>
    <x v="53"/>
    <x v="0"/>
    <x v="4"/>
    <s v="B"/>
    <s v="C"/>
    <x v="34"/>
    <x v="3"/>
    <x v="2"/>
    <x v="3"/>
    <n v="55435"/>
  </r>
  <r>
    <s v="Melanie"/>
    <x v="0"/>
    <x v="0"/>
    <n v="51"/>
    <x v="39"/>
    <x v="56"/>
    <x v="3"/>
    <s v="F"/>
    <s v="F"/>
    <x v="21"/>
    <x v="2"/>
    <x v="0"/>
    <x v="2"/>
    <n v="55488"/>
  </r>
  <r>
    <s v="Ryan"/>
    <x v="1"/>
    <x v="0"/>
    <n v="89"/>
    <x v="27"/>
    <x v="26"/>
    <x v="4"/>
    <s v="B"/>
    <s v="B"/>
    <x v="83"/>
    <x v="3"/>
    <x v="2"/>
    <x v="3"/>
    <n v="55435"/>
  </r>
  <r>
    <s v="Francis"/>
    <x v="1"/>
    <x v="0"/>
    <n v="53"/>
    <x v="36"/>
    <x v="57"/>
    <x v="3"/>
    <s v="F"/>
    <s v="F"/>
    <x v="84"/>
    <x v="1"/>
    <x v="5"/>
    <x v="1"/>
    <n v="55810"/>
  </r>
  <r>
    <s v="Bruce"/>
    <x v="1"/>
    <x v="0"/>
    <n v="87"/>
    <x v="21"/>
    <x v="7"/>
    <x v="4"/>
    <s v="C"/>
    <s v="C"/>
    <x v="85"/>
    <x v="4"/>
    <x v="1"/>
    <x v="4"/>
    <n v="55108"/>
  </r>
  <r>
    <s v="Patricia"/>
    <x v="0"/>
    <x v="1"/>
    <n v="75"/>
    <x v="10"/>
    <x v="58"/>
    <x v="0"/>
    <s v="B"/>
    <s v="B"/>
    <x v="86"/>
    <x v="1"/>
    <x v="1"/>
    <x v="1"/>
    <n v="55810"/>
  </r>
  <r>
    <s v="Patrick"/>
    <x v="1"/>
    <x v="0"/>
    <n v="74"/>
    <x v="46"/>
    <x v="4"/>
    <x v="0"/>
    <s v="C"/>
    <s v="C"/>
    <x v="87"/>
    <x v="3"/>
    <x v="0"/>
    <x v="3"/>
    <n v="55435"/>
  </r>
  <r>
    <s v="Alastair"/>
    <x v="1"/>
    <x v="0"/>
    <n v="58"/>
    <x v="28"/>
    <x v="36"/>
    <x v="3"/>
    <s v="F"/>
    <s v="F"/>
    <x v="13"/>
    <x v="1"/>
    <x v="0"/>
    <x v="1"/>
    <n v="55810"/>
  </r>
  <r>
    <s v="Bryan"/>
    <x v="1"/>
    <x v="0"/>
    <n v="51"/>
    <x v="8"/>
    <x v="45"/>
    <x v="3"/>
    <s v="F"/>
    <s v="F"/>
    <x v="61"/>
    <x v="0"/>
    <x v="5"/>
    <x v="0"/>
    <n v="55906"/>
  </r>
  <r>
    <s v="Marc"/>
    <x v="1"/>
    <x v="1"/>
    <n v="70"/>
    <x v="28"/>
    <x v="44"/>
    <x v="0"/>
    <s v="F"/>
    <s v="F"/>
    <x v="56"/>
    <x v="4"/>
    <x v="4"/>
    <x v="4"/>
    <n v="55108"/>
  </r>
  <r>
    <s v="Audrey"/>
    <x v="0"/>
    <x v="0"/>
    <n v="59"/>
    <x v="47"/>
    <x v="8"/>
    <x v="3"/>
    <s v="D"/>
    <s v="D"/>
    <x v="52"/>
    <x v="1"/>
    <x v="3"/>
    <x v="1"/>
    <n v="55810"/>
  </r>
  <r>
    <s v="Jamie"/>
    <x v="1"/>
    <x v="0"/>
    <n v="71"/>
    <x v="26"/>
    <x v="59"/>
    <x v="0"/>
    <s v="D"/>
    <s v="D"/>
    <x v="88"/>
    <x v="3"/>
    <x v="1"/>
    <x v="3"/>
    <n v="55435"/>
  </r>
  <r>
    <s v="Ruth"/>
    <x v="0"/>
    <x v="0"/>
    <n v="76"/>
    <x v="0"/>
    <x v="42"/>
    <x v="0"/>
    <s v="C"/>
    <s v="C"/>
    <x v="11"/>
    <x v="3"/>
    <x v="5"/>
    <x v="3"/>
    <n v="55435"/>
  </r>
  <r>
    <s v="Jill"/>
    <x v="0"/>
    <x v="1"/>
    <n v="59"/>
    <x v="56"/>
    <x v="54"/>
    <x v="3"/>
    <s v="D"/>
    <s v="D"/>
    <x v="89"/>
    <x v="1"/>
    <x v="1"/>
    <x v="1"/>
    <n v="55810"/>
  </r>
  <r>
    <s v="Lee"/>
    <x v="0"/>
    <x v="0"/>
    <n v="42"/>
    <x v="28"/>
    <x v="31"/>
    <x v="3"/>
    <s v="F"/>
    <s v="F"/>
    <x v="21"/>
    <x v="0"/>
    <x v="4"/>
    <x v="0"/>
    <n v="55906"/>
  </r>
  <r>
    <s v="Hugh"/>
    <x v="1"/>
    <x v="0"/>
    <n v="57"/>
    <x v="11"/>
    <x v="51"/>
    <x v="3"/>
    <s v="F"/>
    <s v="F"/>
    <x v="90"/>
    <x v="2"/>
    <x v="4"/>
    <x v="2"/>
    <n v="55488"/>
  </r>
  <r>
    <s v="Euan"/>
    <x v="1"/>
    <x v="0"/>
    <n v="88"/>
    <x v="19"/>
    <x v="5"/>
    <x v="4"/>
    <s v="C"/>
    <s v="C"/>
    <x v="60"/>
    <x v="3"/>
    <x v="1"/>
    <x v="3"/>
    <n v="55435"/>
  </r>
  <r>
    <s v="Leigh"/>
    <x v="0"/>
    <x v="0"/>
    <n v="22"/>
    <x v="34"/>
    <x v="60"/>
    <x v="3"/>
    <s v="F"/>
    <s v="F"/>
    <x v="91"/>
    <x v="1"/>
    <x v="1"/>
    <x v="1"/>
    <n v="55810"/>
  </r>
  <r>
    <s v="Gerard"/>
    <x v="1"/>
    <x v="0"/>
    <n v="88"/>
    <x v="27"/>
    <x v="4"/>
    <x v="4"/>
    <s v="B"/>
    <s v="C"/>
    <x v="1"/>
    <x v="0"/>
    <x v="5"/>
    <x v="0"/>
    <n v="55906"/>
  </r>
  <r>
    <s v="Sean"/>
    <x v="1"/>
    <x v="0"/>
    <n v="73"/>
    <x v="41"/>
    <x v="33"/>
    <x v="0"/>
    <s v="D"/>
    <s v="D"/>
    <x v="27"/>
    <x v="1"/>
    <x v="3"/>
    <x v="1"/>
    <n v="55810"/>
  </r>
  <r>
    <s v="Catriona"/>
    <x v="0"/>
    <x v="0"/>
    <n v="68"/>
    <x v="13"/>
    <x v="47"/>
    <x v="1"/>
    <s v="C"/>
    <s v="B"/>
    <x v="92"/>
    <x v="3"/>
    <x v="0"/>
    <x v="3"/>
    <n v="55435"/>
  </r>
  <r>
    <s v="Wayne"/>
    <x v="1"/>
    <x v="0"/>
    <n v="100"/>
    <x v="50"/>
    <x v="2"/>
    <x v="2"/>
    <s v="A"/>
    <s v="A"/>
    <x v="93"/>
    <x v="4"/>
    <x v="3"/>
    <x v="4"/>
    <n v="55108"/>
  </r>
  <r>
    <s v="Adam"/>
    <x v="1"/>
    <x v="0"/>
    <n v="62"/>
    <x v="48"/>
    <x v="59"/>
    <x v="1"/>
    <s v="D"/>
    <s v="D"/>
    <x v="19"/>
    <x v="2"/>
    <x v="5"/>
    <x v="2"/>
    <n v="55488"/>
  </r>
  <r>
    <s v="Calum"/>
    <x v="1"/>
    <x v="1"/>
    <n v="77"/>
    <x v="48"/>
    <x v="32"/>
    <x v="0"/>
    <s v="D"/>
    <s v="D"/>
    <x v="94"/>
    <x v="2"/>
    <x v="0"/>
    <x v="2"/>
    <n v="55488"/>
  </r>
  <r>
    <s v="Rachel"/>
    <x v="0"/>
    <x v="0"/>
    <n v="59"/>
    <x v="22"/>
    <x v="33"/>
    <x v="3"/>
    <s v="C"/>
    <s v="D"/>
    <x v="8"/>
    <x v="0"/>
    <x v="3"/>
    <x v="0"/>
    <n v="55906"/>
  </r>
  <r>
    <s v="Alasdair"/>
    <x v="1"/>
    <x v="0"/>
    <n v="54"/>
    <x v="39"/>
    <x v="51"/>
    <x v="3"/>
    <s v="F"/>
    <s v="F"/>
    <x v="95"/>
    <x v="3"/>
    <x v="0"/>
    <x v="3"/>
    <n v="55435"/>
  </r>
  <r>
    <s v="Robin"/>
    <x v="1"/>
    <x v="1"/>
    <n v="62"/>
    <x v="48"/>
    <x v="18"/>
    <x v="1"/>
    <s v="D"/>
    <s v="D"/>
    <x v="39"/>
    <x v="3"/>
    <x v="5"/>
    <x v="3"/>
    <n v="55435"/>
  </r>
  <r>
    <s v="Morag"/>
    <x v="0"/>
    <x v="0"/>
    <n v="70"/>
    <x v="14"/>
    <x v="1"/>
    <x v="0"/>
    <s v="B"/>
    <s v="B"/>
    <x v="1"/>
    <x v="1"/>
    <x v="1"/>
    <x v="1"/>
    <n v="55810"/>
  </r>
  <r>
    <s v="Kirsten"/>
    <x v="0"/>
    <x v="1"/>
    <n v="66"/>
    <x v="21"/>
    <x v="5"/>
    <x v="1"/>
    <s v="C"/>
    <s v="C"/>
    <x v="0"/>
    <x v="4"/>
    <x v="4"/>
    <x v="4"/>
    <n v="55108"/>
  </r>
  <r>
    <s v="Greig"/>
    <x v="1"/>
    <x v="0"/>
    <n v="60"/>
    <x v="7"/>
    <x v="61"/>
    <x v="1"/>
    <s v="D"/>
    <s v="D"/>
    <x v="96"/>
    <x v="0"/>
    <x v="1"/>
    <x v="0"/>
    <n v="55906"/>
  </r>
  <r>
    <s v="Kirsteen"/>
    <x v="0"/>
    <x v="0"/>
    <n v="61"/>
    <x v="44"/>
    <x v="38"/>
    <x v="1"/>
    <s v="B"/>
    <s v="B"/>
    <x v="97"/>
    <x v="0"/>
    <x v="3"/>
    <x v="0"/>
    <n v="55906"/>
  </r>
  <r>
    <s v="Angus"/>
    <x v="1"/>
    <x v="0"/>
    <n v="66"/>
    <x v="56"/>
    <x v="54"/>
    <x v="1"/>
    <s v="D"/>
    <s v="D"/>
    <x v="52"/>
    <x v="3"/>
    <x v="3"/>
    <x v="3"/>
    <n v="55435"/>
  </r>
  <r>
    <s v="Russell"/>
    <x v="1"/>
    <x v="0"/>
    <n v="82"/>
    <x v="4"/>
    <x v="0"/>
    <x v="4"/>
    <s v="C"/>
    <s v="C"/>
    <x v="97"/>
    <x v="0"/>
    <x v="3"/>
    <x v="0"/>
    <n v="55906"/>
  </r>
  <r>
    <s v="Katrina"/>
    <x v="0"/>
    <x v="0"/>
    <n v="75"/>
    <x v="57"/>
    <x v="62"/>
    <x v="0"/>
    <s v="B"/>
    <s v="B"/>
    <x v="43"/>
    <x v="4"/>
    <x v="1"/>
    <x v="4"/>
    <n v="55108"/>
  </r>
  <r>
    <s v="Cameron"/>
    <x v="1"/>
    <x v="0"/>
    <n v="49"/>
    <x v="12"/>
    <x v="10"/>
    <x v="3"/>
    <s v="F"/>
    <s v="F"/>
    <x v="76"/>
    <x v="0"/>
    <x v="2"/>
    <x v="0"/>
    <n v="55906"/>
  </r>
  <r>
    <s v="Roderick"/>
    <x v="1"/>
    <x v="0"/>
    <n v="52"/>
    <x v="12"/>
    <x v="39"/>
    <x v="3"/>
    <s v="F"/>
    <s v="F"/>
    <x v="76"/>
    <x v="1"/>
    <x v="4"/>
    <x v="1"/>
    <n v="55810"/>
  </r>
  <r>
    <s v="Joanna"/>
    <x v="0"/>
    <x v="1"/>
    <n v="81"/>
    <x v="54"/>
    <x v="63"/>
    <x v="4"/>
    <s v="A"/>
    <s v="A"/>
    <x v="74"/>
    <x v="4"/>
    <x v="2"/>
    <x v="4"/>
    <n v="55108"/>
  </r>
  <r>
    <s v="Lynsey"/>
    <x v="0"/>
    <x v="1"/>
    <n v="96"/>
    <x v="50"/>
    <x v="53"/>
    <x v="2"/>
    <s v="A"/>
    <s v="A"/>
    <x v="98"/>
    <x v="1"/>
    <x v="0"/>
    <x v="1"/>
    <n v="55810"/>
  </r>
  <r>
    <s v="Norman"/>
    <x v="1"/>
    <x v="1"/>
    <n v="53"/>
    <x v="38"/>
    <x v="56"/>
    <x v="3"/>
    <s v="F"/>
    <s v="F"/>
    <x v="99"/>
    <x v="1"/>
    <x v="4"/>
    <x v="1"/>
    <n v="55810"/>
  </r>
  <r>
    <s v="Cheryl"/>
    <x v="0"/>
    <x v="0"/>
    <n v="58"/>
    <x v="51"/>
    <x v="5"/>
    <x v="3"/>
    <s v="C"/>
    <s v="C"/>
    <x v="94"/>
    <x v="0"/>
    <x v="2"/>
    <x v="0"/>
    <n v="55906"/>
  </r>
  <r>
    <s v="Debbie"/>
    <x v="0"/>
    <x v="0"/>
    <n v="68"/>
    <x v="5"/>
    <x v="5"/>
    <x v="1"/>
    <s v="B"/>
    <s v="C"/>
    <x v="4"/>
    <x v="0"/>
    <x v="4"/>
    <x v="0"/>
    <n v="55906"/>
  </r>
  <r>
    <s v="Maureen"/>
    <x v="0"/>
    <x v="1"/>
    <n v="67"/>
    <x v="13"/>
    <x v="7"/>
    <x v="1"/>
    <s v="C"/>
    <s v="C"/>
    <x v="94"/>
    <x v="1"/>
    <x v="1"/>
    <x v="1"/>
    <n v="55810"/>
  </r>
  <r>
    <s v="Murray"/>
    <x v="1"/>
    <x v="0"/>
    <n v="72"/>
    <x v="19"/>
    <x v="0"/>
    <x v="0"/>
    <s v="C"/>
    <s v="C"/>
    <x v="11"/>
    <x v="2"/>
    <x v="4"/>
    <x v="2"/>
    <n v="55488"/>
  </r>
  <r>
    <s v="Gareth"/>
    <x v="1"/>
    <x v="0"/>
    <n v="94"/>
    <x v="57"/>
    <x v="5"/>
    <x v="2"/>
    <s v="B"/>
    <s v="C"/>
    <x v="79"/>
    <x v="4"/>
    <x v="5"/>
    <x v="4"/>
    <n v="55108"/>
  </r>
  <r>
    <s v="Janet"/>
    <x v="0"/>
    <x v="1"/>
    <n v="79"/>
    <x v="44"/>
    <x v="47"/>
    <x v="0"/>
    <s v="B"/>
    <s v="B"/>
    <x v="100"/>
    <x v="3"/>
    <x v="1"/>
    <x v="3"/>
    <n v="55435"/>
  </r>
  <r>
    <s v="Aileen"/>
    <x v="0"/>
    <x v="0"/>
    <n v="63"/>
    <x v="48"/>
    <x v="7"/>
    <x v="1"/>
    <s v="D"/>
    <s v="C"/>
    <x v="101"/>
    <x v="1"/>
    <x v="3"/>
    <x v="1"/>
    <n v="55810"/>
  </r>
  <r>
    <s v="Arlene"/>
    <x v="0"/>
    <x v="0"/>
    <n v="43"/>
    <x v="38"/>
    <x v="31"/>
    <x v="3"/>
    <s v="F"/>
    <s v="F"/>
    <x v="3"/>
    <x v="1"/>
    <x v="0"/>
    <x v="1"/>
    <n v="55810"/>
  </r>
  <r>
    <s v="Zoe"/>
    <x v="0"/>
    <x v="0"/>
    <n v="81"/>
    <x v="49"/>
    <x v="38"/>
    <x v="4"/>
    <s v="A"/>
    <s v="B"/>
    <x v="102"/>
    <x v="1"/>
    <x v="2"/>
    <x v="1"/>
    <n v="55810"/>
  </r>
  <r>
    <s v="Lindsay"/>
    <x v="0"/>
    <x v="0"/>
    <n v="46"/>
    <x v="8"/>
    <x v="14"/>
    <x v="3"/>
    <s v="F"/>
    <s v="F"/>
    <x v="103"/>
    <x v="0"/>
    <x v="4"/>
    <x v="0"/>
    <n v="55906"/>
  </r>
  <r>
    <s v="Stephanie"/>
    <x v="0"/>
    <x v="0"/>
    <n v="71"/>
    <x v="52"/>
    <x v="64"/>
    <x v="0"/>
    <s v="C"/>
    <s v="C"/>
    <x v="23"/>
    <x v="1"/>
    <x v="3"/>
    <x v="1"/>
    <n v="55810"/>
  </r>
  <r>
    <s v="Judith"/>
    <x v="0"/>
    <x v="0"/>
    <n v="52"/>
    <x v="22"/>
    <x v="34"/>
    <x v="3"/>
    <s v="C"/>
    <s v="D"/>
    <x v="104"/>
    <x v="0"/>
    <x v="2"/>
    <x v="0"/>
    <n v="55906"/>
  </r>
  <r>
    <s v="Mandy"/>
    <x v="0"/>
    <x v="1"/>
    <n v="97"/>
    <x v="50"/>
    <x v="53"/>
    <x v="2"/>
    <s v="A"/>
    <s v="A"/>
    <x v="105"/>
    <x v="3"/>
    <x v="5"/>
    <x v="3"/>
    <n v="55435"/>
  </r>
  <r>
    <s v="Dean"/>
    <x v="1"/>
    <x v="0"/>
    <n v="62"/>
    <x v="41"/>
    <x v="4"/>
    <x v="1"/>
    <s v="D"/>
    <s v="C"/>
    <x v="26"/>
    <x v="1"/>
    <x v="2"/>
    <x v="1"/>
    <n v="55810"/>
  </r>
  <r>
    <s v="Jillian"/>
    <x v="0"/>
    <x v="0"/>
    <n v="46"/>
    <x v="6"/>
    <x v="33"/>
    <x v="3"/>
    <s v="D"/>
    <s v="D"/>
    <x v="38"/>
    <x v="1"/>
    <x v="1"/>
    <x v="1"/>
    <n v="55810"/>
  </r>
  <r>
    <s v="Mhairi"/>
    <x v="0"/>
    <x v="0"/>
    <n v="50"/>
    <x v="58"/>
    <x v="51"/>
    <x v="3"/>
    <s v="F"/>
    <s v="F"/>
    <x v="90"/>
    <x v="4"/>
    <x v="4"/>
    <x v="4"/>
    <n v="55108"/>
  </r>
  <r>
    <s v="Barbara"/>
    <x v="0"/>
    <x v="1"/>
    <n v="65"/>
    <x v="18"/>
    <x v="7"/>
    <x v="1"/>
    <s v="D"/>
    <s v="C"/>
    <x v="106"/>
    <x v="3"/>
    <x v="3"/>
    <x v="3"/>
    <n v="55435"/>
  </r>
  <r>
    <s v="Eric"/>
    <x v="1"/>
    <x v="0"/>
    <n v="45"/>
    <x v="9"/>
    <x v="39"/>
    <x v="3"/>
    <s v="F"/>
    <s v="F"/>
    <x v="61"/>
    <x v="1"/>
    <x v="5"/>
    <x v="1"/>
    <n v="55810"/>
  </r>
  <r>
    <s v="Adrian"/>
    <x v="1"/>
    <x v="1"/>
    <n v="65"/>
    <x v="48"/>
    <x v="24"/>
    <x v="1"/>
    <s v="D"/>
    <s v="D"/>
    <x v="72"/>
    <x v="1"/>
    <x v="3"/>
    <x v="1"/>
    <n v="55810"/>
  </r>
  <r>
    <s v="Gregor"/>
    <x v="1"/>
    <x v="0"/>
    <n v="80"/>
    <x v="51"/>
    <x v="24"/>
    <x v="4"/>
    <s v="C"/>
    <s v="D"/>
    <x v="66"/>
    <x v="4"/>
    <x v="4"/>
    <x v="4"/>
    <n v="55108"/>
  </r>
  <r>
    <s v="Samuel"/>
    <x v="1"/>
    <x v="0"/>
    <n v="62"/>
    <x v="47"/>
    <x v="32"/>
    <x v="1"/>
    <s v="D"/>
    <s v="D"/>
    <x v="107"/>
    <x v="3"/>
    <x v="5"/>
    <x v="3"/>
    <n v="55435"/>
  </r>
  <r>
    <s v="Gerald"/>
    <x v="1"/>
    <x v="1"/>
    <n v="48"/>
    <x v="9"/>
    <x v="48"/>
    <x v="3"/>
    <s v="F"/>
    <s v="F"/>
    <x v="108"/>
    <x v="0"/>
    <x v="5"/>
    <x v="0"/>
    <n v="55906"/>
  </r>
  <r>
    <s v="Carolyn"/>
    <x v="0"/>
    <x v="1"/>
    <n v="77"/>
    <x v="57"/>
    <x v="38"/>
    <x v="0"/>
    <s v="B"/>
    <s v="B"/>
    <x v="109"/>
    <x v="1"/>
    <x v="0"/>
    <x v="1"/>
    <n v="55810"/>
  </r>
  <r>
    <s v="Gayle"/>
    <x v="0"/>
    <x v="0"/>
    <n v="66"/>
    <x v="23"/>
    <x v="59"/>
    <x v="1"/>
    <s v="D"/>
    <s v="D"/>
    <x v="101"/>
    <x v="4"/>
    <x v="3"/>
    <x v="4"/>
    <n v="55108"/>
  </r>
  <r>
    <s v="Henry"/>
    <x v="1"/>
    <x v="0"/>
    <n v="76"/>
    <x v="5"/>
    <x v="27"/>
    <x v="0"/>
    <s v="B"/>
    <s v="C"/>
    <x v="34"/>
    <x v="3"/>
    <x v="1"/>
    <x v="3"/>
    <n v="55435"/>
  </r>
  <r>
    <s v="Maria"/>
    <x v="0"/>
    <x v="1"/>
    <n v="62"/>
    <x v="6"/>
    <x v="33"/>
    <x v="1"/>
    <s v="D"/>
    <s v="D"/>
    <x v="52"/>
    <x v="0"/>
    <x v="5"/>
    <x v="0"/>
    <n v="55906"/>
  </r>
  <r>
    <s v="Justin"/>
    <x v="1"/>
    <x v="0"/>
    <n v="77"/>
    <x v="56"/>
    <x v="34"/>
    <x v="0"/>
    <s v="D"/>
    <s v="D"/>
    <x v="88"/>
    <x v="3"/>
    <x v="1"/>
    <x v="3"/>
    <n v="55435"/>
  </r>
  <r>
    <s v="Valerie"/>
    <x v="0"/>
    <x v="0"/>
    <n v="69"/>
    <x v="27"/>
    <x v="62"/>
    <x v="1"/>
    <s v="B"/>
    <s v="B"/>
    <x v="34"/>
    <x v="1"/>
    <x v="2"/>
    <x v="1"/>
    <n v="55810"/>
  </r>
  <r>
    <s v="Benjamin"/>
    <x v="1"/>
    <x v="0"/>
    <n v="61"/>
    <x v="28"/>
    <x v="10"/>
    <x v="1"/>
    <s v="F"/>
    <s v="F"/>
    <x v="110"/>
    <x v="3"/>
    <x v="3"/>
    <x v="3"/>
    <n v="55435"/>
  </r>
  <r>
    <s v="Shaun"/>
    <x v="1"/>
    <x v="1"/>
    <n v="59"/>
    <x v="18"/>
    <x v="24"/>
    <x v="3"/>
    <s v="D"/>
    <s v="D"/>
    <x v="30"/>
    <x v="1"/>
    <x v="5"/>
    <x v="1"/>
    <n v="55810"/>
  </r>
  <r>
    <s v="Callum"/>
    <x v="1"/>
    <x v="0"/>
    <n v="55"/>
    <x v="25"/>
    <x v="56"/>
    <x v="3"/>
    <s v="F"/>
    <s v="F"/>
    <x v="111"/>
    <x v="4"/>
    <x v="4"/>
    <x v="4"/>
    <n v="55108"/>
  </r>
  <r>
    <s v="Christina"/>
    <x v="0"/>
    <x v="0"/>
    <n v="45"/>
    <x v="12"/>
    <x v="23"/>
    <x v="3"/>
    <s v="F"/>
    <s v="F"/>
    <x v="112"/>
    <x v="0"/>
    <x v="1"/>
    <x v="0"/>
    <n v="55906"/>
  </r>
  <r>
    <s v="Marion"/>
    <x v="0"/>
    <x v="1"/>
    <n v="78"/>
    <x v="46"/>
    <x v="35"/>
    <x v="0"/>
    <s v="C"/>
    <s v="C"/>
    <x v="113"/>
    <x v="0"/>
    <x v="0"/>
    <x v="0"/>
    <n v="55906"/>
  </r>
  <r>
    <s v="Kelly"/>
    <x v="0"/>
    <x v="0"/>
    <n v="67"/>
    <x v="27"/>
    <x v="15"/>
    <x v="1"/>
    <s v="B"/>
    <s v="B"/>
    <x v="114"/>
    <x v="1"/>
    <x v="3"/>
    <x v="1"/>
    <n v="55810"/>
  </r>
  <r>
    <s v="Allison"/>
    <x v="0"/>
    <x v="0"/>
    <n v="65"/>
    <x v="10"/>
    <x v="64"/>
    <x v="1"/>
    <s v="B"/>
    <s v="C"/>
    <x v="115"/>
    <x v="3"/>
    <x v="1"/>
    <x v="3"/>
    <n v="55435"/>
  </r>
  <r>
    <s v="Campbell"/>
    <x v="1"/>
    <x v="0"/>
    <n v="69"/>
    <x v="52"/>
    <x v="59"/>
    <x v="1"/>
    <s v="C"/>
    <s v="D"/>
    <x v="22"/>
    <x v="1"/>
    <x v="3"/>
    <x v="1"/>
    <n v="55810"/>
  </r>
  <r>
    <s v="Kim"/>
    <x v="0"/>
    <x v="1"/>
    <n v="57"/>
    <x v="18"/>
    <x v="32"/>
    <x v="3"/>
    <s v="D"/>
    <s v="D"/>
    <x v="55"/>
    <x v="0"/>
    <x v="3"/>
    <x v="0"/>
    <n v="55906"/>
  </r>
  <r>
    <s v="Frank"/>
    <x v="1"/>
    <x v="0"/>
    <n v="59"/>
    <x v="30"/>
    <x v="37"/>
    <x v="3"/>
    <s v="F"/>
    <s v="F"/>
    <x v="116"/>
    <x v="1"/>
    <x v="1"/>
    <x v="1"/>
    <n v="55810"/>
  </r>
  <r>
    <s v="Roy"/>
    <x v="1"/>
    <x v="1"/>
    <n v="74"/>
    <x v="20"/>
    <x v="5"/>
    <x v="0"/>
    <s v="C"/>
    <s v="C"/>
    <x v="115"/>
    <x v="3"/>
    <x v="5"/>
    <x v="3"/>
    <n v="55435"/>
  </r>
  <r>
    <s v="Timothy"/>
    <x v="1"/>
    <x v="1"/>
    <n v="82"/>
    <x v="56"/>
    <x v="34"/>
    <x v="4"/>
    <s v="D"/>
    <s v="D"/>
    <x v="54"/>
    <x v="4"/>
    <x v="0"/>
    <x v="4"/>
    <n v="55108"/>
  </r>
  <r>
    <s v="Greg"/>
    <x v="1"/>
    <x v="0"/>
    <n v="81"/>
    <x v="35"/>
    <x v="35"/>
    <x v="4"/>
    <s v="B"/>
    <s v="C"/>
    <x v="114"/>
    <x v="4"/>
    <x v="4"/>
    <x v="4"/>
    <n v="55108"/>
  </r>
  <r>
    <s v="Anna"/>
    <x v="0"/>
    <x v="0"/>
    <n v="74"/>
    <x v="10"/>
    <x v="35"/>
    <x v="0"/>
    <s v="B"/>
    <s v="C"/>
    <x v="85"/>
    <x v="0"/>
    <x v="1"/>
    <x v="0"/>
    <n v="55906"/>
  </r>
  <r>
    <s v="Rebecca"/>
    <x v="0"/>
    <x v="0"/>
    <n v="58"/>
    <x v="26"/>
    <x v="33"/>
    <x v="3"/>
    <s v="D"/>
    <s v="D"/>
    <x v="89"/>
    <x v="0"/>
    <x v="1"/>
    <x v="0"/>
    <n v="55906"/>
  </r>
  <r>
    <s v="Liam"/>
    <x v="1"/>
    <x v="1"/>
    <n v="80"/>
    <x v="46"/>
    <x v="27"/>
    <x v="4"/>
    <s v="C"/>
    <s v="C"/>
    <x v="34"/>
    <x v="3"/>
    <x v="5"/>
    <x v="3"/>
    <n v="55435"/>
  </r>
  <r>
    <s v="Niall"/>
    <x v="1"/>
    <x v="0"/>
    <n v="35"/>
    <x v="59"/>
    <x v="65"/>
    <x v="3"/>
    <s v="F"/>
    <s v="F"/>
    <x v="117"/>
    <x v="1"/>
    <x v="1"/>
    <x v="1"/>
    <n v="55810"/>
  </r>
  <r>
    <s v="Katherine"/>
    <x v="0"/>
    <x v="0"/>
    <n v="42"/>
    <x v="56"/>
    <x v="61"/>
    <x v="3"/>
    <s v="D"/>
    <s v="D"/>
    <x v="9"/>
    <x v="1"/>
    <x v="4"/>
    <x v="1"/>
    <n v="55810"/>
  </r>
  <r>
    <s v="Rory"/>
    <x v="1"/>
    <x v="0"/>
    <n v="60"/>
    <x v="38"/>
    <x v="44"/>
    <x v="1"/>
    <s v="F"/>
    <s v="F"/>
    <x v="118"/>
    <x v="1"/>
    <x v="3"/>
    <x v="1"/>
    <n v="55810"/>
  </r>
  <r>
    <s v="Martyn"/>
    <x v="1"/>
    <x v="1"/>
    <n v="87"/>
    <x v="49"/>
    <x v="47"/>
    <x v="4"/>
    <s v="A"/>
    <s v="B"/>
    <x v="102"/>
    <x v="4"/>
    <x v="4"/>
    <x v="4"/>
    <n v="55108"/>
  </r>
  <r>
    <s v="Wesley"/>
    <x v="1"/>
    <x v="1"/>
    <n v="84"/>
    <x v="5"/>
    <x v="4"/>
    <x v="4"/>
    <s v="B"/>
    <s v="C"/>
    <x v="47"/>
    <x v="0"/>
    <x v="5"/>
    <x v="0"/>
    <n v="55906"/>
  </r>
  <r>
    <s v="Leanne"/>
    <x v="0"/>
    <x v="1"/>
    <n v="83"/>
    <x v="44"/>
    <x v="1"/>
    <x v="4"/>
    <s v="B"/>
    <s v="B"/>
    <x v="68"/>
    <x v="4"/>
    <x v="3"/>
    <x v="4"/>
    <n v="55108"/>
  </r>
  <r>
    <s v="Natalie"/>
    <x v="0"/>
    <x v="1"/>
    <n v="34"/>
    <x v="16"/>
    <x v="13"/>
    <x v="3"/>
    <s v="F"/>
    <s v="F"/>
    <x v="62"/>
    <x v="1"/>
    <x v="4"/>
    <x v="1"/>
    <n v="55810"/>
  </r>
  <r>
    <s v="Barrie"/>
    <x v="1"/>
    <x v="0"/>
    <n v="66"/>
    <x v="52"/>
    <x v="7"/>
    <x v="1"/>
    <s v="C"/>
    <s v="C"/>
    <x v="42"/>
    <x v="0"/>
    <x v="4"/>
    <x v="0"/>
    <n v="55906"/>
  </r>
  <r>
    <s v="Antony"/>
    <x v="1"/>
    <x v="0"/>
    <n v="61"/>
    <x v="25"/>
    <x v="44"/>
    <x v="1"/>
    <s v="F"/>
    <s v="F"/>
    <x v="18"/>
    <x v="0"/>
    <x v="5"/>
    <x v="0"/>
    <n v="55906"/>
  </r>
  <r>
    <s v="Kathryn"/>
    <x v="0"/>
    <x v="0"/>
    <n v="56"/>
    <x v="41"/>
    <x v="0"/>
    <x v="3"/>
    <s v="D"/>
    <s v="C"/>
    <x v="19"/>
    <x v="3"/>
    <x v="4"/>
    <x v="3"/>
    <n v="55435"/>
  </r>
  <r>
    <s v="Kris"/>
    <x v="1"/>
    <x v="1"/>
    <n v="87"/>
    <x v="31"/>
    <x v="12"/>
    <x v="4"/>
    <s v="B"/>
    <s v="C"/>
    <x v="119"/>
    <x v="0"/>
    <x v="3"/>
    <x v="0"/>
    <n v="55906"/>
  </r>
  <r>
    <s v="Ashley"/>
    <x v="0"/>
    <x v="0"/>
    <n v="55"/>
    <x v="23"/>
    <x v="34"/>
    <x v="3"/>
    <s v="D"/>
    <s v="D"/>
    <x v="41"/>
    <x v="1"/>
    <x v="5"/>
    <x v="1"/>
    <n v="55810"/>
  </r>
  <r>
    <s v="Lewis"/>
    <x v="1"/>
    <x v="1"/>
    <n v="86"/>
    <x v="35"/>
    <x v="4"/>
    <x v="4"/>
    <s v="B"/>
    <s v="C"/>
    <x v="33"/>
    <x v="3"/>
    <x v="5"/>
    <x v="3"/>
    <n v="55435"/>
  </r>
  <r>
    <s v="Frances"/>
    <x v="0"/>
    <x v="0"/>
    <n v="52"/>
    <x v="47"/>
    <x v="12"/>
    <x v="3"/>
    <s v="D"/>
    <s v="C"/>
    <x v="120"/>
    <x v="0"/>
    <x v="3"/>
    <x v="0"/>
    <n v="55906"/>
  </r>
  <r>
    <s v="Lucy"/>
    <x v="0"/>
    <x v="0"/>
    <n v="45"/>
    <x v="25"/>
    <x v="31"/>
    <x v="3"/>
    <s v="F"/>
    <s v="F"/>
    <x v="99"/>
    <x v="4"/>
    <x v="2"/>
    <x v="4"/>
    <n v="55108"/>
  </r>
  <r>
    <s v="Vicky"/>
    <x v="0"/>
    <x v="0"/>
    <n v="72"/>
    <x v="0"/>
    <x v="42"/>
    <x v="0"/>
    <s v="C"/>
    <s v="C"/>
    <x v="22"/>
    <x v="1"/>
    <x v="1"/>
    <x v="1"/>
    <n v="55810"/>
  </r>
  <r>
    <s v="Jon"/>
    <x v="1"/>
    <x v="1"/>
    <n v="57"/>
    <x v="58"/>
    <x v="31"/>
    <x v="3"/>
    <s v="F"/>
    <s v="F"/>
    <x v="13"/>
    <x v="3"/>
    <x v="4"/>
    <x v="3"/>
    <n v="55435"/>
  </r>
  <r>
    <s v="Aaron"/>
    <x v="1"/>
    <x v="0"/>
    <n v="68"/>
    <x v="0"/>
    <x v="54"/>
    <x v="1"/>
    <s v="C"/>
    <s v="D"/>
    <x v="106"/>
    <x v="2"/>
    <x v="5"/>
    <x v="2"/>
    <n v="55488"/>
  </r>
  <r>
    <s v="Stacey"/>
    <x v="0"/>
    <x v="0"/>
    <n v="88"/>
    <x v="2"/>
    <x v="66"/>
    <x v="4"/>
    <s v="A"/>
    <s v="A"/>
    <x v="121"/>
    <x v="1"/>
    <x v="1"/>
    <x v="1"/>
    <n v="55810"/>
  </r>
  <r>
    <s v="Blair"/>
    <x v="1"/>
    <x v="0"/>
    <n v="76"/>
    <x v="6"/>
    <x v="33"/>
    <x v="0"/>
    <s v="D"/>
    <s v="D"/>
    <x v="54"/>
    <x v="3"/>
    <x v="1"/>
    <x v="3"/>
    <n v="55435"/>
  </r>
  <r>
    <s v="Dale"/>
    <x v="1"/>
    <x v="0"/>
    <n v="46"/>
    <x v="11"/>
    <x v="37"/>
    <x v="3"/>
    <s v="F"/>
    <s v="F"/>
    <x v="122"/>
    <x v="1"/>
    <x v="3"/>
    <x v="1"/>
    <n v="55810"/>
  </r>
  <r>
    <s v="Amy"/>
    <x v="0"/>
    <x v="0"/>
    <n v="67"/>
    <x v="44"/>
    <x v="28"/>
    <x v="1"/>
    <s v="B"/>
    <s v="B"/>
    <x v="81"/>
    <x v="0"/>
    <x v="0"/>
    <x v="0"/>
    <n v="55906"/>
  </r>
  <r>
    <s v="Jordan"/>
    <x v="1"/>
    <x v="0"/>
    <n v="92"/>
    <x v="24"/>
    <x v="5"/>
    <x v="2"/>
    <s v="B"/>
    <s v="C"/>
    <x v="68"/>
    <x v="4"/>
    <x v="5"/>
    <x v="4"/>
    <n v="55108"/>
  </r>
  <r>
    <s v="Mohammed"/>
    <x v="1"/>
    <x v="0"/>
    <n v="83"/>
    <x v="53"/>
    <x v="58"/>
    <x v="4"/>
    <s v="B"/>
    <s v="B"/>
    <x v="123"/>
    <x v="1"/>
    <x v="0"/>
    <x v="1"/>
    <n v="55810"/>
  </r>
  <r>
    <s v="Ben"/>
    <x v="1"/>
    <x v="0"/>
    <n v="80"/>
    <x v="13"/>
    <x v="64"/>
    <x v="4"/>
    <s v="C"/>
    <s v="C"/>
    <x v="5"/>
    <x v="3"/>
    <x v="3"/>
    <x v="3"/>
    <n v="55435"/>
  </r>
  <r>
    <s v="Kieran"/>
    <x v="1"/>
    <x v="1"/>
    <n v="63"/>
    <x v="47"/>
    <x v="8"/>
    <x v="1"/>
    <s v="D"/>
    <s v="D"/>
    <x v="107"/>
    <x v="3"/>
    <x v="0"/>
    <x v="3"/>
    <n v="55435"/>
  </r>
  <r>
    <s v="Carrie"/>
    <x v="0"/>
    <x v="0"/>
    <n v="64"/>
    <x v="7"/>
    <x v="0"/>
    <x v="1"/>
    <s v="D"/>
    <s v="C"/>
    <x v="19"/>
    <x v="3"/>
    <x v="5"/>
    <x v="3"/>
    <n v="55435"/>
  </r>
  <r>
    <s v="Kyle"/>
    <x v="1"/>
    <x v="0"/>
    <n v="54"/>
    <x v="9"/>
    <x v="56"/>
    <x v="3"/>
    <s v="F"/>
    <s v="F"/>
    <x v="124"/>
    <x v="0"/>
    <x v="1"/>
    <x v="0"/>
    <n v="55906"/>
  </r>
  <r>
    <s v="Kristopher"/>
    <x v="1"/>
    <x v="1"/>
    <n v="84"/>
    <x v="35"/>
    <x v="21"/>
    <x v="4"/>
    <s v="B"/>
    <s v="B"/>
    <x v="125"/>
    <x v="1"/>
    <x v="3"/>
    <x v="1"/>
    <n v="55810"/>
  </r>
  <r>
    <s v="Jack"/>
    <x v="1"/>
    <x v="0"/>
    <n v="73"/>
    <x v="41"/>
    <x v="33"/>
    <x v="0"/>
    <s v="D"/>
    <s v="D"/>
    <x v="27"/>
    <x v="3"/>
    <x v="4"/>
    <x v="3"/>
    <n v="55435"/>
  </r>
  <r>
    <s v="Lyndsey"/>
    <x v="0"/>
    <x v="0"/>
    <n v="80"/>
    <x v="5"/>
    <x v="28"/>
    <x v="4"/>
    <s v="B"/>
    <s v="B"/>
    <x v="100"/>
    <x v="4"/>
    <x v="0"/>
    <x v="4"/>
    <n v="55108"/>
  </r>
  <r>
    <s v="Lindsey"/>
    <x v="0"/>
    <x v="1"/>
    <n v="56"/>
    <x v="9"/>
    <x v="23"/>
    <x v="3"/>
    <s v="F"/>
    <s v="F"/>
    <x v="77"/>
    <x v="3"/>
    <x v="4"/>
    <x v="3"/>
    <n v="55435"/>
  </r>
  <r>
    <s v="Luke"/>
    <x v="1"/>
    <x v="0"/>
    <n v="59"/>
    <x v="38"/>
    <x v="11"/>
    <x v="3"/>
    <s v="F"/>
    <s v="F"/>
    <x v="112"/>
    <x v="4"/>
    <x v="1"/>
    <x v="4"/>
    <n v="55108"/>
  </r>
  <r>
    <s v="Sam"/>
    <x v="1"/>
    <x v="0"/>
    <n v="75"/>
    <x v="21"/>
    <x v="59"/>
    <x v="0"/>
    <s v="C"/>
    <s v="D"/>
    <x v="0"/>
    <x v="3"/>
    <x v="5"/>
    <x v="3"/>
    <n v="55435"/>
  </r>
  <r>
    <s v="Joshua"/>
    <x v="1"/>
    <x v="0"/>
    <n v="85"/>
    <x v="51"/>
    <x v="42"/>
    <x v="4"/>
    <s v="C"/>
    <s v="C"/>
    <x v="5"/>
    <x v="1"/>
    <x v="3"/>
    <x v="1"/>
    <n v="55810"/>
  </r>
  <r>
    <s v="Nathan"/>
    <x v="1"/>
    <x v="0"/>
    <n v="89"/>
    <x v="51"/>
    <x v="0"/>
    <x v="4"/>
    <s v="C"/>
    <s v="C"/>
    <x v="60"/>
    <x v="4"/>
    <x v="3"/>
    <x v="4"/>
    <n v="55108"/>
  </r>
  <r>
    <s v="Sara"/>
    <x v="0"/>
    <x v="0"/>
    <n v="58"/>
    <x v="22"/>
    <x v="32"/>
    <x v="3"/>
    <s v="C"/>
    <s v="D"/>
    <x v="107"/>
    <x v="0"/>
    <x v="4"/>
    <x v="0"/>
    <n v="55906"/>
  </r>
  <r>
    <s v="Lyndsay"/>
    <x v="0"/>
    <x v="0"/>
    <n v="65"/>
    <x v="6"/>
    <x v="34"/>
    <x v="1"/>
    <s v="D"/>
    <s v="D"/>
    <x v="120"/>
    <x v="0"/>
    <x v="4"/>
    <x v="0"/>
    <n v="55906"/>
  </r>
  <r>
    <s v="Daryl"/>
    <x v="1"/>
    <x v="0"/>
    <n v="68"/>
    <x v="7"/>
    <x v="20"/>
    <x v="1"/>
    <s v="D"/>
    <s v="F"/>
    <x v="56"/>
    <x v="1"/>
    <x v="4"/>
    <x v="1"/>
    <n v="55810"/>
  </r>
  <r>
    <s v="Robbie"/>
    <x v="1"/>
    <x v="1"/>
    <n v="47"/>
    <x v="39"/>
    <x v="39"/>
    <x v="3"/>
    <s v="F"/>
    <s v="F"/>
    <x v="108"/>
    <x v="2"/>
    <x v="5"/>
    <x v="2"/>
    <n v="55488"/>
  </r>
  <r>
    <s v="Charlene"/>
    <x v="0"/>
    <x v="0"/>
    <n v="71"/>
    <x v="5"/>
    <x v="28"/>
    <x v="0"/>
    <s v="B"/>
    <s v="B"/>
    <x v="114"/>
    <x v="3"/>
    <x v="1"/>
    <x v="3"/>
    <n v="55435"/>
  </r>
  <r>
    <s v="Linsey"/>
    <x v="0"/>
    <x v="0"/>
    <n v="60"/>
    <x v="22"/>
    <x v="7"/>
    <x v="1"/>
    <s v="C"/>
    <s v="C"/>
    <x v="101"/>
    <x v="0"/>
    <x v="5"/>
    <x v="0"/>
    <n v="55906"/>
  </r>
  <r>
    <s v="Connor"/>
    <x v="1"/>
    <x v="1"/>
    <n v="80"/>
    <x v="35"/>
    <x v="22"/>
    <x v="4"/>
    <s v="B"/>
    <s v="C"/>
    <x v="5"/>
    <x v="3"/>
    <x v="2"/>
    <x v="3"/>
    <n v="55435"/>
  </r>
  <r>
    <s v="Conor"/>
    <x v="1"/>
    <x v="0"/>
    <n v="54"/>
    <x v="9"/>
    <x v="10"/>
    <x v="3"/>
    <s v="F"/>
    <s v="F"/>
    <x v="103"/>
    <x v="3"/>
    <x v="4"/>
    <x v="3"/>
    <n v="55435"/>
  </r>
  <r>
    <s v="Shelley"/>
    <x v="0"/>
    <x v="0"/>
    <n v="62"/>
    <x v="19"/>
    <x v="7"/>
    <x v="1"/>
    <s v="C"/>
    <s v="C"/>
    <x v="26"/>
    <x v="4"/>
    <x v="1"/>
    <x v="4"/>
    <n v="55108"/>
  </r>
  <r>
    <s v="Gemma"/>
    <x v="0"/>
    <x v="0"/>
    <n v="64"/>
    <x v="19"/>
    <x v="32"/>
    <x v="1"/>
    <s v="C"/>
    <s v="D"/>
    <x v="26"/>
    <x v="1"/>
    <x v="3"/>
    <x v="1"/>
    <n v="55810"/>
  </r>
  <r>
    <s v="Declan"/>
    <x v="1"/>
    <x v="1"/>
    <n v="78"/>
    <x v="52"/>
    <x v="64"/>
    <x v="0"/>
    <s v="C"/>
    <s v="C"/>
    <x v="5"/>
    <x v="1"/>
    <x v="3"/>
    <x v="1"/>
    <n v="55810"/>
  </r>
  <r>
    <s v="Lauren"/>
    <x v="0"/>
    <x v="0"/>
    <n v="70"/>
    <x v="13"/>
    <x v="5"/>
    <x v="0"/>
    <s v="C"/>
    <s v="C"/>
    <x v="115"/>
    <x v="0"/>
    <x v="1"/>
    <x v="0"/>
    <n v="55906"/>
  </r>
  <r>
    <s v="Kimberley"/>
    <x v="0"/>
    <x v="1"/>
    <n v="65"/>
    <x v="10"/>
    <x v="47"/>
    <x v="1"/>
    <s v="B"/>
    <s v="B"/>
    <x v="126"/>
    <x v="1"/>
    <x v="2"/>
    <x v="1"/>
    <n v="55810"/>
  </r>
  <r>
    <s v="Danielle"/>
    <x v="0"/>
    <x v="0"/>
    <n v="64"/>
    <x v="46"/>
    <x v="64"/>
    <x v="1"/>
    <s v="C"/>
    <s v="C"/>
    <x v="7"/>
    <x v="1"/>
    <x v="5"/>
    <x v="1"/>
    <n v="55810"/>
  </r>
  <r>
    <s v="Owen"/>
    <x v="1"/>
    <x v="1"/>
    <n v="79"/>
    <x v="46"/>
    <x v="5"/>
    <x v="0"/>
    <s v="C"/>
    <s v="C"/>
    <x v="81"/>
    <x v="1"/>
    <x v="1"/>
    <x v="1"/>
    <n v="55810"/>
  </r>
  <r>
    <s v="Natasha"/>
    <x v="0"/>
    <x v="0"/>
    <n v="44"/>
    <x v="58"/>
    <x v="56"/>
    <x v="3"/>
    <s v="F"/>
    <s v="F"/>
    <x v="108"/>
    <x v="1"/>
    <x v="5"/>
    <x v="1"/>
    <n v="55810"/>
  </r>
  <r>
    <s v="Eilidh"/>
    <x v="0"/>
    <x v="1"/>
    <n v="99"/>
    <x v="55"/>
    <x v="52"/>
    <x v="2"/>
    <s v="A"/>
    <s v="A"/>
    <x v="127"/>
    <x v="4"/>
    <x v="4"/>
    <x v="4"/>
    <n v="55108"/>
  </r>
  <r>
    <s v="Dylan"/>
    <x v="1"/>
    <x v="1"/>
    <n v="76"/>
    <x v="19"/>
    <x v="32"/>
    <x v="0"/>
    <s v="C"/>
    <s v="D"/>
    <x v="28"/>
    <x v="3"/>
    <x v="4"/>
    <x v="3"/>
    <n v="55435"/>
  </r>
  <r>
    <s v="Aidan"/>
    <x v="1"/>
    <x v="0"/>
    <n v="59"/>
    <x v="16"/>
    <x v="45"/>
    <x v="3"/>
    <s v="F"/>
    <s v="F"/>
    <x v="116"/>
    <x v="3"/>
    <x v="5"/>
    <x v="3"/>
    <n v="55435"/>
  </r>
  <r>
    <s v="Hayley"/>
    <x v="0"/>
    <x v="0"/>
    <n v="63"/>
    <x v="13"/>
    <x v="47"/>
    <x v="1"/>
    <s v="C"/>
    <s v="B"/>
    <x v="11"/>
    <x v="1"/>
    <x v="0"/>
    <x v="1"/>
    <n v="55810"/>
  </r>
  <r>
    <s v="Melissa"/>
    <x v="0"/>
    <x v="1"/>
    <n v="69"/>
    <x v="0"/>
    <x v="64"/>
    <x v="1"/>
    <s v="C"/>
    <s v="C"/>
    <x v="0"/>
    <x v="3"/>
    <x v="4"/>
    <x v="3"/>
    <n v="55435"/>
  </r>
  <r>
    <s v="Alana"/>
    <x v="0"/>
    <x v="0"/>
    <n v="88"/>
    <x v="54"/>
    <x v="67"/>
    <x v="4"/>
    <s v="A"/>
    <s v="A"/>
    <x v="6"/>
    <x v="3"/>
    <x v="3"/>
    <x v="3"/>
    <n v="55435"/>
  </r>
  <r>
    <s v="Adele"/>
    <x v="0"/>
    <x v="0"/>
    <n v="71"/>
    <x v="51"/>
    <x v="7"/>
    <x v="0"/>
    <s v="C"/>
    <s v="C"/>
    <x v="28"/>
    <x v="4"/>
    <x v="1"/>
    <x v="4"/>
    <n v="55108"/>
  </r>
  <r>
    <s v="Josh"/>
    <x v="1"/>
    <x v="0"/>
    <n v="69"/>
    <x v="37"/>
    <x v="18"/>
    <x v="1"/>
    <s v="D"/>
    <s v="D"/>
    <x v="30"/>
    <x v="1"/>
    <x v="0"/>
    <x v="1"/>
    <n v="55810"/>
  </r>
  <r>
    <s v="Jake"/>
    <x v="1"/>
    <x v="0"/>
    <n v="58"/>
    <x v="39"/>
    <x v="37"/>
    <x v="3"/>
    <s v="F"/>
    <s v="F"/>
    <x v="128"/>
    <x v="1"/>
    <x v="1"/>
    <x v="1"/>
    <n v="55810"/>
  </r>
  <r>
    <s v="Hannah"/>
    <x v="0"/>
    <x v="1"/>
    <n v="47"/>
    <x v="12"/>
    <x v="14"/>
    <x v="3"/>
    <s v="F"/>
    <s v="F"/>
    <x v="103"/>
    <x v="3"/>
    <x v="3"/>
    <x v="3"/>
    <n v="55435"/>
  </r>
  <r>
    <s v="Siobhan"/>
    <x v="0"/>
    <x v="0"/>
    <n v="65"/>
    <x v="22"/>
    <x v="42"/>
    <x v="1"/>
    <s v="C"/>
    <s v="C"/>
    <x v="54"/>
    <x v="3"/>
    <x v="1"/>
    <x v="3"/>
    <n v="55435"/>
  </r>
  <r>
    <s v="Rhys"/>
    <x v="1"/>
    <x v="1"/>
    <n v="88"/>
    <x v="31"/>
    <x v="35"/>
    <x v="4"/>
    <s v="B"/>
    <s v="C"/>
    <x v="123"/>
    <x v="0"/>
    <x v="1"/>
    <x v="0"/>
    <n v="55906"/>
  </r>
  <r>
    <s v="Reece"/>
    <x v="1"/>
    <x v="0"/>
    <n v="83"/>
    <x v="4"/>
    <x v="12"/>
    <x v="4"/>
    <s v="C"/>
    <s v="C"/>
    <x v="97"/>
    <x v="1"/>
    <x v="0"/>
    <x v="1"/>
    <n v="55810"/>
  </r>
  <r>
    <s v="Jenna"/>
    <x v="0"/>
    <x v="0"/>
    <n v="85"/>
    <x v="54"/>
    <x v="2"/>
    <x v="4"/>
    <s v="A"/>
    <s v="A"/>
    <x v="129"/>
    <x v="1"/>
    <x v="5"/>
    <x v="1"/>
    <n v="55810"/>
  </r>
  <r>
    <s v="Katie"/>
    <x v="0"/>
    <x v="0"/>
    <n v="59"/>
    <x v="37"/>
    <x v="4"/>
    <x v="3"/>
    <s v="D"/>
    <s v="C"/>
    <x v="72"/>
    <x v="4"/>
    <x v="4"/>
    <x v="4"/>
    <n v="55108"/>
  </r>
  <r>
    <s v="Nicole"/>
    <x v="0"/>
    <x v="1"/>
    <n v="65"/>
    <x v="44"/>
    <x v="21"/>
    <x v="1"/>
    <s v="B"/>
    <s v="B"/>
    <x v="85"/>
    <x v="1"/>
    <x v="5"/>
    <x v="1"/>
    <n v="55810"/>
  </r>
  <r>
    <s v="Keiran"/>
    <x v="1"/>
    <x v="0"/>
    <n v="73"/>
    <x v="25"/>
    <x v="30"/>
    <x v="0"/>
    <s v="F"/>
    <s v="F"/>
    <x v="130"/>
    <x v="0"/>
    <x v="0"/>
    <x v="0"/>
    <n v="55906"/>
  </r>
  <r>
    <s v="Harry"/>
    <x v="1"/>
    <x v="1"/>
    <n v="53"/>
    <x v="9"/>
    <x v="37"/>
    <x v="3"/>
    <s v="F"/>
    <s v="F"/>
    <x v="90"/>
    <x v="3"/>
    <x v="4"/>
    <x v="3"/>
    <n v="55435"/>
  </r>
  <r>
    <s v="Bradley"/>
    <x v="1"/>
    <x v="1"/>
    <n v="45"/>
    <x v="60"/>
    <x v="17"/>
    <x v="3"/>
    <s v="F"/>
    <s v="F"/>
    <x v="46"/>
    <x v="3"/>
    <x v="4"/>
    <x v="3"/>
    <n v="55435"/>
  </r>
  <r>
    <s v="Rachael"/>
    <x v="0"/>
    <x v="0"/>
    <n v="73"/>
    <x v="46"/>
    <x v="58"/>
    <x v="0"/>
    <s v="C"/>
    <s v="B"/>
    <x v="81"/>
    <x v="3"/>
    <x v="0"/>
    <x v="3"/>
    <n v="55435"/>
  </r>
  <r>
    <s v="Stacy"/>
    <x v="0"/>
    <x v="0"/>
    <n v="70"/>
    <x v="4"/>
    <x v="5"/>
    <x v="0"/>
    <s v="C"/>
    <s v="C"/>
    <x v="131"/>
    <x v="3"/>
    <x v="1"/>
    <x v="3"/>
    <n v="55435"/>
  </r>
  <r>
    <s v="Holly"/>
    <x v="0"/>
    <x v="1"/>
    <n v="37"/>
    <x v="61"/>
    <x v="17"/>
    <x v="3"/>
    <s v="F"/>
    <s v="F"/>
    <x v="132"/>
    <x v="0"/>
    <x v="5"/>
    <x v="0"/>
    <n v="55906"/>
  </r>
  <r>
    <s v="Ciaran"/>
    <x v="1"/>
    <x v="0"/>
    <n v="81"/>
    <x v="53"/>
    <x v="26"/>
    <x v="4"/>
    <s v="B"/>
    <s v="B"/>
    <x v="119"/>
    <x v="0"/>
    <x v="3"/>
    <x v="0"/>
    <n v="55906"/>
  </r>
  <r>
    <s v="Brandon"/>
    <x v="1"/>
    <x v="1"/>
    <n v="97"/>
    <x v="53"/>
    <x v="1"/>
    <x v="2"/>
    <s v="B"/>
    <s v="B"/>
    <x v="133"/>
    <x v="4"/>
    <x v="3"/>
    <x v="4"/>
    <n v="55108"/>
  </r>
  <r>
    <s v="Ashleigh"/>
    <x v="0"/>
    <x v="0"/>
    <n v="67"/>
    <x v="14"/>
    <x v="26"/>
    <x v="1"/>
    <s v="B"/>
    <s v="B"/>
    <x v="34"/>
    <x v="0"/>
    <x v="5"/>
    <x v="0"/>
    <n v="55906"/>
  </r>
  <r>
    <s v="Hamish"/>
    <x v="1"/>
    <x v="0"/>
    <n v="88"/>
    <x v="13"/>
    <x v="35"/>
    <x v="4"/>
    <s v="C"/>
    <s v="C"/>
    <x v="60"/>
    <x v="0"/>
    <x v="0"/>
    <x v="0"/>
    <n v="55906"/>
  </r>
  <r>
    <s v="Taylor"/>
    <x v="1"/>
    <x v="0"/>
    <n v="77"/>
    <x v="51"/>
    <x v="64"/>
    <x v="0"/>
    <s v="C"/>
    <s v="C"/>
    <x v="134"/>
    <x v="3"/>
    <x v="1"/>
    <x v="3"/>
    <n v="55435"/>
  </r>
  <r>
    <s v="Jay"/>
    <x v="1"/>
    <x v="1"/>
    <n v="76"/>
    <x v="22"/>
    <x v="32"/>
    <x v="0"/>
    <s v="C"/>
    <s v="D"/>
    <x v="45"/>
    <x v="1"/>
    <x v="3"/>
    <x v="1"/>
    <n v="55810"/>
  </r>
  <r>
    <s v="Calvin"/>
    <x v="1"/>
    <x v="1"/>
    <n v="86"/>
    <x v="19"/>
    <x v="7"/>
    <x v="4"/>
    <s v="C"/>
    <s v="C"/>
    <x v="4"/>
    <x v="3"/>
    <x v="5"/>
    <x v="3"/>
    <n v="55435"/>
  </r>
  <r>
    <s v="Joe"/>
    <x v="1"/>
    <x v="0"/>
    <n v="63"/>
    <x v="7"/>
    <x v="30"/>
    <x v="1"/>
    <s v="D"/>
    <s v="F"/>
    <x v="96"/>
    <x v="1"/>
    <x v="5"/>
    <x v="1"/>
    <n v="55810"/>
  </r>
  <r>
    <s v="Jade"/>
    <x v="0"/>
    <x v="0"/>
    <n v="65"/>
    <x v="19"/>
    <x v="4"/>
    <x v="1"/>
    <s v="C"/>
    <s v="C"/>
    <x v="42"/>
    <x v="4"/>
    <x v="0"/>
    <x v="4"/>
    <n v="55108"/>
  </r>
  <r>
    <s v="Conner"/>
    <x v="1"/>
    <x v="1"/>
    <n v="78"/>
    <x v="52"/>
    <x v="21"/>
    <x v="0"/>
    <s v="C"/>
    <s v="B"/>
    <x v="63"/>
    <x v="3"/>
    <x v="4"/>
    <x v="3"/>
    <n v="55435"/>
  </r>
  <r>
    <s v="Dominic"/>
    <x v="1"/>
    <x v="1"/>
    <n v="67"/>
    <x v="56"/>
    <x v="61"/>
    <x v="1"/>
    <s v="D"/>
    <s v="D"/>
    <x v="29"/>
    <x v="0"/>
    <x v="3"/>
    <x v="0"/>
    <n v="55906"/>
  </r>
  <r>
    <s v="Finlay"/>
    <x v="1"/>
    <x v="1"/>
    <n v="46"/>
    <x v="30"/>
    <x v="11"/>
    <x v="3"/>
    <s v="F"/>
    <s v="F"/>
    <x v="84"/>
    <x v="2"/>
    <x v="5"/>
    <x v="2"/>
    <n v="55488"/>
  </r>
  <r>
    <s v="Ethan"/>
    <x v="1"/>
    <x v="1"/>
    <n v="71"/>
    <x v="21"/>
    <x v="32"/>
    <x v="0"/>
    <s v="C"/>
    <s v="D"/>
    <x v="42"/>
    <x v="4"/>
    <x v="3"/>
    <x v="4"/>
    <n v="55108"/>
  </r>
  <r>
    <s v="Ronan"/>
    <x v="1"/>
    <x v="0"/>
    <n v="40"/>
    <x v="61"/>
    <x v="9"/>
    <x v="3"/>
    <s v="F"/>
    <s v="F"/>
    <x v="135"/>
    <x v="1"/>
    <x v="4"/>
    <x v="1"/>
    <n v="55810"/>
  </r>
  <r>
    <s v="Aiden"/>
    <x v="1"/>
    <x v="1"/>
    <n v="90"/>
    <x v="24"/>
    <x v="4"/>
    <x v="2"/>
    <s v="B"/>
    <s v="C"/>
    <x v="109"/>
    <x v="3"/>
    <x v="3"/>
    <x v="3"/>
    <n v="55435"/>
  </r>
  <r>
    <s v="Charlie"/>
    <x v="1"/>
    <x v="0"/>
    <n v="81"/>
    <x v="4"/>
    <x v="47"/>
    <x v="4"/>
    <s v="C"/>
    <s v="B"/>
    <x v="86"/>
    <x v="2"/>
    <x v="1"/>
    <x v="2"/>
    <n v="55488"/>
  </r>
  <r>
    <s v="Jacob"/>
    <x v="1"/>
    <x v="0"/>
    <n v="56"/>
    <x v="8"/>
    <x v="10"/>
    <x v="3"/>
    <s v="F"/>
    <s v="F"/>
    <x v="111"/>
    <x v="3"/>
    <x v="5"/>
    <x v="3"/>
    <n v="55435"/>
  </r>
  <r>
    <s v="Kayleigh"/>
    <x v="0"/>
    <x v="0"/>
    <n v="67"/>
    <x v="27"/>
    <x v="47"/>
    <x v="1"/>
    <s v="B"/>
    <s v="B"/>
    <x v="5"/>
    <x v="1"/>
    <x v="3"/>
    <x v="1"/>
    <n v="55810"/>
  </r>
  <r>
    <s v="Max"/>
    <x v="1"/>
    <x v="1"/>
    <n v="80"/>
    <x v="51"/>
    <x v="54"/>
    <x v="4"/>
    <s v="C"/>
    <s v="D"/>
    <x v="7"/>
    <x v="0"/>
    <x v="3"/>
    <x v="0"/>
    <n v="55906"/>
  </r>
  <r>
    <s v="Nikki"/>
    <x v="0"/>
    <x v="1"/>
    <n v="74"/>
    <x v="13"/>
    <x v="28"/>
    <x v="0"/>
    <s v="C"/>
    <s v="B"/>
    <x v="5"/>
    <x v="1"/>
    <x v="3"/>
    <x v="1"/>
    <n v="55810"/>
  </r>
  <r>
    <s v="Morgan"/>
    <x v="1"/>
    <x v="0"/>
    <n v="69"/>
    <x v="48"/>
    <x v="59"/>
    <x v="1"/>
    <s v="D"/>
    <s v="D"/>
    <x v="26"/>
    <x v="2"/>
    <x v="1"/>
    <x v="2"/>
    <n v="55488"/>
  </r>
  <r>
    <s v="Logan"/>
    <x v="1"/>
    <x v="1"/>
    <n v="99"/>
    <x v="24"/>
    <x v="47"/>
    <x v="2"/>
    <s v="B"/>
    <s v="B"/>
    <x v="133"/>
    <x v="4"/>
    <x v="1"/>
    <x v="4"/>
    <n v="55108"/>
  </r>
  <r>
    <s v="Louis"/>
    <x v="1"/>
    <x v="1"/>
    <n v="51"/>
    <x v="9"/>
    <x v="3"/>
    <x v="3"/>
    <s v="F"/>
    <s v="F"/>
    <x v="90"/>
    <x v="1"/>
    <x v="5"/>
    <x v="1"/>
    <n v="55810"/>
  </r>
  <r>
    <s v="Jemma"/>
    <x v="0"/>
    <x v="0"/>
    <n v="53"/>
    <x v="20"/>
    <x v="8"/>
    <x v="3"/>
    <s v="C"/>
    <s v="D"/>
    <x v="120"/>
    <x v="0"/>
    <x v="3"/>
    <x v="0"/>
    <n v="55906"/>
  </r>
  <r>
    <s v="Megan"/>
    <x v="0"/>
    <x v="0"/>
    <n v="49"/>
    <x v="3"/>
    <x v="10"/>
    <x v="3"/>
    <s v="F"/>
    <s v="F"/>
    <x v="103"/>
    <x v="3"/>
    <x v="4"/>
    <x v="3"/>
    <n v="55435"/>
  </r>
  <r>
    <s v="Charlotte"/>
    <x v="0"/>
    <x v="0"/>
    <n v="73"/>
    <x v="51"/>
    <x v="21"/>
    <x v="0"/>
    <s v="C"/>
    <s v="B"/>
    <x v="4"/>
    <x v="0"/>
    <x v="3"/>
    <x v="0"/>
    <n v="55906"/>
  </r>
  <r>
    <s v="Marcus"/>
    <x v="1"/>
    <x v="0"/>
    <n v="66"/>
    <x v="7"/>
    <x v="30"/>
    <x v="1"/>
    <s v="D"/>
    <s v="F"/>
    <x v="136"/>
    <x v="0"/>
    <x v="0"/>
    <x v="0"/>
    <n v="55906"/>
  </r>
  <r>
    <s v="Mitchell"/>
    <x v="1"/>
    <x v="1"/>
    <n v="67"/>
    <x v="26"/>
    <x v="32"/>
    <x v="1"/>
    <s v="D"/>
    <s v="D"/>
    <x v="107"/>
    <x v="3"/>
    <x v="0"/>
    <x v="3"/>
    <n v="55435"/>
  </r>
  <r>
    <s v="Emily"/>
    <x v="0"/>
    <x v="1"/>
    <n v="68"/>
    <x v="48"/>
    <x v="59"/>
    <x v="1"/>
    <s v="D"/>
    <s v="D"/>
    <x v="106"/>
    <x v="1"/>
    <x v="3"/>
    <x v="1"/>
    <n v="55810"/>
  </r>
  <r>
    <s v="Kylie"/>
    <x v="0"/>
    <x v="1"/>
    <n v="59"/>
    <x v="6"/>
    <x v="4"/>
    <x v="3"/>
    <s v="D"/>
    <s v="C"/>
    <x v="19"/>
    <x v="1"/>
    <x v="0"/>
    <x v="1"/>
    <n v="55810"/>
  </r>
  <r>
    <s v="Arran"/>
    <x v="1"/>
    <x v="0"/>
    <n v="71"/>
    <x v="47"/>
    <x v="24"/>
    <x v="0"/>
    <s v="D"/>
    <s v="D"/>
    <x v="137"/>
    <x v="1"/>
    <x v="4"/>
    <x v="1"/>
    <n v="55810"/>
  </r>
  <r>
    <s v="Linzi"/>
    <x v="0"/>
    <x v="1"/>
    <n v="77"/>
    <x v="53"/>
    <x v="63"/>
    <x v="0"/>
    <s v="B"/>
    <s v="A"/>
    <x v="138"/>
    <x v="3"/>
    <x v="2"/>
    <x v="3"/>
    <n v="55435"/>
  </r>
  <r>
    <s v="Oliver"/>
    <x v="1"/>
    <x v="0"/>
    <n v="83"/>
    <x v="0"/>
    <x v="5"/>
    <x v="4"/>
    <s v="C"/>
    <s v="C"/>
    <x v="113"/>
    <x v="1"/>
    <x v="3"/>
    <x v="1"/>
    <n v="55810"/>
  </r>
  <r>
    <s v="Keir"/>
    <x v="1"/>
    <x v="1"/>
    <n v="63"/>
    <x v="20"/>
    <x v="59"/>
    <x v="1"/>
    <s v="C"/>
    <s v="D"/>
    <x v="139"/>
    <x v="0"/>
    <x v="0"/>
    <x v="0"/>
    <n v="55906"/>
  </r>
  <r>
    <s v="Kimberly"/>
    <x v="0"/>
    <x v="0"/>
    <n v="56"/>
    <x v="23"/>
    <x v="19"/>
    <x v="3"/>
    <s v="D"/>
    <s v="D"/>
    <x v="104"/>
    <x v="3"/>
    <x v="3"/>
    <x v="3"/>
    <n v="55435"/>
  </r>
  <r>
    <s v="Carly"/>
    <x v="0"/>
    <x v="0"/>
    <n v="67"/>
    <x v="46"/>
    <x v="58"/>
    <x v="1"/>
    <s v="C"/>
    <s v="B"/>
    <x v="134"/>
    <x v="1"/>
    <x v="4"/>
    <x v="1"/>
    <n v="55810"/>
  </r>
  <r>
    <s v="Erin"/>
    <x v="0"/>
    <x v="0"/>
    <n v="75"/>
    <x v="44"/>
    <x v="27"/>
    <x v="0"/>
    <s v="B"/>
    <s v="C"/>
    <x v="86"/>
    <x v="4"/>
    <x v="4"/>
    <x v="4"/>
    <n v="55108"/>
  </r>
  <r>
    <s v="Robyn"/>
    <x v="0"/>
    <x v="0"/>
    <n v="71"/>
    <x v="10"/>
    <x v="21"/>
    <x v="0"/>
    <s v="B"/>
    <s v="B"/>
    <x v="5"/>
    <x v="1"/>
    <x v="1"/>
    <x v="1"/>
    <n v="55810"/>
  </r>
  <r>
    <s v="Chloe"/>
    <x v="0"/>
    <x v="0"/>
    <n v="43"/>
    <x v="12"/>
    <x v="20"/>
    <x v="3"/>
    <s v="F"/>
    <s v="F"/>
    <x v="128"/>
    <x v="1"/>
    <x v="5"/>
    <x v="1"/>
    <n v="55810"/>
  </r>
  <r>
    <s v="Jodie"/>
    <x v="0"/>
    <x v="0"/>
    <n v="41"/>
    <x v="61"/>
    <x v="11"/>
    <x v="3"/>
    <s v="F"/>
    <s v="F"/>
    <x v="84"/>
    <x v="1"/>
    <x v="4"/>
    <x v="1"/>
    <n v="55810"/>
  </r>
  <r>
    <s v="Michaela"/>
    <x v="0"/>
    <x v="1"/>
    <n v="82"/>
    <x v="1"/>
    <x v="66"/>
    <x v="4"/>
    <s v="A"/>
    <s v="A"/>
    <x v="32"/>
    <x v="1"/>
    <x v="1"/>
    <x v="1"/>
    <n v="55810"/>
  </r>
  <r>
    <s v="Leon"/>
    <x v="1"/>
    <x v="1"/>
    <n v="61"/>
    <x v="26"/>
    <x v="34"/>
    <x v="1"/>
    <s v="D"/>
    <s v="D"/>
    <x v="104"/>
    <x v="1"/>
    <x v="1"/>
    <x v="1"/>
    <n v="55810"/>
  </r>
  <r>
    <s v="Tyler"/>
    <x v="1"/>
    <x v="0"/>
    <n v="28"/>
    <x v="62"/>
    <x v="68"/>
    <x v="3"/>
    <s v="F"/>
    <s v="F"/>
    <x v="140"/>
    <x v="2"/>
    <x v="1"/>
    <x v="2"/>
    <n v="55488"/>
  </r>
  <r>
    <s v="Kai"/>
    <x v="1"/>
    <x v="0"/>
    <n v="82"/>
    <x v="13"/>
    <x v="64"/>
    <x v="4"/>
    <s v="C"/>
    <s v="C"/>
    <x v="97"/>
    <x v="1"/>
    <x v="3"/>
    <x v="1"/>
    <n v="55810"/>
  </r>
  <r>
    <s v="Sophie"/>
    <x v="0"/>
    <x v="0"/>
    <n v="41"/>
    <x v="28"/>
    <x v="56"/>
    <x v="3"/>
    <s v="F"/>
    <s v="F"/>
    <x v="90"/>
    <x v="0"/>
    <x v="5"/>
    <x v="0"/>
    <n v="55906"/>
  </r>
  <r>
    <s v="Lucas"/>
    <x v="1"/>
    <x v="1"/>
    <n v="71"/>
    <x v="7"/>
    <x v="18"/>
    <x v="0"/>
    <s v="D"/>
    <s v="D"/>
    <x v="52"/>
    <x v="1"/>
    <x v="4"/>
    <x v="1"/>
    <n v="55810"/>
  </r>
  <r>
    <s v="Evan"/>
    <x v="1"/>
    <x v="0"/>
    <n v="47"/>
    <x v="36"/>
    <x v="69"/>
    <x v="3"/>
    <s v="F"/>
    <s v="F"/>
    <x v="53"/>
    <x v="1"/>
    <x v="3"/>
    <x v="1"/>
    <n v="55810"/>
  </r>
  <r>
    <s v="Kian"/>
    <x v="1"/>
    <x v="0"/>
    <n v="62"/>
    <x v="25"/>
    <x v="20"/>
    <x v="1"/>
    <s v="F"/>
    <s v="F"/>
    <x v="141"/>
    <x v="4"/>
    <x v="3"/>
    <x v="4"/>
    <n v="55108"/>
  </r>
  <r>
    <s v="Alex"/>
    <x v="1"/>
    <x v="0"/>
    <n v="90"/>
    <x v="4"/>
    <x v="47"/>
    <x v="2"/>
    <s v="C"/>
    <s v="B"/>
    <x v="123"/>
    <x v="1"/>
    <x v="1"/>
    <x v="1"/>
    <n v="55810"/>
  </r>
  <r>
    <s v="Jessica"/>
    <x v="0"/>
    <x v="0"/>
    <n v="83"/>
    <x v="55"/>
    <x v="67"/>
    <x v="4"/>
    <s v="A"/>
    <s v="A"/>
    <x v="142"/>
    <x v="1"/>
    <x v="0"/>
    <x v="1"/>
    <n v="55810"/>
  </r>
  <r>
    <s v="Sinead"/>
    <x v="0"/>
    <x v="0"/>
    <n v="61"/>
    <x v="41"/>
    <x v="33"/>
    <x v="1"/>
    <s v="D"/>
    <s v="D"/>
    <x v="8"/>
    <x v="0"/>
    <x v="1"/>
    <x v="0"/>
    <n v="55906"/>
  </r>
  <r>
    <s v="Finn"/>
    <x v="1"/>
    <x v="1"/>
    <n v="76"/>
    <x v="22"/>
    <x v="59"/>
    <x v="0"/>
    <s v="C"/>
    <s v="D"/>
    <x v="22"/>
    <x v="3"/>
    <x v="5"/>
    <x v="3"/>
    <n v="55435"/>
  </r>
  <r>
    <s v="Leo"/>
    <x v="1"/>
    <x v="1"/>
    <n v="49"/>
    <x v="38"/>
    <x v="11"/>
    <x v="3"/>
    <s v="F"/>
    <s v="F"/>
    <x v="143"/>
    <x v="1"/>
    <x v="3"/>
    <x v="1"/>
    <n v="55810"/>
  </r>
  <r>
    <s v="Caitlin"/>
    <x v="0"/>
    <x v="0"/>
    <n v="24"/>
    <x v="63"/>
    <x v="65"/>
    <x v="3"/>
    <s v="F"/>
    <s v="F"/>
    <x v="144"/>
    <x v="0"/>
    <x v="5"/>
    <x v="0"/>
    <n v="55906"/>
  </r>
  <r>
    <s v="Kerri"/>
    <x v="0"/>
    <x v="0"/>
    <n v="35"/>
    <x v="28"/>
    <x v="61"/>
    <x v="3"/>
    <s v="F"/>
    <s v="D"/>
    <x v="95"/>
    <x v="3"/>
    <x v="5"/>
    <x v="3"/>
    <n v="55435"/>
  </r>
  <r>
    <s v="Archie"/>
    <x v="1"/>
    <x v="0"/>
    <n v="58"/>
    <x v="26"/>
    <x v="10"/>
    <x v="3"/>
    <s v="D"/>
    <s v="F"/>
    <x v="141"/>
    <x v="1"/>
    <x v="4"/>
    <x v="1"/>
    <n v="55810"/>
  </r>
  <r>
    <s v="Alexandra"/>
    <x v="0"/>
    <x v="0"/>
    <n v="61"/>
    <x v="19"/>
    <x v="19"/>
    <x v="1"/>
    <s v="C"/>
    <s v="D"/>
    <x v="72"/>
    <x v="1"/>
    <x v="4"/>
    <x v="1"/>
    <n v="55810"/>
  </r>
  <r>
    <s v="Aimee"/>
    <x v="0"/>
    <x v="0"/>
    <n v="69"/>
    <x v="51"/>
    <x v="0"/>
    <x v="1"/>
    <s v="C"/>
    <s v="C"/>
    <x v="11"/>
    <x v="0"/>
    <x v="4"/>
    <x v="0"/>
    <n v="55906"/>
  </r>
  <r>
    <s v="Harris"/>
    <x v="1"/>
    <x v="1"/>
    <n v="67"/>
    <x v="0"/>
    <x v="8"/>
    <x v="1"/>
    <s v="C"/>
    <s v="D"/>
    <x v="54"/>
    <x v="3"/>
    <x v="3"/>
    <x v="3"/>
    <n v="55435"/>
  </r>
  <r>
    <s v="Mackenzie"/>
    <x v="1"/>
    <x v="0"/>
    <n v="79"/>
    <x v="19"/>
    <x v="8"/>
    <x v="0"/>
    <s v="C"/>
    <s v="D"/>
    <x v="11"/>
    <x v="3"/>
    <x v="1"/>
    <x v="3"/>
    <n v="55435"/>
  </r>
  <r>
    <s v="Chelsea"/>
    <x v="0"/>
    <x v="1"/>
    <n v="72"/>
    <x v="35"/>
    <x v="4"/>
    <x v="0"/>
    <s v="B"/>
    <s v="C"/>
    <x v="126"/>
    <x v="1"/>
    <x v="4"/>
    <x v="1"/>
    <n v="55810"/>
  </r>
  <r>
    <s v="Cole"/>
    <x v="1"/>
    <x v="0"/>
    <n v="62"/>
    <x v="26"/>
    <x v="30"/>
    <x v="1"/>
    <s v="D"/>
    <s v="F"/>
    <x v="96"/>
    <x v="0"/>
    <x v="1"/>
    <x v="0"/>
    <n v="55906"/>
  </r>
  <r>
    <s v="Kirstie"/>
    <x v="0"/>
    <x v="0"/>
    <n v="77"/>
    <x v="64"/>
    <x v="67"/>
    <x v="0"/>
    <s v="A"/>
    <s v="A"/>
    <x v="32"/>
    <x v="1"/>
    <x v="0"/>
    <x v="1"/>
    <n v="55810"/>
  </r>
  <r>
    <s v="Noah"/>
    <x v="1"/>
    <x v="0"/>
    <n v="75"/>
    <x v="21"/>
    <x v="33"/>
    <x v="0"/>
    <s v="C"/>
    <s v="D"/>
    <x v="22"/>
    <x v="3"/>
    <x v="4"/>
    <x v="3"/>
    <n v="55435"/>
  </r>
  <r>
    <s v="Lennon"/>
    <x v="1"/>
    <x v="1"/>
    <n v="87"/>
    <x v="21"/>
    <x v="35"/>
    <x v="4"/>
    <s v="C"/>
    <s v="C"/>
    <x v="114"/>
    <x v="4"/>
    <x v="3"/>
    <x v="4"/>
    <n v="55108"/>
  </r>
  <r>
    <s v="Shannon"/>
    <x v="0"/>
    <x v="0"/>
    <n v="52"/>
    <x v="23"/>
    <x v="59"/>
    <x v="3"/>
    <s v="D"/>
    <s v="D"/>
    <x v="130"/>
    <x v="0"/>
    <x v="0"/>
    <x v="0"/>
    <n v="55906"/>
  </r>
  <r>
    <s v="Harvey"/>
    <x v="1"/>
    <x v="0"/>
    <n v="66"/>
    <x v="3"/>
    <x v="10"/>
    <x v="1"/>
    <s v="F"/>
    <s v="F"/>
    <x v="49"/>
    <x v="4"/>
    <x v="1"/>
    <x v="4"/>
    <n v="55108"/>
  </r>
  <r>
    <s v="Naomi"/>
    <x v="0"/>
    <x v="1"/>
    <n v="63"/>
    <x v="4"/>
    <x v="21"/>
    <x v="1"/>
    <s v="C"/>
    <s v="B"/>
    <x v="66"/>
    <x v="1"/>
    <x v="1"/>
    <x v="1"/>
    <n v="55810"/>
  </r>
  <r>
    <s v="Cara"/>
    <x v="0"/>
    <x v="1"/>
    <n v="46"/>
    <x v="17"/>
    <x v="30"/>
    <x v="3"/>
    <s v="F"/>
    <s v="F"/>
    <x v="13"/>
    <x v="1"/>
    <x v="3"/>
    <x v="1"/>
    <n v="55810"/>
  </r>
  <r>
    <s v="Demi"/>
    <x v="0"/>
    <x v="0"/>
    <n v="59"/>
    <x v="20"/>
    <x v="7"/>
    <x v="3"/>
    <s v="C"/>
    <s v="C"/>
    <x v="101"/>
    <x v="1"/>
    <x v="1"/>
    <x v="1"/>
    <n v="55810"/>
  </r>
  <r>
    <s v="Jordan"/>
    <x v="0"/>
    <x v="0"/>
    <n v="61"/>
    <x v="0"/>
    <x v="7"/>
    <x v="1"/>
    <s v="C"/>
    <s v="C"/>
    <x v="139"/>
    <x v="4"/>
    <x v="5"/>
    <x v="4"/>
    <n v="55108"/>
  </r>
  <r>
    <s v="Corey"/>
    <x v="1"/>
    <x v="0"/>
    <n v="63"/>
    <x v="26"/>
    <x v="18"/>
    <x v="1"/>
    <s v="D"/>
    <s v="D"/>
    <x v="89"/>
    <x v="2"/>
    <x v="3"/>
    <x v="2"/>
    <n v="55488"/>
  </r>
  <r>
    <s v="Alice"/>
    <x v="0"/>
    <x v="0"/>
    <n v="42"/>
    <x v="47"/>
    <x v="59"/>
    <x v="3"/>
    <s v="D"/>
    <s v="D"/>
    <x v="145"/>
    <x v="1"/>
    <x v="1"/>
    <x v="1"/>
    <n v="55810"/>
  </r>
  <r>
    <s v="Brodie"/>
    <x v="1"/>
    <x v="0"/>
    <n v="59"/>
    <x v="56"/>
    <x v="18"/>
    <x v="3"/>
    <s v="D"/>
    <s v="D"/>
    <x v="41"/>
    <x v="3"/>
    <x v="1"/>
    <x v="3"/>
    <n v="55435"/>
  </r>
  <r>
    <s v="Nicolle"/>
    <x v="0"/>
    <x v="0"/>
    <n v="80"/>
    <x v="1"/>
    <x v="50"/>
    <x v="4"/>
    <s v="A"/>
    <s v="B"/>
    <x v="102"/>
    <x v="3"/>
    <x v="1"/>
    <x v="3"/>
    <n v="55435"/>
  </r>
  <r>
    <s v="Rebekah"/>
    <x v="0"/>
    <x v="0"/>
    <n v="58"/>
    <x v="56"/>
    <x v="29"/>
    <x v="3"/>
    <s v="D"/>
    <s v="F"/>
    <x v="146"/>
    <x v="0"/>
    <x v="4"/>
    <x v="0"/>
    <n v="55906"/>
  </r>
  <r>
    <s v="Kenzie"/>
    <x v="1"/>
    <x v="1"/>
    <n v="85"/>
    <x v="27"/>
    <x v="5"/>
    <x v="4"/>
    <s v="B"/>
    <s v="C"/>
    <x v="1"/>
    <x v="0"/>
    <x v="5"/>
    <x v="0"/>
    <n v="55906"/>
  </r>
  <r>
    <s v="Hollie"/>
    <x v="0"/>
    <x v="0"/>
    <n v="52"/>
    <x v="17"/>
    <x v="14"/>
    <x v="3"/>
    <s v="F"/>
    <s v="F"/>
    <x v="110"/>
    <x v="1"/>
    <x v="1"/>
    <x v="1"/>
    <n v="55810"/>
  </r>
  <r>
    <s v="Amber"/>
    <x v="0"/>
    <x v="1"/>
    <n v="27"/>
    <x v="45"/>
    <x v="70"/>
    <x v="3"/>
    <s v="F"/>
    <s v="F"/>
    <x v="147"/>
    <x v="3"/>
    <x v="5"/>
    <x v="3"/>
    <n v="55435"/>
  </r>
  <r>
    <s v="Luca"/>
    <x v="1"/>
    <x v="0"/>
    <n v="59"/>
    <x v="7"/>
    <x v="14"/>
    <x v="3"/>
    <s v="D"/>
    <s v="F"/>
    <x v="145"/>
    <x v="1"/>
    <x v="1"/>
    <x v="1"/>
    <n v="55810"/>
  </r>
  <r>
    <s v="Alfie"/>
    <x v="1"/>
    <x v="0"/>
    <n v="49"/>
    <x v="17"/>
    <x v="61"/>
    <x v="3"/>
    <s v="F"/>
    <s v="D"/>
    <x v="118"/>
    <x v="2"/>
    <x v="0"/>
    <x v="2"/>
    <n v="55488"/>
  </r>
  <r>
    <s v="Bailey"/>
    <x v="1"/>
    <x v="0"/>
    <n v="69"/>
    <x v="17"/>
    <x v="20"/>
    <x v="1"/>
    <s v="F"/>
    <s v="F"/>
    <x v="96"/>
    <x v="3"/>
    <x v="1"/>
    <x v="3"/>
    <n v="55435"/>
  </r>
  <r>
    <s v="Jayden"/>
    <x v="1"/>
    <x v="0"/>
    <n v="61"/>
    <x v="47"/>
    <x v="18"/>
    <x v="1"/>
    <s v="D"/>
    <s v="D"/>
    <x v="148"/>
    <x v="1"/>
    <x v="0"/>
    <x v="1"/>
    <n v="55810"/>
  </r>
  <r>
    <s v="Bethany"/>
    <x v="0"/>
    <x v="0"/>
    <n v="44"/>
    <x v="6"/>
    <x v="14"/>
    <x v="3"/>
    <s v="D"/>
    <s v="F"/>
    <x v="75"/>
    <x v="2"/>
    <x v="5"/>
    <x v="2"/>
    <n v="55488"/>
  </r>
  <r>
    <s v="Toni"/>
    <x v="0"/>
    <x v="1"/>
    <n v="73"/>
    <x v="27"/>
    <x v="62"/>
    <x v="0"/>
    <s v="B"/>
    <s v="B"/>
    <x v="47"/>
    <x v="3"/>
    <x v="5"/>
    <x v="3"/>
    <n v="55435"/>
  </r>
  <r>
    <s v="Zak"/>
    <x v="1"/>
    <x v="0"/>
    <n v="84"/>
    <x v="52"/>
    <x v="42"/>
    <x v="4"/>
    <s v="C"/>
    <s v="C"/>
    <x v="5"/>
    <x v="4"/>
    <x v="1"/>
    <x v="4"/>
    <n v="55108"/>
  </r>
  <r>
    <s v="Olivia"/>
    <x v="0"/>
    <x v="0"/>
    <n v="45"/>
    <x v="19"/>
    <x v="7"/>
    <x v="3"/>
    <s v="C"/>
    <s v="C"/>
    <x v="148"/>
    <x v="1"/>
    <x v="1"/>
    <x v="1"/>
    <n v="55810"/>
  </r>
  <r>
    <s v="Hayden"/>
    <x v="1"/>
    <x v="0"/>
    <n v="74"/>
    <x v="21"/>
    <x v="22"/>
    <x v="0"/>
    <s v="C"/>
    <s v="C"/>
    <x v="7"/>
    <x v="3"/>
    <x v="0"/>
    <x v="3"/>
    <n v="55435"/>
  </r>
  <r>
    <s v="Taylor"/>
    <x v="0"/>
    <x v="1"/>
    <n v="82"/>
    <x v="65"/>
    <x v="71"/>
    <x v="4"/>
    <s v="A"/>
    <s v="A"/>
    <x v="6"/>
    <x v="3"/>
    <x v="1"/>
    <x v="3"/>
    <n v="55435"/>
  </r>
  <r>
    <s v="Chantelle"/>
    <x v="0"/>
    <x v="0"/>
    <n v="59"/>
    <x v="22"/>
    <x v="12"/>
    <x v="3"/>
    <s v="C"/>
    <s v="C"/>
    <x v="137"/>
    <x v="3"/>
    <x v="0"/>
    <x v="3"/>
    <n v="55435"/>
  </r>
  <r>
    <s v="Caleb"/>
    <x v="1"/>
    <x v="0"/>
    <n v="46"/>
    <x v="11"/>
    <x v="45"/>
    <x v="3"/>
    <s v="F"/>
    <s v="F"/>
    <x v="84"/>
    <x v="4"/>
    <x v="3"/>
    <x v="4"/>
    <n v="55108"/>
  </r>
  <r>
    <s v="Beth"/>
    <x v="0"/>
    <x v="0"/>
    <n v="80"/>
    <x v="1"/>
    <x v="26"/>
    <x v="4"/>
    <s v="A"/>
    <s v="B"/>
    <x v="109"/>
    <x v="3"/>
    <x v="5"/>
    <x v="3"/>
    <n v="55435"/>
  </r>
  <r>
    <s v="Paige"/>
    <x v="0"/>
    <x v="0"/>
    <n v="85"/>
    <x v="2"/>
    <x v="53"/>
    <x v="4"/>
    <s v="A"/>
    <s v="A"/>
    <x v="149"/>
    <x v="3"/>
    <x v="2"/>
    <x v="3"/>
    <n v="55435"/>
  </r>
  <r>
    <s v="Courtney"/>
    <x v="0"/>
    <x v="0"/>
    <n v="71"/>
    <x v="5"/>
    <x v="64"/>
    <x v="0"/>
    <s v="B"/>
    <s v="C"/>
    <x v="85"/>
    <x v="2"/>
    <x v="5"/>
    <x v="2"/>
    <n v="55488"/>
  </r>
  <r>
    <s v="Mason"/>
    <x v="1"/>
    <x v="1"/>
    <n v="66"/>
    <x v="6"/>
    <x v="34"/>
    <x v="1"/>
    <s v="D"/>
    <s v="D"/>
    <x v="52"/>
    <x v="2"/>
    <x v="0"/>
    <x v="2"/>
    <n v="55488"/>
  </r>
  <r>
    <s v="Abigail"/>
    <x v="0"/>
    <x v="0"/>
    <n v="80"/>
    <x v="44"/>
    <x v="28"/>
    <x v="4"/>
    <s v="B"/>
    <s v="B"/>
    <x v="123"/>
    <x v="0"/>
    <x v="3"/>
    <x v="0"/>
    <n v="55906"/>
  </r>
  <r>
    <s v="Harrison"/>
    <x v="1"/>
    <x v="1"/>
    <n v="87"/>
    <x v="50"/>
    <x v="67"/>
    <x v="4"/>
    <s v="A"/>
    <s v="A"/>
    <x v="127"/>
    <x v="1"/>
    <x v="3"/>
    <x v="1"/>
    <n v="55810"/>
  </r>
  <r>
    <s v="Riley"/>
    <x v="1"/>
    <x v="0"/>
    <n v="79"/>
    <x v="10"/>
    <x v="42"/>
    <x v="0"/>
    <s v="B"/>
    <s v="C"/>
    <x v="85"/>
    <x v="1"/>
    <x v="2"/>
    <x v="1"/>
    <n v="55810"/>
  </r>
  <r>
    <s v="Iona"/>
    <x v="0"/>
    <x v="1"/>
    <n v="38"/>
    <x v="39"/>
    <x v="48"/>
    <x v="3"/>
    <s v="F"/>
    <s v="F"/>
    <x v="150"/>
    <x v="4"/>
    <x v="5"/>
    <x v="4"/>
    <n v="55108"/>
  </r>
  <r>
    <s v="Abbie"/>
    <x v="0"/>
    <x v="0"/>
    <n v="38"/>
    <x v="11"/>
    <x v="11"/>
    <x v="3"/>
    <s v="F"/>
    <s v="F"/>
    <x v="151"/>
    <x v="2"/>
    <x v="5"/>
    <x v="2"/>
    <n v="55488"/>
  </r>
  <r>
    <s v="Kate"/>
    <x v="0"/>
    <x v="0"/>
    <n v="67"/>
    <x v="51"/>
    <x v="4"/>
    <x v="1"/>
    <s v="C"/>
    <s v="C"/>
    <x v="0"/>
    <x v="4"/>
    <x v="1"/>
    <x v="4"/>
    <n v="55108"/>
  </r>
  <r>
    <s v="Morgan"/>
    <x v="0"/>
    <x v="0"/>
    <n v="64"/>
    <x v="19"/>
    <x v="7"/>
    <x v="1"/>
    <s v="C"/>
    <s v="C"/>
    <x v="27"/>
    <x v="2"/>
    <x v="1"/>
    <x v="2"/>
    <n v="55488"/>
  </r>
  <r>
    <s v="Molly"/>
    <x v="0"/>
    <x v="1"/>
    <n v="57"/>
    <x v="4"/>
    <x v="8"/>
    <x v="3"/>
    <s v="C"/>
    <s v="D"/>
    <x v="137"/>
    <x v="1"/>
    <x v="3"/>
    <x v="1"/>
    <n v="55810"/>
  </r>
  <r>
    <s v="Leah"/>
    <x v="0"/>
    <x v="0"/>
    <n v="62"/>
    <x v="6"/>
    <x v="54"/>
    <x v="1"/>
    <s v="D"/>
    <s v="D"/>
    <x v="39"/>
    <x v="3"/>
    <x v="4"/>
    <x v="3"/>
    <n v="55435"/>
  </r>
  <r>
    <s v="Kayden"/>
    <x v="1"/>
    <x v="1"/>
    <n v="73"/>
    <x v="22"/>
    <x v="4"/>
    <x v="0"/>
    <s v="C"/>
    <s v="C"/>
    <x v="0"/>
    <x v="3"/>
    <x v="2"/>
    <x v="3"/>
    <n v="55435"/>
  </r>
  <r>
    <s v="Muhammad"/>
    <x v="1"/>
    <x v="1"/>
    <n v="73"/>
    <x v="48"/>
    <x v="29"/>
    <x v="0"/>
    <s v="D"/>
    <s v="F"/>
    <x v="37"/>
    <x v="4"/>
    <x v="5"/>
    <x v="4"/>
    <n v="55108"/>
  </r>
  <r>
    <s v="Georgia"/>
    <x v="0"/>
    <x v="0"/>
    <n v="77"/>
    <x v="41"/>
    <x v="64"/>
    <x v="0"/>
    <s v="D"/>
    <s v="C"/>
    <x v="14"/>
    <x v="3"/>
    <x v="1"/>
    <x v="3"/>
    <n v="55435"/>
  </r>
  <r>
    <s v="Oscar"/>
    <x v="1"/>
    <x v="0"/>
    <n v="76"/>
    <x v="48"/>
    <x v="8"/>
    <x v="0"/>
    <s v="D"/>
    <s v="D"/>
    <x v="20"/>
    <x v="4"/>
    <x v="1"/>
    <x v="4"/>
    <n v="55108"/>
  </r>
  <r>
    <s v="Isaac"/>
    <x v="1"/>
    <x v="0"/>
    <n v="57"/>
    <x v="8"/>
    <x v="44"/>
    <x v="3"/>
    <s v="F"/>
    <s v="F"/>
    <x v="118"/>
    <x v="1"/>
    <x v="3"/>
    <x v="1"/>
    <n v="55810"/>
  </r>
  <r>
    <s v="Ellen"/>
    <x v="0"/>
    <x v="0"/>
    <n v="65"/>
    <x v="21"/>
    <x v="64"/>
    <x v="1"/>
    <s v="C"/>
    <s v="C"/>
    <x v="64"/>
    <x v="1"/>
    <x v="5"/>
    <x v="1"/>
    <n v="55810"/>
  </r>
  <r>
    <s v="Ollie"/>
    <x v="1"/>
    <x v="0"/>
    <n v="48"/>
    <x v="42"/>
    <x v="45"/>
    <x v="3"/>
    <s v="F"/>
    <s v="F"/>
    <x v="17"/>
    <x v="2"/>
    <x v="4"/>
    <x v="2"/>
    <n v="55488"/>
  </r>
  <r>
    <s v="Isla"/>
    <x v="0"/>
    <x v="0"/>
    <n v="50"/>
    <x v="48"/>
    <x v="19"/>
    <x v="3"/>
    <s v="D"/>
    <s v="D"/>
    <x v="96"/>
    <x v="0"/>
    <x v="4"/>
    <x v="0"/>
    <n v="55906"/>
  </r>
  <r>
    <s v="Ellie"/>
    <x v="0"/>
    <x v="0"/>
    <n v="85"/>
    <x v="14"/>
    <x v="67"/>
    <x v="4"/>
    <s v="B"/>
    <s v="A"/>
    <x v="152"/>
    <x v="1"/>
    <x v="3"/>
    <x v="1"/>
    <n v="55810"/>
  </r>
  <r>
    <s v="Kaiden"/>
    <x v="1"/>
    <x v="1"/>
    <n v="74"/>
    <x v="37"/>
    <x v="30"/>
    <x v="0"/>
    <s v="D"/>
    <s v="F"/>
    <x v="55"/>
    <x v="0"/>
    <x v="5"/>
    <x v="0"/>
    <n v="55906"/>
  </r>
  <r>
    <s v="Cody"/>
    <x v="1"/>
    <x v="1"/>
    <n v="60"/>
    <x v="32"/>
    <x v="31"/>
    <x v="1"/>
    <s v="F"/>
    <s v="F"/>
    <x v="18"/>
    <x v="3"/>
    <x v="5"/>
    <x v="3"/>
    <n v="55435"/>
  </r>
  <r>
    <s v="Niamh"/>
    <x v="0"/>
    <x v="0"/>
    <n v="59"/>
    <x v="8"/>
    <x v="8"/>
    <x v="3"/>
    <s v="F"/>
    <s v="D"/>
    <x v="96"/>
    <x v="1"/>
    <x v="5"/>
    <x v="1"/>
    <n v="55810"/>
  </r>
  <r>
    <s v="Jude"/>
    <x v="1"/>
    <x v="0"/>
    <n v="53"/>
    <x v="11"/>
    <x v="11"/>
    <x v="3"/>
    <s v="F"/>
    <s v="F"/>
    <x v="46"/>
    <x v="2"/>
    <x v="1"/>
    <x v="2"/>
    <n v="55488"/>
  </r>
  <r>
    <s v="Kelsey"/>
    <x v="0"/>
    <x v="1"/>
    <n v="49"/>
    <x v="23"/>
    <x v="23"/>
    <x v="3"/>
    <s v="D"/>
    <s v="F"/>
    <x v="153"/>
    <x v="2"/>
    <x v="1"/>
    <x v="2"/>
    <n v="55488"/>
  </r>
  <r>
    <s v="Rhiannon"/>
    <x v="0"/>
    <x v="1"/>
    <n v="88"/>
    <x v="66"/>
    <x v="53"/>
    <x v="4"/>
    <s v="A"/>
    <s v="A"/>
    <x v="73"/>
    <x v="3"/>
    <x v="4"/>
    <x v="3"/>
    <n v="55435"/>
  </r>
  <r>
    <s v="Caitlyn"/>
    <x v="0"/>
    <x v="1"/>
    <n v="54"/>
    <x v="32"/>
    <x v="34"/>
    <x v="3"/>
    <s v="F"/>
    <s v="D"/>
    <x v="49"/>
    <x v="1"/>
    <x v="4"/>
    <x v="1"/>
    <n v="55810"/>
  </r>
  <r>
    <s v="Carla"/>
    <x v="0"/>
    <x v="1"/>
    <n v="63"/>
    <x v="19"/>
    <x v="32"/>
    <x v="1"/>
    <s v="C"/>
    <s v="D"/>
    <x v="106"/>
    <x v="1"/>
    <x v="5"/>
    <x v="1"/>
    <n v="55810"/>
  </r>
  <r>
    <s v="Ruaridh"/>
    <x v="1"/>
    <x v="1"/>
    <n v="65"/>
    <x v="23"/>
    <x v="19"/>
    <x v="1"/>
    <s v="D"/>
    <s v="D"/>
    <x v="30"/>
    <x v="0"/>
    <x v="3"/>
    <x v="0"/>
    <n v="55906"/>
  </r>
  <r>
    <s v="Eve"/>
    <x v="0"/>
    <x v="0"/>
    <n v="82"/>
    <x v="35"/>
    <x v="64"/>
    <x v="4"/>
    <s v="B"/>
    <s v="C"/>
    <x v="60"/>
    <x v="0"/>
    <x v="3"/>
    <x v="0"/>
    <n v="55906"/>
  </r>
  <r>
    <s v="Kaitlin"/>
    <x v="0"/>
    <x v="1"/>
    <n v="52"/>
    <x v="3"/>
    <x v="44"/>
    <x v="3"/>
    <s v="F"/>
    <s v="F"/>
    <x v="154"/>
    <x v="3"/>
    <x v="4"/>
    <x v="3"/>
    <n v="55435"/>
  </r>
  <r>
    <s v="Cooper"/>
    <x v="1"/>
    <x v="1"/>
    <n v="87"/>
    <x v="27"/>
    <x v="62"/>
    <x v="4"/>
    <s v="B"/>
    <s v="B"/>
    <x v="155"/>
    <x v="3"/>
    <x v="3"/>
    <x v="3"/>
    <n v="55435"/>
  </r>
  <r>
    <s v="Ciara"/>
    <x v="0"/>
    <x v="1"/>
    <n v="70"/>
    <x v="20"/>
    <x v="0"/>
    <x v="0"/>
    <s v="C"/>
    <s v="C"/>
    <x v="22"/>
    <x v="3"/>
    <x v="2"/>
    <x v="3"/>
    <n v="55435"/>
  </r>
  <r>
    <s v="Jackson"/>
    <x v="1"/>
    <x v="0"/>
    <n v="84"/>
    <x v="5"/>
    <x v="5"/>
    <x v="4"/>
    <s v="B"/>
    <s v="C"/>
    <x v="119"/>
    <x v="4"/>
    <x v="1"/>
    <x v="4"/>
    <n v="55108"/>
  </r>
  <r>
    <s v="Zac"/>
    <x v="1"/>
    <x v="0"/>
    <n v="71"/>
    <x v="47"/>
    <x v="61"/>
    <x v="0"/>
    <s v="D"/>
    <s v="D"/>
    <x v="72"/>
    <x v="3"/>
    <x v="3"/>
    <x v="3"/>
    <n v="55435"/>
  </r>
  <r>
    <s v="Olly"/>
    <x v="1"/>
    <x v="0"/>
    <n v="63"/>
    <x v="48"/>
    <x v="8"/>
    <x v="1"/>
    <s v="D"/>
    <s v="D"/>
    <x v="72"/>
    <x v="0"/>
    <x v="5"/>
    <x v="0"/>
    <n v="55906"/>
  </r>
  <r>
    <s v="Meghan"/>
    <x v="0"/>
    <x v="1"/>
    <n v="51"/>
    <x v="0"/>
    <x v="27"/>
    <x v="3"/>
    <s v="C"/>
    <s v="C"/>
    <x v="137"/>
    <x v="1"/>
    <x v="0"/>
    <x v="1"/>
    <n v="55810"/>
  </r>
  <r>
    <s v="Blake"/>
    <x v="1"/>
    <x v="0"/>
    <n v="84"/>
    <x v="19"/>
    <x v="59"/>
    <x v="4"/>
    <s v="C"/>
    <s v="D"/>
    <x v="131"/>
    <x v="4"/>
    <x v="2"/>
    <x v="4"/>
    <n v="55108"/>
  </r>
  <r>
    <s v="Shay"/>
    <x v="1"/>
    <x v="1"/>
    <n v="71"/>
    <x v="21"/>
    <x v="32"/>
    <x v="0"/>
    <s v="C"/>
    <s v="D"/>
    <x v="42"/>
    <x v="1"/>
    <x v="0"/>
    <x v="1"/>
    <n v="55810"/>
  </r>
  <r>
    <s v="Callan"/>
    <x v="1"/>
    <x v="0"/>
    <n v="74"/>
    <x v="19"/>
    <x v="8"/>
    <x v="0"/>
    <s v="C"/>
    <s v="D"/>
    <x v="45"/>
    <x v="1"/>
    <x v="3"/>
    <x v="1"/>
    <n v="55810"/>
  </r>
  <r>
    <s v="Reuben"/>
    <x v="1"/>
    <x v="0"/>
    <n v="68"/>
    <x v="32"/>
    <x v="34"/>
    <x v="1"/>
    <s v="F"/>
    <s v="D"/>
    <x v="29"/>
    <x v="3"/>
    <x v="1"/>
    <x v="3"/>
    <n v="55435"/>
  </r>
  <r>
    <s v="Theo"/>
    <x v="1"/>
    <x v="0"/>
    <n v="57"/>
    <x v="25"/>
    <x v="31"/>
    <x v="3"/>
    <s v="F"/>
    <s v="F"/>
    <x v="118"/>
    <x v="4"/>
    <x v="4"/>
    <x v="4"/>
    <n v="55108"/>
  </r>
  <r>
    <s v="Abby"/>
    <x v="0"/>
    <x v="1"/>
    <n v="82"/>
    <x v="55"/>
    <x v="2"/>
    <x v="4"/>
    <s v="A"/>
    <s v="A"/>
    <x v="82"/>
    <x v="1"/>
    <x v="3"/>
    <x v="1"/>
    <n v="55810"/>
  </r>
  <r>
    <s v="Kaitlyn"/>
    <x v="0"/>
    <x v="1"/>
    <n v="57"/>
    <x v="17"/>
    <x v="54"/>
    <x v="3"/>
    <s v="F"/>
    <s v="D"/>
    <x v="146"/>
    <x v="3"/>
    <x v="4"/>
    <x v="3"/>
    <n v="55435"/>
  </r>
  <r>
    <s v="Lauryn"/>
    <x v="0"/>
    <x v="0"/>
    <n v="47"/>
    <x v="17"/>
    <x v="8"/>
    <x v="3"/>
    <s v="F"/>
    <s v="D"/>
    <x v="156"/>
    <x v="3"/>
    <x v="2"/>
    <x v="3"/>
    <n v="55435"/>
  </r>
  <r>
    <s v="Brooke"/>
    <x v="0"/>
    <x v="0"/>
    <n v="59"/>
    <x v="31"/>
    <x v="21"/>
    <x v="3"/>
    <s v="B"/>
    <s v="B"/>
    <x v="92"/>
    <x v="2"/>
    <x v="5"/>
    <x v="2"/>
    <n v="55488"/>
  </r>
  <r>
    <s v="Freddie"/>
    <x v="1"/>
    <x v="0"/>
    <n v="41"/>
    <x v="34"/>
    <x v="41"/>
    <x v="3"/>
    <s v="F"/>
    <s v="F"/>
    <x v="157"/>
    <x v="0"/>
    <x v="1"/>
    <x v="0"/>
    <n v="55906"/>
  </r>
  <r>
    <s v="Grace"/>
    <x v="0"/>
    <x v="1"/>
    <n v="62"/>
    <x v="48"/>
    <x v="34"/>
    <x v="1"/>
    <s v="D"/>
    <s v="D"/>
    <x v="120"/>
    <x v="1"/>
    <x v="1"/>
    <x v="1"/>
    <n v="55810"/>
  </r>
  <r>
    <s v="Jaxon"/>
    <x v="1"/>
    <x v="0"/>
    <n v="86"/>
    <x v="5"/>
    <x v="15"/>
    <x v="4"/>
    <s v="B"/>
    <s v="B"/>
    <x v="83"/>
    <x v="1"/>
    <x v="0"/>
    <x v="1"/>
    <n v="55810"/>
  </r>
  <r>
    <s v="Carson"/>
    <x v="1"/>
    <x v="0"/>
    <n v="69"/>
    <x v="20"/>
    <x v="24"/>
    <x v="1"/>
    <s v="C"/>
    <s v="D"/>
    <x v="26"/>
    <x v="1"/>
    <x v="5"/>
    <x v="1"/>
    <n v="55810"/>
  </r>
  <r>
    <s v="Brody"/>
    <x v="1"/>
    <x v="0"/>
    <n v="65"/>
    <x v="32"/>
    <x v="20"/>
    <x v="1"/>
    <s v="F"/>
    <s v="F"/>
    <x v="145"/>
    <x v="2"/>
    <x v="5"/>
    <x v="2"/>
    <n v="55488"/>
  </r>
  <r>
    <s v="Zachary"/>
    <x v="1"/>
    <x v="0"/>
    <n v="68"/>
    <x v="37"/>
    <x v="31"/>
    <x v="1"/>
    <s v="D"/>
    <s v="F"/>
    <x v="89"/>
    <x v="1"/>
    <x v="5"/>
    <x v="1"/>
    <n v="55810"/>
  </r>
  <r>
    <s v="Lachlan"/>
    <x v="1"/>
    <x v="0"/>
    <n v="64"/>
    <x v="47"/>
    <x v="29"/>
    <x v="1"/>
    <s v="D"/>
    <s v="F"/>
    <x v="29"/>
    <x v="1"/>
    <x v="3"/>
    <x v="1"/>
    <n v="55810"/>
  </r>
  <r>
    <s v="Ailsa"/>
    <x v="0"/>
    <x v="1"/>
    <n v="61"/>
    <x v="0"/>
    <x v="7"/>
    <x v="1"/>
    <s v="C"/>
    <s v="C"/>
    <x v="139"/>
    <x v="1"/>
    <x v="4"/>
    <x v="1"/>
    <n v="55810"/>
  </r>
  <r>
    <s v="Elliot"/>
    <x v="1"/>
    <x v="1"/>
    <n v="61"/>
    <x v="25"/>
    <x v="23"/>
    <x v="1"/>
    <s v="F"/>
    <s v="F"/>
    <x v="156"/>
    <x v="1"/>
    <x v="4"/>
    <x v="1"/>
    <n v="55810"/>
  </r>
  <r>
    <s v="Jasmine"/>
    <x v="0"/>
    <x v="0"/>
    <n v="47"/>
    <x v="32"/>
    <x v="9"/>
    <x v="3"/>
    <s v="F"/>
    <s v="F"/>
    <x v="44"/>
    <x v="2"/>
    <x v="5"/>
    <x v="2"/>
    <n v="55488"/>
  </r>
  <r>
    <s v="Sonny"/>
    <x v="1"/>
    <x v="0"/>
    <n v="73"/>
    <x v="47"/>
    <x v="33"/>
    <x v="0"/>
    <s v="D"/>
    <s v="D"/>
    <x v="26"/>
    <x v="1"/>
    <x v="5"/>
    <x v="1"/>
    <n v="55810"/>
  </r>
  <r>
    <s v="Carter"/>
    <x v="1"/>
    <x v="0"/>
    <n v="50"/>
    <x v="60"/>
    <x v="20"/>
    <x v="3"/>
    <s v="F"/>
    <s v="F"/>
    <x v="21"/>
    <x v="1"/>
    <x v="1"/>
    <x v="1"/>
    <n v="55810"/>
  </r>
  <r>
    <s v="Arthur"/>
    <x v="1"/>
    <x v="0"/>
    <n v="75"/>
    <x v="41"/>
    <x v="54"/>
    <x v="0"/>
    <s v="D"/>
    <s v="D"/>
    <x v="27"/>
    <x v="3"/>
    <x v="3"/>
    <x v="3"/>
    <n v="55435"/>
  </r>
  <r>
    <s v="Arlo"/>
    <x v="1"/>
    <x v="0"/>
    <n v="75"/>
    <x v="47"/>
    <x v="12"/>
    <x v="0"/>
    <s v="D"/>
    <s v="C"/>
    <x v="45"/>
    <x v="3"/>
    <x v="3"/>
    <x v="3"/>
    <n v="55435"/>
  </r>
  <r>
    <s v="Hunter"/>
    <x v="1"/>
    <x v="1"/>
    <n v="70"/>
    <x v="25"/>
    <x v="56"/>
    <x v="0"/>
    <s v="F"/>
    <s v="F"/>
    <x v="145"/>
    <x v="1"/>
    <x v="4"/>
    <x v="1"/>
    <n v="55810"/>
  </r>
  <r>
    <s v="Jax"/>
    <x v="1"/>
    <x v="1"/>
    <n v="89"/>
    <x v="57"/>
    <x v="26"/>
    <x v="4"/>
    <s v="B"/>
    <s v="B"/>
    <x v="102"/>
    <x v="3"/>
    <x v="5"/>
    <x v="3"/>
    <n v="55435"/>
  </r>
  <r>
    <s v="Morven"/>
    <x v="0"/>
    <x v="1"/>
    <n v="67"/>
    <x v="10"/>
    <x v="27"/>
    <x v="1"/>
    <s v="B"/>
    <s v="C"/>
    <x v="126"/>
    <x v="1"/>
    <x v="1"/>
    <x v="1"/>
    <n v="55810"/>
  </r>
  <r>
    <s v="Cerys"/>
    <x v="0"/>
    <x v="0"/>
    <n v="78"/>
    <x v="10"/>
    <x v="21"/>
    <x v="0"/>
    <s v="B"/>
    <s v="B"/>
    <x v="60"/>
    <x v="3"/>
    <x v="4"/>
    <x v="3"/>
    <n v="55435"/>
  </r>
  <r>
    <s v="Skye"/>
    <x v="0"/>
    <x v="0"/>
    <n v="59"/>
    <x v="19"/>
    <x v="59"/>
    <x v="3"/>
    <s v="C"/>
    <s v="D"/>
    <x v="88"/>
    <x v="2"/>
    <x v="5"/>
    <x v="2"/>
    <n v="55488"/>
  </r>
  <r>
    <s v="Kiera"/>
    <x v="0"/>
    <x v="1"/>
    <n v="73"/>
    <x v="5"/>
    <x v="35"/>
    <x v="0"/>
    <s v="B"/>
    <s v="C"/>
    <x v="5"/>
    <x v="0"/>
    <x v="3"/>
    <x v="0"/>
    <n v="55906"/>
  </r>
  <r>
    <s v="Innes"/>
    <x v="1"/>
    <x v="0"/>
    <n v="79"/>
    <x v="53"/>
    <x v="12"/>
    <x v="0"/>
    <s v="B"/>
    <s v="C"/>
    <x v="97"/>
    <x v="2"/>
    <x v="5"/>
    <x v="2"/>
    <n v="55488"/>
  </r>
  <r>
    <s v="Casey"/>
    <x v="0"/>
    <x v="1"/>
    <n v="67"/>
    <x v="21"/>
    <x v="64"/>
    <x v="1"/>
    <s v="C"/>
    <s v="C"/>
    <x v="0"/>
    <x v="1"/>
    <x v="5"/>
    <x v="1"/>
    <n v="55810"/>
  </r>
  <r>
    <s v="Ruairidh"/>
    <x v="1"/>
    <x v="0"/>
    <n v="69"/>
    <x v="47"/>
    <x v="61"/>
    <x v="1"/>
    <s v="D"/>
    <s v="D"/>
    <x v="8"/>
    <x v="3"/>
    <x v="1"/>
    <x v="3"/>
    <n v="55435"/>
  </r>
  <r>
    <s v="Struan"/>
    <x v="1"/>
    <x v="0"/>
    <n v="86"/>
    <x v="10"/>
    <x v="21"/>
    <x v="4"/>
    <s v="B"/>
    <s v="B"/>
    <x v="1"/>
    <x v="1"/>
    <x v="4"/>
    <x v="1"/>
    <n v="55810"/>
  </r>
  <r>
    <s v="Grayson"/>
    <x v="1"/>
    <x v="0"/>
    <n v="47"/>
    <x v="61"/>
    <x v="37"/>
    <x v="3"/>
    <s v="F"/>
    <s v="F"/>
    <x v="10"/>
    <x v="0"/>
    <x v="4"/>
    <x v="0"/>
    <n v="55906"/>
  </r>
  <r>
    <s v="Elijah"/>
    <x v="1"/>
    <x v="0"/>
    <n v="81"/>
    <x v="19"/>
    <x v="22"/>
    <x v="4"/>
    <s v="C"/>
    <s v="C"/>
    <x v="131"/>
    <x v="0"/>
    <x v="3"/>
    <x v="0"/>
    <n v="55906"/>
  </r>
  <r>
    <s v="Eva"/>
    <x v="0"/>
    <x v="1"/>
    <n v="64"/>
    <x v="31"/>
    <x v="62"/>
    <x v="1"/>
    <s v="B"/>
    <s v="B"/>
    <x v="97"/>
    <x v="1"/>
    <x v="1"/>
    <x v="1"/>
    <n v="55810"/>
  </r>
  <r>
    <s v="Mia"/>
    <x v="0"/>
    <x v="0"/>
    <n v="100"/>
    <x v="54"/>
    <x v="72"/>
    <x v="2"/>
    <s v="A"/>
    <s v="A"/>
    <x v="158"/>
    <x v="4"/>
    <x v="1"/>
    <x v="4"/>
    <n v="55108"/>
  </r>
  <r>
    <s v="Kara"/>
    <x v="0"/>
    <x v="0"/>
    <n v="65"/>
    <x v="52"/>
    <x v="0"/>
    <x v="1"/>
    <s v="C"/>
    <s v="C"/>
    <x v="64"/>
    <x v="1"/>
    <x v="3"/>
    <x v="1"/>
    <n v="55810"/>
  </r>
  <r>
    <s v="Tommy"/>
    <x v="1"/>
    <x v="0"/>
    <n v="65"/>
    <x v="17"/>
    <x v="39"/>
    <x v="1"/>
    <s v="F"/>
    <s v="F"/>
    <x v="156"/>
    <x v="1"/>
    <x v="1"/>
    <x v="1"/>
    <n v="55810"/>
  </r>
  <r>
    <s v="Freya"/>
    <x v="0"/>
    <x v="1"/>
    <n v="53"/>
    <x v="26"/>
    <x v="34"/>
    <x v="3"/>
    <s v="D"/>
    <s v="D"/>
    <x v="38"/>
    <x v="1"/>
    <x v="3"/>
    <x v="1"/>
    <n v="55810"/>
  </r>
  <r>
    <s v="Lyle"/>
    <x v="1"/>
    <x v="0"/>
    <n v="37"/>
    <x v="25"/>
    <x v="51"/>
    <x v="3"/>
    <s v="F"/>
    <s v="F"/>
    <x v="57"/>
    <x v="1"/>
    <x v="0"/>
    <x v="1"/>
    <n v="55810"/>
  </r>
  <r>
    <s v="Rosie"/>
    <x v="0"/>
    <x v="0"/>
    <n v="79"/>
    <x v="14"/>
    <x v="50"/>
    <x v="0"/>
    <s v="B"/>
    <s v="B"/>
    <x v="68"/>
    <x v="3"/>
    <x v="0"/>
    <x v="3"/>
    <n v="55435"/>
  </r>
  <r>
    <s v="Frankie"/>
    <x v="1"/>
    <x v="0"/>
    <n v="53"/>
    <x v="8"/>
    <x v="36"/>
    <x v="3"/>
    <s v="F"/>
    <s v="F"/>
    <x v="99"/>
    <x v="3"/>
    <x v="3"/>
    <x v="3"/>
    <n v="55435"/>
  </r>
  <r>
    <s v="Zara"/>
    <x v="0"/>
    <x v="1"/>
    <n v="100"/>
    <x v="50"/>
    <x v="53"/>
    <x v="2"/>
    <s v="A"/>
    <s v="A"/>
    <x v="159"/>
    <x v="4"/>
    <x v="0"/>
    <x v="4"/>
    <n v="55108"/>
  </r>
  <r>
    <s v="Gabriel"/>
    <x v="1"/>
    <x v="1"/>
    <n v="72"/>
    <x v="23"/>
    <x v="32"/>
    <x v="0"/>
    <s v="D"/>
    <s v="D"/>
    <x v="26"/>
    <x v="0"/>
    <x v="4"/>
    <x v="0"/>
    <n v="55906"/>
  </r>
  <r>
    <s v="Louie"/>
    <x v="1"/>
    <x v="0"/>
    <n v="53"/>
    <x v="17"/>
    <x v="23"/>
    <x v="3"/>
    <s v="F"/>
    <s v="F"/>
    <x v="75"/>
    <x v="1"/>
    <x v="0"/>
    <x v="1"/>
    <n v="55810"/>
  </r>
  <r>
    <s v="Theodore"/>
    <x v="1"/>
    <x v="1"/>
    <n v="54"/>
    <x v="8"/>
    <x v="48"/>
    <x v="3"/>
    <s v="F"/>
    <s v="F"/>
    <x v="112"/>
    <x v="0"/>
    <x v="1"/>
    <x v="0"/>
    <n v="55906"/>
  </r>
  <r>
    <s v="Kayla"/>
    <x v="0"/>
    <x v="1"/>
    <n v="71"/>
    <x v="22"/>
    <x v="35"/>
    <x v="0"/>
    <s v="C"/>
    <s v="C"/>
    <x v="28"/>
    <x v="4"/>
    <x v="1"/>
    <x v="4"/>
    <n v="55108"/>
  </r>
  <r>
    <s v="Alex"/>
    <x v="0"/>
    <x v="1"/>
    <n v="77"/>
    <x v="1"/>
    <x v="63"/>
    <x v="0"/>
    <s v="A"/>
    <s v="A"/>
    <x v="160"/>
    <x v="1"/>
    <x v="1"/>
    <x v="1"/>
    <n v="55810"/>
  </r>
  <r>
    <s v="Ellis"/>
    <x v="1"/>
    <x v="0"/>
    <n v="75"/>
    <x v="17"/>
    <x v="34"/>
    <x v="0"/>
    <s v="F"/>
    <s v="D"/>
    <x v="8"/>
    <x v="2"/>
    <x v="0"/>
    <x v="2"/>
    <n v="55488"/>
  </r>
  <r>
    <s v="Alicia"/>
    <x v="0"/>
    <x v="0"/>
    <n v="84"/>
    <x v="24"/>
    <x v="63"/>
    <x v="4"/>
    <s v="B"/>
    <s v="A"/>
    <x v="161"/>
    <x v="1"/>
    <x v="1"/>
    <x v="1"/>
    <n v="55810"/>
  </r>
  <r>
    <s v="Charlie"/>
    <x v="0"/>
    <x v="0"/>
    <n v="26"/>
    <x v="67"/>
    <x v="25"/>
    <x v="3"/>
    <s v="F"/>
    <s v="F"/>
    <x v="162"/>
    <x v="2"/>
    <x v="1"/>
    <x v="2"/>
    <n v="55488"/>
  </r>
  <r>
    <s v="Roman"/>
    <x v="1"/>
    <x v="0"/>
    <n v="72"/>
    <x v="48"/>
    <x v="24"/>
    <x v="0"/>
    <s v="D"/>
    <s v="D"/>
    <x v="106"/>
    <x v="2"/>
    <x v="4"/>
    <x v="2"/>
    <n v="55488"/>
  </r>
  <r>
    <s v="Elle"/>
    <x v="0"/>
    <x v="1"/>
    <n v="77"/>
    <x v="57"/>
    <x v="62"/>
    <x v="0"/>
    <s v="B"/>
    <s v="B"/>
    <x v="138"/>
    <x v="2"/>
    <x v="4"/>
    <x v="2"/>
    <n v="55488"/>
  </r>
  <r>
    <s v="Joey"/>
    <x v="1"/>
    <x v="1"/>
    <n v="91"/>
    <x v="21"/>
    <x v="35"/>
    <x v="2"/>
    <s v="C"/>
    <s v="C"/>
    <x v="33"/>
    <x v="1"/>
    <x v="1"/>
    <x v="1"/>
    <n v="55810"/>
  </r>
  <r>
    <s v="Lara"/>
    <x v="0"/>
    <x v="0"/>
    <n v="83"/>
    <x v="31"/>
    <x v="52"/>
    <x v="4"/>
    <s v="B"/>
    <s v="A"/>
    <x v="160"/>
    <x v="1"/>
    <x v="3"/>
    <x v="1"/>
    <n v="55810"/>
  </r>
  <r>
    <s v="Ella"/>
    <x v="0"/>
    <x v="0"/>
    <n v="63"/>
    <x v="18"/>
    <x v="0"/>
    <x v="1"/>
    <s v="D"/>
    <s v="C"/>
    <x v="54"/>
    <x v="1"/>
    <x v="4"/>
    <x v="1"/>
    <n v="55810"/>
  </r>
  <r>
    <s v="Eleanor"/>
    <x v="0"/>
    <x v="1"/>
    <n v="68"/>
    <x v="44"/>
    <x v="58"/>
    <x v="1"/>
    <s v="B"/>
    <s v="B"/>
    <x v="34"/>
    <x v="1"/>
    <x v="3"/>
    <x v="1"/>
    <n v="55810"/>
  </r>
  <r>
    <s v="Millie"/>
    <x v="0"/>
    <x v="1"/>
    <n v="59"/>
    <x v="48"/>
    <x v="18"/>
    <x v="3"/>
    <s v="D"/>
    <s v="D"/>
    <x v="69"/>
    <x v="3"/>
    <x v="5"/>
    <x v="3"/>
    <n v="55435"/>
  </r>
  <r>
    <s v="Lily"/>
    <x v="0"/>
    <x v="0"/>
    <n v="90"/>
    <x v="1"/>
    <x v="63"/>
    <x v="2"/>
    <s v="A"/>
    <s v="A"/>
    <x v="142"/>
    <x v="0"/>
    <x v="3"/>
    <x v="0"/>
    <n v="55906"/>
  </r>
  <r>
    <s v="Orla"/>
    <x v="0"/>
    <x v="0"/>
    <n v="71"/>
    <x v="51"/>
    <x v="28"/>
    <x v="0"/>
    <s v="C"/>
    <s v="B"/>
    <x v="134"/>
    <x v="3"/>
    <x v="0"/>
    <x v="3"/>
    <n v="55435"/>
  </r>
  <r>
    <s v="Finley"/>
    <x v="1"/>
    <x v="0"/>
    <n v="76"/>
    <x v="56"/>
    <x v="33"/>
    <x v="0"/>
    <s v="D"/>
    <s v="D"/>
    <x v="106"/>
    <x v="3"/>
    <x v="4"/>
    <x v="3"/>
    <n v="55435"/>
  </r>
  <r>
    <s v="Teddy"/>
    <x v="1"/>
    <x v="1"/>
    <n v="80"/>
    <x v="41"/>
    <x v="22"/>
    <x v="4"/>
    <s v="D"/>
    <s v="C"/>
    <x v="7"/>
    <x v="3"/>
    <x v="3"/>
    <x v="3"/>
    <n v="55435"/>
  </r>
  <r>
    <s v="Daisy"/>
    <x v="0"/>
    <x v="0"/>
    <n v="55"/>
    <x v="6"/>
    <x v="7"/>
    <x v="3"/>
    <s v="D"/>
    <s v="C"/>
    <x v="29"/>
    <x v="3"/>
    <x v="2"/>
    <x v="3"/>
    <n v="55435"/>
  </r>
  <r>
    <s v="Myles"/>
    <x v="1"/>
    <x v="0"/>
    <n v="76"/>
    <x v="20"/>
    <x v="8"/>
    <x v="0"/>
    <s v="C"/>
    <s v="D"/>
    <x v="45"/>
    <x v="4"/>
    <x v="3"/>
    <x v="4"/>
    <n v="55108"/>
  </r>
  <r>
    <s v="Levi"/>
    <x v="1"/>
    <x v="1"/>
    <n v="73"/>
    <x v="20"/>
    <x v="32"/>
    <x v="0"/>
    <s v="C"/>
    <s v="D"/>
    <x v="94"/>
    <x v="0"/>
    <x v="4"/>
    <x v="0"/>
    <n v="55906"/>
  </r>
  <r>
    <s v="Ava"/>
    <x v="0"/>
    <x v="0"/>
    <n v="52"/>
    <x v="32"/>
    <x v="44"/>
    <x v="3"/>
    <s v="F"/>
    <s v="F"/>
    <x v="118"/>
    <x v="3"/>
    <x v="3"/>
    <x v="3"/>
    <n v="55435"/>
  </r>
  <r>
    <s v="Sebastian"/>
    <x v="1"/>
    <x v="1"/>
    <n v="68"/>
    <x v="41"/>
    <x v="18"/>
    <x v="1"/>
    <s v="D"/>
    <s v="D"/>
    <x v="72"/>
    <x v="1"/>
    <x v="1"/>
    <x v="1"/>
    <n v="55810"/>
  </r>
  <r>
    <s v="Mateo"/>
    <x v="1"/>
    <x v="0"/>
    <n v="59"/>
    <x v="9"/>
    <x v="17"/>
    <x v="3"/>
    <s v="F"/>
    <s v="F"/>
    <x v="124"/>
    <x v="2"/>
    <x v="4"/>
    <x v="2"/>
    <n v="55488"/>
  </r>
  <r>
    <s v="Elise"/>
    <x v="0"/>
    <x v="0"/>
    <n v="49"/>
    <x v="9"/>
    <x v="31"/>
    <x v="3"/>
    <s v="F"/>
    <s v="F"/>
    <x v="99"/>
    <x v="0"/>
    <x v="3"/>
    <x v="0"/>
    <n v="55906"/>
  </r>
  <r>
    <s v="Wyatt"/>
    <x v="1"/>
    <x v="1"/>
    <n v="70"/>
    <x v="21"/>
    <x v="42"/>
    <x v="0"/>
    <s v="C"/>
    <s v="C"/>
    <x v="22"/>
    <x v="1"/>
    <x v="4"/>
    <x v="1"/>
    <n v="55810"/>
  </r>
  <r>
    <s v="Asher"/>
    <x v="1"/>
    <x v="0"/>
    <n v="61"/>
    <x v="43"/>
    <x v="44"/>
    <x v="1"/>
    <s v="F"/>
    <s v="F"/>
    <x v="9"/>
    <x v="3"/>
    <x v="1"/>
    <x v="3"/>
    <n v="55435"/>
  </r>
  <r>
    <s v="Keira"/>
    <x v="0"/>
    <x v="1"/>
    <n v="60"/>
    <x v="13"/>
    <x v="0"/>
    <x v="1"/>
    <s v="C"/>
    <s v="C"/>
    <x v="163"/>
    <x v="1"/>
    <x v="3"/>
    <x v="1"/>
    <n v="55810"/>
  </r>
  <r>
    <s v="Julian"/>
    <x v="1"/>
    <x v="1"/>
    <n v="64"/>
    <x v="12"/>
    <x v="30"/>
    <x v="1"/>
    <s v="F"/>
    <s v="F"/>
    <x v="58"/>
    <x v="0"/>
    <x v="5"/>
    <x v="0"/>
    <n v="55906"/>
  </r>
  <r>
    <s v="Lincoln"/>
    <x v="1"/>
    <x v="0"/>
    <n v="79"/>
    <x v="53"/>
    <x v="26"/>
    <x v="0"/>
    <s v="B"/>
    <s v="B"/>
    <x v="164"/>
    <x v="2"/>
    <x v="3"/>
    <x v="2"/>
    <n v="55488"/>
  </r>
  <r>
    <s v="Neve"/>
    <x v="0"/>
    <x v="0"/>
    <n v="65"/>
    <x v="31"/>
    <x v="35"/>
    <x v="1"/>
    <s v="B"/>
    <s v="C"/>
    <x v="131"/>
    <x v="2"/>
    <x v="3"/>
    <x v="2"/>
    <n v="55488"/>
  </r>
  <r>
    <s v="Madison"/>
    <x v="0"/>
    <x v="1"/>
    <n v="64"/>
    <x v="6"/>
    <x v="7"/>
    <x v="1"/>
    <s v="D"/>
    <s v="C"/>
    <x v="19"/>
    <x v="1"/>
    <x v="3"/>
    <x v="1"/>
    <n v="55810"/>
  </r>
  <r>
    <s v="Abi"/>
    <x v="0"/>
    <x v="0"/>
    <n v="83"/>
    <x v="5"/>
    <x v="52"/>
    <x v="4"/>
    <s v="B"/>
    <s v="A"/>
    <x v="155"/>
    <x v="1"/>
    <x v="1"/>
    <x v="1"/>
    <n v="55810"/>
  </r>
  <r>
    <s v="Abbi"/>
    <x v="0"/>
    <x v="1"/>
    <n v="81"/>
    <x v="57"/>
    <x v="52"/>
    <x v="4"/>
    <s v="B"/>
    <s v="A"/>
    <x v="102"/>
    <x v="1"/>
    <x v="0"/>
    <x v="1"/>
    <n v="55810"/>
  </r>
  <r>
    <s v="Evie"/>
    <x v="0"/>
    <x v="1"/>
    <n v="54"/>
    <x v="6"/>
    <x v="32"/>
    <x v="3"/>
    <s v="D"/>
    <s v="D"/>
    <x v="130"/>
    <x v="0"/>
    <x v="4"/>
    <x v="0"/>
    <n v="55906"/>
  </r>
  <r>
    <s v="Hudson"/>
    <x v="1"/>
    <x v="1"/>
    <n v="68"/>
    <x v="6"/>
    <x v="33"/>
    <x v="1"/>
    <s v="D"/>
    <s v="D"/>
    <x v="19"/>
    <x v="3"/>
    <x v="4"/>
    <x v="3"/>
    <n v="55435"/>
  </r>
  <r>
    <s v="Ruby"/>
    <x v="0"/>
    <x v="0"/>
    <n v="54"/>
    <x v="60"/>
    <x v="10"/>
    <x v="3"/>
    <s v="F"/>
    <s v="F"/>
    <x v="76"/>
    <x v="1"/>
    <x v="1"/>
    <x v="1"/>
    <n v="55810"/>
  </r>
  <r>
    <s v="Alisha"/>
    <x v="0"/>
    <x v="0"/>
    <n v="59"/>
    <x v="4"/>
    <x v="35"/>
    <x v="3"/>
    <s v="C"/>
    <s v="C"/>
    <x v="42"/>
    <x v="3"/>
    <x v="1"/>
    <x v="3"/>
    <n v="55435"/>
  </r>
  <r>
    <s v="Amelia"/>
    <x v="0"/>
    <x v="1"/>
    <n v="66"/>
    <x v="18"/>
    <x v="32"/>
    <x v="1"/>
    <s v="D"/>
    <s v="D"/>
    <x v="139"/>
    <x v="0"/>
    <x v="5"/>
    <x v="0"/>
    <n v="55906"/>
  </r>
  <r>
    <s v="Ezra"/>
    <x v="1"/>
    <x v="0"/>
    <n v="76"/>
    <x v="20"/>
    <x v="22"/>
    <x v="0"/>
    <s v="C"/>
    <s v="C"/>
    <x v="11"/>
    <x v="4"/>
    <x v="1"/>
    <x v="4"/>
    <n v="55108"/>
  </r>
  <r>
    <s v="Alyssa"/>
    <x v="0"/>
    <x v="1"/>
    <n v="74"/>
    <x v="46"/>
    <x v="26"/>
    <x v="0"/>
    <s v="C"/>
    <s v="B"/>
    <x v="63"/>
    <x v="3"/>
    <x v="2"/>
    <x v="3"/>
    <n v="55435"/>
  </r>
  <r>
    <s v="Poppy"/>
    <x v="0"/>
    <x v="0"/>
    <n v="94"/>
    <x v="24"/>
    <x v="6"/>
    <x v="2"/>
    <s v="B"/>
    <s v="A"/>
    <x v="165"/>
    <x v="0"/>
    <x v="3"/>
    <x v="0"/>
    <n v="55906"/>
  </r>
  <r>
    <s v="Maverick"/>
    <x v="1"/>
    <x v="0"/>
    <n v="63"/>
    <x v="26"/>
    <x v="31"/>
    <x v="1"/>
    <s v="D"/>
    <s v="F"/>
    <x v="24"/>
    <x v="1"/>
    <x v="1"/>
    <x v="1"/>
    <n v="55810"/>
  </r>
  <r>
    <s v="Mya"/>
    <x v="0"/>
    <x v="1"/>
    <n v="95"/>
    <x v="14"/>
    <x v="6"/>
    <x v="2"/>
    <s v="B"/>
    <s v="A"/>
    <x v="166"/>
    <x v="4"/>
    <x v="3"/>
    <x v="4"/>
    <n v="55108"/>
  </r>
  <r>
    <s v="Isabella"/>
    <x v="0"/>
    <x v="0"/>
    <n v="40"/>
    <x v="32"/>
    <x v="31"/>
    <x v="3"/>
    <s v="F"/>
    <s v="F"/>
    <x v="112"/>
    <x v="3"/>
    <x v="2"/>
    <x v="3"/>
    <n v="55435"/>
  </r>
  <r>
    <s v="Maisie"/>
    <x v="0"/>
    <x v="1"/>
    <n v="82"/>
    <x v="53"/>
    <x v="21"/>
    <x v="4"/>
    <s v="B"/>
    <s v="B"/>
    <x v="125"/>
    <x v="0"/>
    <x v="5"/>
    <x v="0"/>
    <n v="55906"/>
  </r>
  <r>
    <s v="Josiah"/>
    <x v="1"/>
    <x v="0"/>
    <n v="68"/>
    <x v="22"/>
    <x v="33"/>
    <x v="1"/>
    <s v="C"/>
    <s v="D"/>
    <x v="106"/>
    <x v="2"/>
    <x v="4"/>
    <x v="2"/>
    <n v="55488"/>
  </r>
  <r>
    <s v="Isaiah"/>
    <x v="1"/>
    <x v="1"/>
    <n v="55"/>
    <x v="32"/>
    <x v="31"/>
    <x v="3"/>
    <s v="F"/>
    <s v="F"/>
    <x v="110"/>
    <x v="0"/>
    <x v="0"/>
    <x v="0"/>
    <n v="55906"/>
  </r>
  <r>
    <s v="Elias"/>
    <x v="1"/>
    <x v="1"/>
    <n v="79"/>
    <x v="4"/>
    <x v="64"/>
    <x v="0"/>
    <s v="C"/>
    <s v="C"/>
    <x v="97"/>
    <x v="1"/>
    <x v="2"/>
    <x v="1"/>
    <n v="55810"/>
  </r>
  <r>
    <s v="Maya"/>
    <x v="0"/>
    <x v="1"/>
    <n v="86"/>
    <x v="54"/>
    <x v="38"/>
    <x v="4"/>
    <s v="A"/>
    <s v="B"/>
    <x v="70"/>
    <x v="1"/>
    <x v="0"/>
    <x v="1"/>
    <n v="55810"/>
  </r>
  <r>
    <s v="Miles"/>
    <x v="1"/>
    <x v="0"/>
    <n v="76"/>
    <x v="20"/>
    <x v="12"/>
    <x v="0"/>
    <s v="C"/>
    <s v="C"/>
    <x v="7"/>
    <x v="3"/>
    <x v="1"/>
    <x v="3"/>
    <n v="55435"/>
  </r>
  <r>
    <s v="Eli"/>
    <x v="1"/>
    <x v="0"/>
    <n v="64"/>
    <x v="58"/>
    <x v="11"/>
    <x v="1"/>
    <s v="F"/>
    <s v="F"/>
    <x v="124"/>
    <x v="2"/>
    <x v="5"/>
    <x v="2"/>
    <n v="55488"/>
  </r>
  <r>
    <s v="Nolan"/>
    <x v="1"/>
    <x v="0"/>
    <n v="62"/>
    <x v="39"/>
    <x v="10"/>
    <x v="1"/>
    <s v="F"/>
    <s v="F"/>
    <x v="77"/>
    <x v="3"/>
    <x v="5"/>
    <x v="3"/>
    <n v="55435"/>
  </r>
  <r>
    <s v="Summer"/>
    <x v="0"/>
    <x v="0"/>
    <n v="54"/>
    <x v="26"/>
    <x v="34"/>
    <x v="3"/>
    <s v="D"/>
    <s v="D"/>
    <x v="145"/>
    <x v="0"/>
    <x v="5"/>
    <x v="0"/>
    <n v="55906"/>
  </r>
  <r>
    <s v="Sophia"/>
    <x v="0"/>
    <x v="1"/>
    <n v="77"/>
    <x v="65"/>
    <x v="66"/>
    <x v="0"/>
    <s v="A"/>
    <s v="A"/>
    <x v="82"/>
    <x v="0"/>
    <x v="2"/>
    <x v="0"/>
    <n v="55906"/>
  </r>
  <r>
    <s v="Imogen"/>
    <x v="0"/>
    <x v="0"/>
    <n v="76"/>
    <x v="24"/>
    <x v="62"/>
    <x v="0"/>
    <s v="B"/>
    <s v="B"/>
    <x v="43"/>
    <x v="1"/>
    <x v="5"/>
    <x v="1"/>
    <n v="55810"/>
  </r>
  <r>
    <s v="Julia"/>
    <x v="0"/>
    <x v="0"/>
    <n v="74"/>
    <x v="14"/>
    <x v="58"/>
    <x v="0"/>
    <s v="B"/>
    <s v="B"/>
    <x v="1"/>
    <x v="3"/>
    <x v="1"/>
    <x v="3"/>
    <n v="55435"/>
  </r>
  <r>
    <s v="Charley"/>
    <x v="0"/>
    <x v="0"/>
    <n v="66"/>
    <x v="21"/>
    <x v="12"/>
    <x v="1"/>
    <s v="C"/>
    <s v="C"/>
    <x v="42"/>
    <x v="4"/>
    <x v="1"/>
    <x v="4"/>
    <n v="55108"/>
  </r>
  <r>
    <s v="Layla"/>
    <x v="0"/>
    <x v="1"/>
    <n v="66"/>
    <x v="4"/>
    <x v="5"/>
    <x v="1"/>
    <s v="C"/>
    <s v="C"/>
    <x v="14"/>
    <x v="3"/>
    <x v="5"/>
    <x v="3"/>
    <n v="55435"/>
  </r>
  <r>
    <s v="Libby"/>
    <x v="0"/>
    <x v="0"/>
    <n v="67"/>
    <x v="4"/>
    <x v="27"/>
    <x v="1"/>
    <s v="C"/>
    <s v="C"/>
    <x v="92"/>
    <x v="0"/>
    <x v="4"/>
    <x v="0"/>
    <n v="55906"/>
  </r>
  <r>
    <s v="Christian"/>
    <x v="1"/>
    <x v="1"/>
    <n v="71"/>
    <x v="39"/>
    <x v="10"/>
    <x v="0"/>
    <s v="F"/>
    <s v="F"/>
    <x v="156"/>
    <x v="3"/>
    <x v="1"/>
    <x v="3"/>
    <n v="55435"/>
  </r>
  <r>
    <s v="Lexi"/>
    <x v="0"/>
    <x v="0"/>
    <n v="91"/>
    <x v="44"/>
    <x v="58"/>
    <x v="2"/>
    <s v="B"/>
    <s v="B"/>
    <x v="167"/>
    <x v="1"/>
    <x v="3"/>
    <x v="1"/>
    <n v="55810"/>
  </r>
  <r>
    <s v="Ezekiel"/>
    <x v="1"/>
    <x v="1"/>
    <n v="69"/>
    <x v="17"/>
    <x v="30"/>
    <x v="1"/>
    <s v="F"/>
    <s v="F"/>
    <x v="104"/>
    <x v="3"/>
    <x v="0"/>
    <x v="3"/>
    <n v="55435"/>
  </r>
  <r>
    <s v="Colton"/>
    <x v="1"/>
    <x v="0"/>
    <n v="54"/>
    <x v="32"/>
    <x v="9"/>
    <x v="3"/>
    <s v="F"/>
    <s v="F"/>
    <x v="77"/>
    <x v="1"/>
    <x v="2"/>
    <x v="1"/>
    <n v="55810"/>
  </r>
  <r>
    <s v="Landon"/>
    <x v="1"/>
    <x v="1"/>
    <n v="53"/>
    <x v="9"/>
    <x v="39"/>
    <x v="3"/>
    <s v="F"/>
    <s v="F"/>
    <x v="76"/>
    <x v="1"/>
    <x v="4"/>
    <x v="1"/>
    <n v="55810"/>
  </r>
  <r>
    <s v="Santiago"/>
    <x v="1"/>
    <x v="0"/>
    <n v="68"/>
    <x v="7"/>
    <x v="29"/>
    <x v="1"/>
    <s v="D"/>
    <s v="F"/>
    <x v="69"/>
    <x v="4"/>
    <x v="1"/>
    <x v="4"/>
    <n v="55108"/>
  </r>
  <r>
    <s v="Axel"/>
    <x v="1"/>
    <x v="1"/>
    <n v="56"/>
    <x v="26"/>
    <x v="61"/>
    <x v="3"/>
    <s v="D"/>
    <s v="D"/>
    <x v="145"/>
    <x v="1"/>
    <x v="5"/>
    <x v="1"/>
    <n v="55810"/>
  </r>
  <r>
    <s v="Amelie"/>
    <x v="0"/>
    <x v="0"/>
    <n v="36"/>
    <x v="12"/>
    <x v="11"/>
    <x v="3"/>
    <s v="F"/>
    <s v="F"/>
    <x v="150"/>
    <x v="1"/>
    <x v="4"/>
    <x v="1"/>
    <n v="55810"/>
  </r>
  <r>
    <s v="Nieve"/>
    <x v="0"/>
    <x v="1"/>
    <n v="29"/>
    <x v="30"/>
    <x v="51"/>
    <x v="3"/>
    <s v="F"/>
    <s v="F"/>
    <x v="48"/>
    <x v="3"/>
    <x v="0"/>
    <x v="3"/>
    <n v="55435"/>
  </r>
  <r>
    <s v="Faith"/>
    <x v="0"/>
    <x v="0"/>
    <n v="62"/>
    <x v="21"/>
    <x v="7"/>
    <x v="1"/>
    <s v="C"/>
    <s v="C"/>
    <x v="54"/>
    <x v="1"/>
    <x v="3"/>
    <x v="1"/>
    <n v="55810"/>
  </r>
  <r>
    <s v="Phoebe"/>
    <x v="0"/>
    <x v="0"/>
    <n v="68"/>
    <x v="48"/>
    <x v="12"/>
    <x v="1"/>
    <s v="D"/>
    <s v="C"/>
    <x v="168"/>
    <x v="1"/>
    <x v="3"/>
    <x v="1"/>
    <n v="55810"/>
  </r>
  <r>
    <s v="Lexie"/>
    <x v="0"/>
    <x v="1"/>
    <n v="47"/>
    <x v="8"/>
    <x v="20"/>
    <x v="3"/>
    <s v="F"/>
    <s v="F"/>
    <x v="76"/>
    <x v="1"/>
    <x v="5"/>
    <x v="1"/>
    <n v="55810"/>
  </r>
  <r>
    <s v="Easton"/>
    <x v="1"/>
    <x v="0"/>
    <n v="62"/>
    <x v="26"/>
    <x v="14"/>
    <x v="1"/>
    <s v="D"/>
    <s v="F"/>
    <x v="56"/>
    <x v="4"/>
    <x v="3"/>
    <x v="4"/>
    <n v="55108"/>
  </r>
  <r>
    <s v="Lucie"/>
    <x v="0"/>
    <x v="0"/>
    <n v="79"/>
    <x v="57"/>
    <x v="66"/>
    <x v="0"/>
    <s v="B"/>
    <s v="A"/>
    <x v="167"/>
    <x v="4"/>
    <x v="3"/>
    <x v="4"/>
    <n v="55108"/>
  </r>
  <r>
    <s v="Jeremiah"/>
    <x v="1"/>
    <x v="1"/>
    <n v="73"/>
    <x v="18"/>
    <x v="32"/>
    <x v="0"/>
    <s v="D"/>
    <s v="D"/>
    <x v="20"/>
    <x v="0"/>
    <x v="4"/>
    <x v="0"/>
    <n v="55906"/>
  </r>
  <r>
    <s v="Sienna"/>
    <x v="0"/>
    <x v="0"/>
    <n v="66"/>
    <x v="5"/>
    <x v="28"/>
    <x v="1"/>
    <s v="B"/>
    <s v="B"/>
    <x v="5"/>
    <x v="1"/>
    <x v="0"/>
    <x v="1"/>
    <n v="55810"/>
  </r>
  <r>
    <s v="Angel"/>
    <x v="1"/>
    <x v="1"/>
    <n v="51"/>
    <x v="7"/>
    <x v="14"/>
    <x v="3"/>
    <s v="D"/>
    <s v="F"/>
    <x v="153"/>
    <x v="1"/>
    <x v="3"/>
    <x v="1"/>
    <n v="55810"/>
  </r>
  <r>
    <s v="Gracie"/>
    <x v="0"/>
    <x v="1"/>
    <n v="51"/>
    <x v="47"/>
    <x v="34"/>
    <x v="3"/>
    <s v="D"/>
    <s v="D"/>
    <x v="146"/>
    <x v="3"/>
    <x v="4"/>
    <x v="3"/>
    <n v="55435"/>
  </r>
  <r>
    <s v="Jameson"/>
    <x v="1"/>
    <x v="0"/>
    <n v="85"/>
    <x v="47"/>
    <x v="42"/>
    <x v="4"/>
    <s v="D"/>
    <s v="C"/>
    <x v="14"/>
    <x v="4"/>
    <x v="0"/>
    <x v="4"/>
    <n v="55108"/>
  </r>
  <r>
    <s v="Greyson"/>
    <x v="1"/>
    <x v="0"/>
    <n v="97"/>
    <x v="54"/>
    <x v="15"/>
    <x v="2"/>
    <s v="A"/>
    <s v="B"/>
    <x v="6"/>
    <x v="2"/>
    <x v="3"/>
    <x v="2"/>
    <n v="55488"/>
  </r>
  <r>
    <s v="Jaxson"/>
    <x v="1"/>
    <x v="1"/>
    <n v="75"/>
    <x v="18"/>
    <x v="32"/>
    <x v="0"/>
    <s v="D"/>
    <s v="D"/>
    <x v="94"/>
    <x v="1"/>
    <x v="4"/>
    <x v="1"/>
    <n v="55810"/>
  </r>
  <r>
    <s v="Leonardo"/>
    <x v="1"/>
    <x v="0"/>
    <n v="79"/>
    <x v="53"/>
    <x v="21"/>
    <x v="0"/>
    <s v="B"/>
    <s v="B"/>
    <x v="33"/>
    <x v="3"/>
    <x v="3"/>
    <x v="3"/>
    <n v="55435"/>
  </r>
  <r>
    <s v="Miley"/>
    <x v="0"/>
    <x v="1"/>
    <n v="81"/>
    <x v="52"/>
    <x v="27"/>
    <x v="4"/>
    <s v="C"/>
    <s v="C"/>
    <x v="114"/>
    <x v="1"/>
    <x v="3"/>
    <x v="1"/>
    <n v="55810"/>
  </r>
  <r>
    <s v="Rowan"/>
    <x v="0"/>
    <x v="0"/>
    <n v="82"/>
    <x v="2"/>
    <x v="50"/>
    <x v="4"/>
    <s v="A"/>
    <s v="B"/>
    <x v="32"/>
    <x v="1"/>
    <x v="1"/>
    <x v="1"/>
    <n v="55810"/>
  </r>
  <r>
    <s v="Sofia"/>
    <x v="0"/>
    <x v="0"/>
    <n v="64"/>
    <x v="37"/>
    <x v="33"/>
    <x v="1"/>
    <s v="D"/>
    <s v="D"/>
    <x v="30"/>
    <x v="3"/>
    <x v="2"/>
    <x v="3"/>
    <n v="55435"/>
  </r>
  <r>
    <s v="Austin"/>
    <x v="1"/>
    <x v="0"/>
    <n v="78"/>
    <x v="5"/>
    <x v="21"/>
    <x v="0"/>
    <s v="B"/>
    <s v="B"/>
    <x v="33"/>
    <x v="4"/>
    <x v="5"/>
    <x v="4"/>
    <n v="55108"/>
  </r>
  <r>
    <s v="Lacey"/>
    <x v="0"/>
    <x v="1"/>
    <n v="92"/>
    <x v="50"/>
    <x v="72"/>
    <x v="2"/>
    <s v="A"/>
    <s v="A"/>
    <x v="158"/>
    <x v="2"/>
    <x v="5"/>
    <x v="2"/>
    <n v="55488"/>
  </r>
  <r>
    <s v="Everett"/>
    <x v="1"/>
    <x v="0"/>
    <n v="72"/>
    <x v="48"/>
    <x v="54"/>
    <x v="0"/>
    <s v="D"/>
    <s v="D"/>
    <x v="139"/>
    <x v="1"/>
    <x v="4"/>
    <x v="1"/>
    <n v="55810"/>
  </r>
  <r>
    <s v="Lilly"/>
    <x v="0"/>
    <x v="0"/>
    <n v="62"/>
    <x v="48"/>
    <x v="54"/>
    <x v="1"/>
    <s v="D"/>
    <s v="D"/>
    <x v="30"/>
    <x v="1"/>
    <x v="4"/>
    <x v="1"/>
    <n v="55810"/>
  </r>
  <r>
    <s v="Brooks"/>
    <x v="1"/>
    <x v="0"/>
    <n v="79"/>
    <x v="0"/>
    <x v="59"/>
    <x v="0"/>
    <s v="C"/>
    <s v="D"/>
    <x v="7"/>
    <x v="1"/>
    <x v="2"/>
    <x v="1"/>
    <n v="55810"/>
  </r>
  <r>
    <s v="Xavier"/>
    <x v="1"/>
    <x v="1"/>
    <n v="79"/>
    <x v="51"/>
    <x v="24"/>
    <x v="0"/>
    <s v="C"/>
    <s v="D"/>
    <x v="7"/>
    <x v="1"/>
    <x v="5"/>
    <x v="1"/>
    <n v="55810"/>
  </r>
  <r>
    <s v="Jose"/>
    <x v="1"/>
    <x v="0"/>
    <n v="87"/>
    <x v="1"/>
    <x v="1"/>
    <x v="4"/>
    <s v="A"/>
    <s v="B"/>
    <x v="70"/>
    <x v="0"/>
    <x v="0"/>
    <x v="0"/>
    <n v="55906"/>
  </r>
  <r>
    <s v="Rose"/>
    <x v="0"/>
    <x v="1"/>
    <n v="40"/>
    <x v="60"/>
    <x v="9"/>
    <x v="3"/>
    <s v="F"/>
    <s v="F"/>
    <x v="67"/>
    <x v="0"/>
    <x v="3"/>
    <x v="0"/>
    <n v="55906"/>
  </r>
  <r>
    <s v="Parker"/>
    <x v="1"/>
    <x v="0"/>
    <n v="77"/>
    <x v="56"/>
    <x v="54"/>
    <x v="0"/>
    <s v="D"/>
    <s v="D"/>
    <x v="139"/>
    <x v="3"/>
    <x v="1"/>
    <x v="3"/>
    <n v="55435"/>
  </r>
  <r>
    <s v="Jace"/>
    <x v="1"/>
    <x v="0"/>
    <n v="53"/>
    <x v="42"/>
    <x v="57"/>
    <x v="3"/>
    <s v="F"/>
    <s v="F"/>
    <x v="67"/>
    <x v="4"/>
    <x v="3"/>
    <x v="4"/>
    <n v="55108"/>
  </r>
  <r>
    <s v="Emilia"/>
    <x v="0"/>
    <x v="1"/>
    <n v="32"/>
    <x v="34"/>
    <x v="60"/>
    <x v="3"/>
    <s v="F"/>
    <s v="F"/>
    <x v="169"/>
    <x v="1"/>
    <x v="1"/>
    <x v="1"/>
    <n v="55810"/>
  </r>
  <r>
    <s v="Lola"/>
    <x v="0"/>
    <x v="0"/>
    <n v="55"/>
    <x v="0"/>
    <x v="27"/>
    <x v="3"/>
    <s v="C"/>
    <s v="C"/>
    <x v="54"/>
    <x v="1"/>
    <x v="3"/>
    <x v="1"/>
    <n v="55810"/>
  </r>
  <r>
    <s v="Silas"/>
    <x v="1"/>
    <x v="0"/>
    <n v="61"/>
    <x v="48"/>
    <x v="33"/>
    <x v="1"/>
    <s v="D"/>
    <s v="D"/>
    <x v="55"/>
    <x v="1"/>
    <x v="2"/>
    <x v="1"/>
    <n v="55810"/>
  </r>
  <r>
    <s v="Mollie"/>
    <x v="0"/>
    <x v="1"/>
    <n v="53"/>
    <x v="22"/>
    <x v="7"/>
    <x v="3"/>
    <s v="C"/>
    <s v="C"/>
    <x v="30"/>
    <x v="0"/>
    <x v="3"/>
    <x v="0"/>
    <n v="55906"/>
  </r>
  <r>
    <s v="Bennett"/>
    <x v="1"/>
    <x v="0"/>
    <n v="73"/>
    <x v="47"/>
    <x v="34"/>
    <x v="0"/>
    <s v="D"/>
    <s v="D"/>
    <x v="88"/>
    <x v="3"/>
    <x v="5"/>
    <x v="3"/>
    <n v="55435"/>
  </r>
  <r>
    <s v="Laila"/>
    <x v="0"/>
    <x v="0"/>
    <n v="74"/>
    <x v="13"/>
    <x v="27"/>
    <x v="0"/>
    <s v="C"/>
    <s v="C"/>
    <x v="87"/>
    <x v="3"/>
    <x v="1"/>
    <x v="3"/>
    <n v="55435"/>
  </r>
  <r>
    <s v="Mirren"/>
    <x v="0"/>
    <x v="0"/>
    <n v="63"/>
    <x v="21"/>
    <x v="0"/>
    <x v="1"/>
    <s v="C"/>
    <s v="C"/>
    <x v="25"/>
    <x v="1"/>
    <x v="1"/>
    <x v="1"/>
    <n v="55810"/>
  </r>
  <r>
    <s v="Waylon"/>
    <x v="1"/>
    <x v="0"/>
    <n v="96"/>
    <x v="1"/>
    <x v="6"/>
    <x v="2"/>
    <s v="A"/>
    <s v="A"/>
    <x v="2"/>
    <x v="1"/>
    <x v="0"/>
    <x v="1"/>
    <n v="55810"/>
  </r>
  <r>
    <s v="Alexis"/>
    <x v="0"/>
    <x v="1"/>
    <n v="63"/>
    <x v="35"/>
    <x v="21"/>
    <x v="1"/>
    <s v="B"/>
    <s v="B"/>
    <x v="115"/>
    <x v="3"/>
    <x v="1"/>
    <x v="3"/>
    <n v="55435"/>
  </r>
  <r>
    <s v="Weston"/>
    <x v="1"/>
    <x v="0"/>
    <n v="48"/>
    <x v="38"/>
    <x v="17"/>
    <x v="3"/>
    <s v="F"/>
    <s v="F"/>
    <x v="108"/>
    <x v="0"/>
    <x v="0"/>
    <x v="0"/>
    <n v="55906"/>
  </r>
  <r>
    <s v="Emmett"/>
    <x v="1"/>
    <x v="1"/>
    <n v="48"/>
    <x v="11"/>
    <x v="48"/>
    <x v="3"/>
    <s v="F"/>
    <s v="F"/>
    <x v="135"/>
    <x v="0"/>
    <x v="3"/>
    <x v="0"/>
    <n v="55906"/>
  </r>
  <r>
    <s v="Ayla"/>
    <x v="0"/>
    <x v="0"/>
    <n v="92"/>
    <x v="50"/>
    <x v="53"/>
    <x v="2"/>
    <s v="A"/>
    <s v="A"/>
    <x v="170"/>
    <x v="4"/>
    <x v="0"/>
    <x v="4"/>
    <n v="55108"/>
  </r>
  <r>
    <s v="Darcy"/>
    <x v="0"/>
    <x v="0"/>
    <n v="61"/>
    <x v="20"/>
    <x v="5"/>
    <x v="1"/>
    <s v="C"/>
    <s v="C"/>
    <x v="20"/>
    <x v="3"/>
    <x v="2"/>
    <x v="3"/>
    <n v="55435"/>
  </r>
  <r>
    <s v="Micah"/>
    <x v="1"/>
    <x v="0"/>
    <n v="63"/>
    <x v="60"/>
    <x v="51"/>
    <x v="1"/>
    <s v="F"/>
    <s v="F"/>
    <x v="103"/>
    <x v="0"/>
    <x v="4"/>
    <x v="0"/>
    <n v="55906"/>
  </r>
  <r>
    <s v="Ryder"/>
    <x v="1"/>
    <x v="0"/>
    <n v="68"/>
    <x v="41"/>
    <x v="8"/>
    <x v="1"/>
    <s v="D"/>
    <s v="D"/>
    <x v="139"/>
    <x v="3"/>
    <x v="0"/>
    <x v="3"/>
    <n v="55435"/>
  </r>
  <r>
    <s v="Beau"/>
    <x v="1"/>
    <x v="1"/>
    <n v="71"/>
    <x v="13"/>
    <x v="7"/>
    <x v="0"/>
    <s v="C"/>
    <s v="C"/>
    <x v="64"/>
    <x v="0"/>
    <x v="1"/>
    <x v="0"/>
    <n v="55906"/>
  </r>
  <r>
    <s v="Damian"/>
    <x v="1"/>
    <x v="1"/>
    <n v="91"/>
    <x v="68"/>
    <x v="6"/>
    <x v="2"/>
    <s v="A"/>
    <s v="A"/>
    <x v="171"/>
    <x v="2"/>
    <x v="0"/>
    <x v="2"/>
    <n v="55488"/>
  </r>
  <r>
    <s v="Bella"/>
    <x v="0"/>
    <x v="0"/>
    <n v="53"/>
    <x v="56"/>
    <x v="44"/>
    <x v="3"/>
    <s v="D"/>
    <s v="F"/>
    <x v="141"/>
    <x v="1"/>
    <x v="1"/>
    <x v="1"/>
    <n v="55810"/>
  </r>
  <r>
    <s v="Willow"/>
    <x v="0"/>
    <x v="1"/>
    <n v="50"/>
    <x v="47"/>
    <x v="54"/>
    <x v="3"/>
    <s v="D"/>
    <s v="D"/>
    <x v="96"/>
    <x v="1"/>
    <x v="4"/>
    <x v="1"/>
    <n v="55810"/>
  </r>
  <r>
    <s v="Lois"/>
    <x v="0"/>
    <x v="1"/>
    <n v="74"/>
    <x v="10"/>
    <x v="42"/>
    <x v="0"/>
    <s v="B"/>
    <s v="C"/>
    <x v="131"/>
    <x v="4"/>
    <x v="4"/>
    <x v="4"/>
    <n v="55108"/>
  </r>
  <r>
    <s v="Brayden"/>
    <x v="1"/>
    <x v="0"/>
    <n v="40"/>
    <x v="28"/>
    <x v="20"/>
    <x v="3"/>
    <s v="F"/>
    <s v="F"/>
    <x v="3"/>
    <x v="2"/>
    <x v="3"/>
    <x v="2"/>
    <n v="55488"/>
  </r>
  <r>
    <s v="Gael"/>
    <x v="1"/>
    <x v="0"/>
    <n v="61"/>
    <x v="38"/>
    <x v="10"/>
    <x v="1"/>
    <s v="F"/>
    <s v="F"/>
    <x v="9"/>
    <x v="2"/>
    <x v="1"/>
    <x v="2"/>
    <n v="55488"/>
  </r>
  <r>
    <s v="Scarlett"/>
    <x v="0"/>
    <x v="1"/>
    <n v="81"/>
    <x v="49"/>
    <x v="50"/>
    <x v="4"/>
    <s v="A"/>
    <s v="B"/>
    <x v="167"/>
    <x v="0"/>
    <x v="4"/>
    <x v="0"/>
    <n v="55906"/>
  </r>
  <r>
    <s v="Mila"/>
    <x v="0"/>
    <x v="1"/>
    <n v="48"/>
    <x v="25"/>
    <x v="14"/>
    <x v="3"/>
    <s v="F"/>
    <s v="F"/>
    <x v="111"/>
    <x v="0"/>
    <x v="1"/>
    <x v="0"/>
    <n v="55906"/>
  </r>
  <r>
    <s v="Aria"/>
    <x v="0"/>
    <x v="0"/>
    <n v="53"/>
    <x v="26"/>
    <x v="32"/>
    <x v="3"/>
    <s v="D"/>
    <s v="D"/>
    <x v="41"/>
    <x v="3"/>
    <x v="2"/>
    <x v="3"/>
    <n v="55435"/>
  </r>
  <r>
    <s v="Esme"/>
    <x v="0"/>
    <x v="0"/>
    <n v="81"/>
    <x v="65"/>
    <x v="71"/>
    <x v="4"/>
    <s v="A"/>
    <s v="A"/>
    <x v="71"/>
    <x v="3"/>
    <x v="5"/>
    <x v="3"/>
    <n v="55435"/>
  </r>
  <r>
    <s v="Harper"/>
    <x v="0"/>
    <x v="1"/>
    <n v="77"/>
    <x v="46"/>
    <x v="21"/>
    <x v="0"/>
    <s v="C"/>
    <s v="B"/>
    <x v="81"/>
    <x v="4"/>
    <x v="5"/>
    <x v="4"/>
    <n v="55108"/>
  </r>
  <r>
    <s v="Heidi"/>
    <x v="0"/>
    <x v="0"/>
    <n v="63"/>
    <x v="19"/>
    <x v="5"/>
    <x v="1"/>
    <s v="C"/>
    <s v="C"/>
    <x v="45"/>
    <x v="3"/>
    <x v="0"/>
    <x v="3"/>
    <n v="55435"/>
  </r>
  <r>
    <s v="Ivy"/>
    <x v="0"/>
    <x v="0"/>
    <n v="73"/>
    <x v="13"/>
    <x v="21"/>
    <x v="0"/>
    <s v="C"/>
    <s v="B"/>
    <x v="87"/>
    <x v="3"/>
    <x v="3"/>
    <x v="3"/>
    <n v="55435"/>
  </r>
  <r>
    <s v="Lena"/>
    <x v="0"/>
    <x v="0"/>
    <n v="69"/>
    <x v="52"/>
    <x v="64"/>
    <x v="1"/>
    <s v="C"/>
    <s v="C"/>
    <x v="115"/>
    <x v="3"/>
    <x v="1"/>
    <x v="3"/>
    <n v="55435"/>
  </r>
  <r>
    <s v="Arianna"/>
    <x v="0"/>
    <x v="0"/>
    <n v="65"/>
    <x v="51"/>
    <x v="35"/>
    <x v="1"/>
    <s v="C"/>
    <s v="C"/>
    <x v="28"/>
    <x v="1"/>
    <x v="3"/>
    <x v="1"/>
    <n v="55810"/>
  </r>
  <r>
    <s v="Matilda"/>
    <x v="0"/>
    <x v="0"/>
    <n v="55"/>
    <x v="19"/>
    <x v="12"/>
    <x v="3"/>
    <s v="C"/>
    <s v="C"/>
    <x v="88"/>
    <x v="2"/>
    <x v="4"/>
    <x v="2"/>
    <n v="55488"/>
  </r>
  <r>
    <s v="Thea"/>
    <x v="0"/>
    <x v="0"/>
    <n v="44"/>
    <x v="37"/>
    <x v="34"/>
    <x v="3"/>
    <s v="D"/>
    <s v="D"/>
    <x v="153"/>
    <x v="1"/>
    <x v="0"/>
    <x v="1"/>
    <n v="55810"/>
  </r>
  <r>
    <s v="Elsie"/>
    <x v="0"/>
    <x v="0"/>
    <n v="54"/>
    <x v="6"/>
    <x v="24"/>
    <x v="3"/>
    <s v="D"/>
    <s v="D"/>
    <x v="136"/>
    <x v="1"/>
    <x v="1"/>
    <x v="1"/>
    <n v="55810"/>
  </r>
  <r>
    <s v="Hope"/>
    <x v="0"/>
    <x v="0"/>
    <n v="48"/>
    <x v="47"/>
    <x v="24"/>
    <x v="3"/>
    <s v="D"/>
    <s v="D"/>
    <x v="146"/>
    <x v="2"/>
    <x v="5"/>
    <x v="2"/>
    <n v="55488"/>
  </r>
  <r>
    <s v="Rowan"/>
    <x v="1"/>
    <x v="0"/>
    <n v="58"/>
    <x v="3"/>
    <x v="31"/>
    <x v="3"/>
    <s v="F"/>
    <s v="F"/>
    <x v="153"/>
    <x v="1"/>
    <x v="1"/>
    <x v="1"/>
    <n v="55810"/>
  </r>
  <r>
    <s v="Bryson"/>
    <x v="1"/>
    <x v="0"/>
    <n v="71"/>
    <x v="56"/>
    <x v="9"/>
    <x v="0"/>
    <s v="D"/>
    <s v="F"/>
    <x v="136"/>
    <x v="2"/>
    <x v="5"/>
    <x v="2"/>
    <n v="55488"/>
  </r>
  <r>
    <s v="Sawyer"/>
    <x v="1"/>
    <x v="1"/>
    <n v="68"/>
    <x v="41"/>
    <x v="54"/>
    <x v="1"/>
    <s v="D"/>
    <s v="D"/>
    <x v="101"/>
    <x v="4"/>
    <x v="1"/>
    <x v="4"/>
    <n v="55108"/>
  </r>
  <r>
    <s v="Ariana"/>
    <x v="0"/>
    <x v="1"/>
    <n v="74"/>
    <x v="51"/>
    <x v="12"/>
    <x v="0"/>
    <s v="C"/>
    <s v="C"/>
    <x v="115"/>
    <x v="4"/>
    <x v="4"/>
    <x v="4"/>
    <n v="55108"/>
  </r>
  <r>
    <s v="Georgie"/>
    <x v="0"/>
    <x v="0"/>
    <n v="92"/>
    <x v="50"/>
    <x v="73"/>
    <x v="2"/>
    <s v="A"/>
    <s v="A"/>
    <x v="172"/>
    <x v="1"/>
    <x v="0"/>
    <x v="1"/>
    <n v="55810"/>
  </r>
  <r>
    <s v="Sadie"/>
    <x v="0"/>
    <x v="0"/>
    <n v="56"/>
    <x v="46"/>
    <x v="22"/>
    <x v="3"/>
    <s v="C"/>
    <s v="C"/>
    <x v="27"/>
    <x v="1"/>
    <x v="0"/>
    <x v="1"/>
    <n v="55810"/>
  </r>
  <r>
    <s v="Amir"/>
    <x v="1"/>
    <x v="0"/>
    <n v="30"/>
    <x v="69"/>
    <x v="74"/>
    <x v="3"/>
    <s v="F"/>
    <s v="F"/>
    <x v="173"/>
    <x v="0"/>
    <x v="4"/>
    <x v="0"/>
    <n v="55906"/>
  </r>
  <r>
    <s v="Kingston"/>
    <x v="1"/>
    <x v="1"/>
    <n v="53"/>
    <x v="8"/>
    <x v="36"/>
    <x v="3"/>
    <s v="F"/>
    <s v="F"/>
    <x v="99"/>
    <x v="2"/>
    <x v="5"/>
    <x v="2"/>
    <n v="55488"/>
  </r>
  <r>
    <s v="Quinn"/>
    <x v="0"/>
    <x v="0"/>
    <n v="69"/>
    <x v="52"/>
    <x v="12"/>
    <x v="1"/>
    <s v="C"/>
    <s v="C"/>
    <x v="11"/>
    <x v="3"/>
    <x v="4"/>
    <x v="3"/>
    <n v="55435"/>
  </r>
  <r>
    <s v="Florence"/>
    <x v="0"/>
    <x v="0"/>
    <n v="65"/>
    <x v="53"/>
    <x v="47"/>
    <x v="1"/>
    <s v="B"/>
    <s v="B"/>
    <x v="87"/>
    <x v="3"/>
    <x v="5"/>
    <x v="3"/>
    <n v="55435"/>
  </r>
  <r>
    <s v="Lillie"/>
    <x v="0"/>
    <x v="0"/>
    <n v="54"/>
    <x v="7"/>
    <x v="19"/>
    <x v="3"/>
    <s v="D"/>
    <s v="D"/>
    <x v="145"/>
    <x v="3"/>
    <x v="2"/>
    <x v="3"/>
    <n v="55435"/>
  </r>
  <r>
    <s v="Violet"/>
    <x v="0"/>
    <x v="0"/>
    <n v="29"/>
    <x v="70"/>
    <x v="75"/>
    <x v="3"/>
    <s v="F"/>
    <s v="F"/>
    <x v="174"/>
    <x v="1"/>
    <x v="4"/>
    <x v="1"/>
    <n v="55810"/>
  </r>
  <r>
    <s v="Hanna"/>
    <x v="0"/>
    <x v="0"/>
    <n v="76"/>
    <x v="4"/>
    <x v="21"/>
    <x v="0"/>
    <s v="C"/>
    <s v="B"/>
    <x v="97"/>
    <x v="4"/>
    <x v="1"/>
    <x v="4"/>
    <n v="55108"/>
  </r>
  <r>
    <s v="Giovanni"/>
    <x v="1"/>
    <x v="0"/>
    <n v="60"/>
    <x v="3"/>
    <x v="56"/>
    <x v="1"/>
    <s v="F"/>
    <s v="F"/>
    <x v="110"/>
    <x v="3"/>
    <x v="4"/>
    <x v="3"/>
    <n v="55435"/>
  </r>
  <r>
    <s v="Vincent"/>
    <x v="1"/>
    <x v="1"/>
    <n v="84"/>
    <x v="14"/>
    <x v="52"/>
    <x v="4"/>
    <s v="B"/>
    <s v="A"/>
    <x v="15"/>
    <x v="3"/>
    <x v="2"/>
    <x v="3"/>
    <n v="55435"/>
  </r>
  <r>
    <s v="Ayden"/>
    <x v="1"/>
    <x v="1"/>
    <n v="75"/>
    <x v="0"/>
    <x v="34"/>
    <x v="0"/>
    <s v="C"/>
    <s v="D"/>
    <x v="163"/>
    <x v="1"/>
    <x v="5"/>
    <x v="1"/>
    <n v="55810"/>
  </r>
  <r>
    <s v="Arya"/>
    <x v="0"/>
    <x v="0"/>
    <n v="85"/>
    <x v="27"/>
    <x v="26"/>
    <x v="4"/>
    <s v="B"/>
    <s v="B"/>
    <x v="175"/>
    <x v="1"/>
    <x v="3"/>
    <x v="1"/>
    <n v="55810"/>
  </r>
  <r>
    <s v="Harley"/>
    <x v="0"/>
    <x v="0"/>
    <n v="40"/>
    <x v="17"/>
    <x v="31"/>
    <x v="3"/>
    <s v="F"/>
    <s v="F"/>
    <x v="176"/>
    <x v="1"/>
    <x v="2"/>
    <x v="1"/>
    <n v="55810"/>
  </r>
  <r>
    <s v="Hallie"/>
    <x v="0"/>
    <x v="0"/>
    <n v="61"/>
    <x v="6"/>
    <x v="34"/>
    <x v="1"/>
    <s v="D"/>
    <s v="D"/>
    <x v="69"/>
    <x v="4"/>
    <x v="1"/>
    <x v="4"/>
    <n v="55108"/>
  </r>
  <r>
    <s v="Luna"/>
    <x v="0"/>
    <x v="0"/>
    <n v="58"/>
    <x v="37"/>
    <x v="24"/>
    <x v="3"/>
    <s v="D"/>
    <s v="D"/>
    <x v="130"/>
    <x v="0"/>
    <x v="3"/>
    <x v="0"/>
    <n v="55906"/>
  </r>
  <r>
    <s v="Chase"/>
    <x v="1"/>
    <x v="0"/>
    <n v="69"/>
    <x v="7"/>
    <x v="19"/>
    <x v="1"/>
    <s v="D"/>
    <s v="D"/>
    <x v="52"/>
    <x v="3"/>
    <x v="1"/>
    <x v="3"/>
    <n v="55435"/>
  </r>
  <r>
    <s v="Callie"/>
    <x v="0"/>
    <x v="1"/>
    <n v="58"/>
    <x v="32"/>
    <x v="33"/>
    <x v="3"/>
    <s v="F"/>
    <s v="D"/>
    <x v="136"/>
    <x v="1"/>
    <x v="1"/>
    <x v="1"/>
    <n v="55810"/>
  </r>
  <r>
    <s v="Diego"/>
    <x v="1"/>
    <x v="1"/>
    <n v="94"/>
    <x v="1"/>
    <x v="63"/>
    <x v="2"/>
    <s v="A"/>
    <s v="A"/>
    <x v="6"/>
    <x v="1"/>
    <x v="0"/>
    <x v="1"/>
    <n v="55810"/>
  </r>
  <r>
    <s v="Penelope"/>
    <x v="0"/>
    <x v="0"/>
    <n v="65"/>
    <x v="52"/>
    <x v="0"/>
    <x v="1"/>
    <s v="C"/>
    <s v="C"/>
    <x v="64"/>
    <x v="1"/>
    <x v="3"/>
    <x v="1"/>
    <n v="55810"/>
  </r>
  <r>
    <s v="Nina"/>
    <x v="0"/>
    <x v="0"/>
    <n v="82"/>
    <x v="55"/>
    <x v="2"/>
    <x v="4"/>
    <s v="A"/>
    <s v="A"/>
    <x v="82"/>
    <x v="2"/>
    <x v="3"/>
    <x v="2"/>
    <n v="55488"/>
  </r>
  <r>
    <s v="Aurora"/>
    <x v="0"/>
    <x v="0"/>
    <n v="60"/>
    <x v="41"/>
    <x v="22"/>
    <x v="1"/>
    <s v="D"/>
    <s v="C"/>
    <x v="101"/>
    <x v="1"/>
    <x v="4"/>
    <x v="1"/>
    <n v="55810"/>
  </r>
  <r>
    <s v="Clara"/>
    <x v="0"/>
    <x v="0"/>
    <n v="37"/>
    <x v="42"/>
    <x v="25"/>
    <x v="3"/>
    <s v="F"/>
    <s v="F"/>
    <x v="31"/>
    <x v="4"/>
    <x v="0"/>
    <x v="4"/>
    <n v="55108"/>
  </r>
  <r>
    <s v="Nathaniel"/>
    <x v="1"/>
    <x v="0"/>
    <n v="88"/>
    <x v="4"/>
    <x v="28"/>
    <x v="4"/>
    <s v="C"/>
    <s v="B"/>
    <x v="123"/>
    <x v="3"/>
    <x v="0"/>
    <x v="3"/>
    <n v="55435"/>
  </r>
  <r>
    <s v="Legend"/>
    <x v="1"/>
    <x v="0"/>
    <n v="95"/>
    <x v="10"/>
    <x v="58"/>
    <x v="2"/>
    <s v="B"/>
    <s v="B"/>
    <x v="79"/>
    <x v="3"/>
    <x v="2"/>
    <x v="3"/>
    <n v="55435"/>
  </r>
  <r>
    <s v="Jonah"/>
    <x v="1"/>
    <x v="0"/>
    <n v="65"/>
    <x v="19"/>
    <x v="32"/>
    <x v="1"/>
    <s v="C"/>
    <s v="D"/>
    <x v="54"/>
    <x v="1"/>
    <x v="3"/>
    <x v="1"/>
    <n v="55810"/>
  </r>
  <r>
    <s v="Cora"/>
    <x v="0"/>
    <x v="0"/>
    <n v="35"/>
    <x v="26"/>
    <x v="31"/>
    <x v="3"/>
    <s v="D"/>
    <s v="F"/>
    <x v="95"/>
    <x v="1"/>
    <x v="4"/>
    <x v="1"/>
    <n v="55810"/>
  </r>
  <r>
    <s v="River"/>
    <x v="1"/>
    <x v="0"/>
    <n v="62"/>
    <x v="37"/>
    <x v="44"/>
    <x v="1"/>
    <s v="D"/>
    <s v="F"/>
    <x v="56"/>
    <x v="3"/>
    <x v="0"/>
    <x v="3"/>
    <n v="55435"/>
  </r>
  <r>
    <s v="Braxton"/>
    <x v="1"/>
    <x v="0"/>
    <n v="58"/>
    <x v="38"/>
    <x v="10"/>
    <x v="3"/>
    <s v="F"/>
    <s v="F"/>
    <x v="13"/>
    <x v="1"/>
    <x v="4"/>
    <x v="1"/>
    <n v="55810"/>
  </r>
  <r>
    <s v="Milo"/>
    <x v="1"/>
    <x v="0"/>
    <n v="100"/>
    <x v="68"/>
    <x v="15"/>
    <x v="2"/>
    <s v="A"/>
    <s v="B"/>
    <x v="127"/>
    <x v="2"/>
    <x v="1"/>
    <x v="2"/>
    <n v="55488"/>
  </r>
  <r>
    <s v="Ada"/>
    <x v="0"/>
    <x v="0"/>
    <n v="61"/>
    <x v="17"/>
    <x v="34"/>
    <x v="1"/>
    <s v="F"/>
    <s v="D"/>
    <x v="56"/>
    <x v="4"/>
    <x v="0"/>
    <x v="4"/>
    <n v="55108"/>
  </r>
  <r>
    <s v="Ashton"/>
    <x v="1"/>
    <x v="0"/>
    <n v="100"/>
    <x v="65"/>
    <x v="73"/>
    <x v="2"/>
    <s v="A"/>
    <s v="A"/>
    <x v="98"/>
    <x v="3"/>
    <x v="1"/>
    <x v="3"/>
    <n v="55435"/>
  </r>
  <r>
    <s v="Luis"/>
    <x v="1"/>
    <x v="0"/>
    <n v="69"/>
    <x v="22"/>
    <x v="19"/>
    <x v="1"/>
    <s v="C"/>
    <s v="D"/>
    <x v="137"/>
    <x v="0"/>
    <x v="3"/>
    <x v="0"/>
    <n v="55906"/>
  </r>
  <r>
    <s v="Jasper"/>
    <x v="1"/>
    <x v="0"/>
    <n v="61"/>
    <x v="60"/>
    <x v="17"/>
    <x v="1"/>
    <s v="F"/>
    <s v="F"/>
    <x v="99"/>
    <x v="3"/>
    <x v="3"/>
    <x v="3"/>
    <n v="55435"/>
  </r>
  <r>
    <s v="Adriel"/>
    <x v="1"/>
    <x v="0"/>
    <n v="49"/>
    <x v="3"/>
    <x v="17"/>
    <x v="3"/>
    <s v="F"/>
    <s v="F"/>
    <x v="176"/>
    <x v="3"/>
    <x v="1"/>
    <x v="3"/>
    <n v="55435"/>
  </r>
  <r>
    <s v="Bonnie"/>
    <x v="0"/>
    <x v="1"/>
    <n v="44"/>
    <x v="38"/>
    <x v="23"/>
    <x v="3"/>
    <s v="F"/>
    <s v="F"/>
    <x v="95"/>
    <x v="1"/>
    <x v="5"/>
    <x v="1"/>
    <n v="55810"/>
  </r>
  <r>
    <s v="Bentley"/>
    <x v="1"/>
    <x v="1"/>
    <n v="67"/>
    <x v="6"/>
    <x v="7"/>
    <x v="1"/>
    <s v="D"/>
    <s v="C"/>
    <x v="88"/>
    <x v="3"/>
    <x v="1"/>
    <x v="3"/>
    <n v="55435"/>
  </r>
  <r>
    <s v="Zion"/>
    <x v="1"/>
    <x v="1"/>
    <n v="79"/>
    <x v="7"/>
    <x v="24"/>
    <x v="0"/>
    <s v="D"/>
    <s v="D"/>
    <x v="106"/>
    <x v="0"/>
    <x v="4"/>
    <x v="0"/>
    <n v="55906"/>
  </r>
  <r>
    <s v="Piper"/>
    <x v="0"/>
    <x v="0"/>
    <n v="66"/>
    <x v="21"/>
    <x v="47"/>
    <x v="1"/>
    <s v="C"/>
    <s v="B"/>
    <x v="66"/>
    <x v="0"/>
    <x v="0"/>
    <x v="0"/>
    <n v="55906"/>
  </r>
  <r>
    <s v="Aila"/>
    <x v="0"/>
    <x v="1"/>
    <n v="75"/>
    <x v="57"/>
    <x v="62"/>
    <x v="0"/>
    <s v="B"/>
    <s v="B"/>
    <x v="43"/>
    <x v="1"/>
    <x v="4"/>
    <x v="1"/>
    <n v="55810"/>
  </r>
  <r>
    <s v="Juan"/>
    <x v="1"/>
    <x v="1"/>
    <n v="84"/>
    <x v="27"/>
    <x v="21"/>
    <x v="4"/>
    <s v="B"/>
    <s v="B"/>
    <x v="43"/>
    <x v="3"/>
    <x v="5"/>
    <x v="3"/>
    <n v="55435"/>
  </r>
  <r>
    <s v="Maxwell"/>
    <x v="1"/>
    <x v="0"/>
    <n v="71"/>
    <x v="21"/>
    <x v="54"/>
    <x v="0"/>
    <s v="C"/>
    <s v="D"/>
    <x v="163"/>
    <x v="2"/>
    <x v="4"/>
    <x v="2"/>
    <n v="55488"/>
  </r>
  <r>
    <s v="Eden"/>
    <x v="0"/>
    <x v="0"/>
    <n v="67"/>
    <x v="35"/>
    <x v="47"/>
    <x v="1"/>
    <s v="B"/>
    <s v="B"/>
    <x v="87"/>
    <x v="0"/>
    <x v="4"/>
    <x v="0"/>
    <n v="55906"/>
  </r>
  <r>
    <s v="Myla"/>
    <x v="0"/>
    <x v="1"/>
    <n v="80"/>
    <x v="54"/>
    <x v="1"/>
    <x v="4"/>
    <s v="A"/>
    <s v="B"/>
    <x v="79"/>
    <x v="3"/>
    <x v="5"/>
    <x v="3"/>
    <n v="55435"/>
  </r>
  <r>
    <s v="Ryker"/>
    <x v="1"/>
    <x v="1"/>
    <n v="86"/>
    <x v="51"/>
    <x v="0"/>
    <x v="4"/>
    <s v="C"/>
    <s v="C"/>
    <x v="81"/>
    <x v="4"/>
    <x v="1"/>
    <x v="4"/>
    <n v="55108"/>
  </r>
  <r>
    <s v="Evelyn"/>
    <x v="0"/>
    <x v="0"/>
    <n v="76"/>
    <x v="21"/>
    <x v="12"/>
    <x v="0"/>
    <s v="C"/>
    <s v="C"/>
    <x v="115"/>
    <x v="3"/>
    <x v="3"/>
    <x v="3"/>
    <n v="55435"/>
  </r>
  <r>
    <s v="Carlos"/>
    <x v="1"/>
    <x v="0"/>
    <n v="41"/>
    <x v="9"/>
    <x v="56"/>
    <x v="3"/>
    <s v="F"/>
    <s v="F"/>
    <x v="177"/>
    <x v="3"/>
    <x v="4"/>
    <x v="3"/>
    <n v="55435"/>
  </r>
  <r>
    <s v="Nova"/>
    <x v="0"/>
    <x v="0"/>
    <n v="74"/>
    <x v="57"/>
    <x v="52"/>
    <x v="0"/>
    <s v="B"/>
    <s v="A"/>
    <x v="109"/>
    <x v="3"/>
    <x v="3"/>
    <x v="3"/>
    <n v="55435"/>
  </r>
  <r>
    <s v="Aoife"/>
    <x v="0"/>
    <x v="0"/>
    <n v="72"/>
    <x v="10"/>
    <x v="27"/>
    <x v="0"/>
    <s v="B"/>
    <s v="C"/>
    <x v="5"/>
    <x v="0"/>
    <x v="5"/>
    <x v="0"/>
    <n v="55906"/>
  </r>
  <r>
    <s v="Lottie"/>
    <x v="0"/>
    <x v="1"/>
    <n v="74"/>
    <x v="46"/>
    <x v="21"/>
    <x v="0"/>
    <s v="C"/>
    <s v="B"/>
    <x v="113"/>
    <x v="4"/>
    <x v="4"/>
    <x v="4"/>
    <n v="55108"/>
  </r>
  <r>
    <s v="Emmanuel"/>
    <x v="1"/>
    <x v="0"/>
    <n v="70"/>
    <x v="23"/>
    <x v="61"/>
    <x v="0"/>
    <s v="D"/>
    <s v="D"/>
    <x v="8"/>
    <x v="0"/>
    <x v="4"/>
    <x v="0"/>
    <n v="55906"/>
  </r>
  <r>
    <s v="Lyla"/>
    <x v="0"/>
    <x v="1"/>
    <n v="65"/>
    <x v="10"/>
    <x v="47"/>
    <x v="1"/>
    <s v="B"/>
    <s v="B"/>
    <x v="126"/>
    <x v="0"/>
    <x v="0"/>
    <x v="0"/>
    <n v="55906"/>
  </r>
  <r>
    <s v="Remi"/>
    <x v="0"/>
    <x v="0"/>
    <n v="59"/>
    <x v="22"/>
    <x v="24"/>
    <x v="3"/>
    <s v="C"/>
    <s v="D"/>
    <x v="55"/>
    <x v="3"/>
    <x v="3"/>
    <x v="3"/>
    <n v="55435"/>
  </r>
  <r>
    <s v="Alba"/>
    <x v="0"/>
    <x v="0"/>
    <n v="64"/>
    <x v="56"/>
    <x v="32"/>
    <x v="1"/>
    <s v="D"/>
    <s v="D"/>
    <x v="55"/>
    <x v="4"/>
    <x v="4"/>
    <x v="4"/>
    <n v="55108"/>
  </r>
  <r>
    <s v="Maeve"/>
    <x v="0"/>
    <x v="1"/>
    <n v="50"/>
    <x v="12"/>
    <x v="23"/>
    <x v="3"/>
    <s v="F"/>
    <s v="F"/>
    <x v="103"/>
    <x v="0"/>
    <x v="4"/>
    <x v="0"/>
    <n v="55906"/>
  </r>
  <r>
    <s v="Ayda"/>
    <x v="0"/>
    <x v="1"/>
    <n v="69"/>
    <x v="46"/>
    <x v="47"/>
    <x v="1"/>
    <s v="C"/>
    <s v="B"/>
    <x v="4"/>
    <x v="3"/>
    <x v="1"/>
    <x v="3"/>
    <n v="55435"/>
  </r>
  <r>
    <s v="Jayce"/>
    <x v="1"/>
    <x v="1"/>
    <n v="51"/>
    <x v="25"/>
    <x v="20"/>
    <x v="3"/>
    <s v="F"/>
    <s v="F"/>
    <x v="40"/>
    <x v="1"/>
    <x v="5"/>
    <x v="1"/>
    <n v="55810"/>
  </r>
  <r>
    <s v="Indie"/>
    <x v="0"/>
    <x v="0"/>
    <n v="68"/>
    <x v="35"/>
    <x v="35"/>
    <x v="1"/>
    <s v="B"/>
    <s v="C"/>
    <x v="92"/>
    <x v="2"/>
    <x v="4"/>
    <x v="2"/>
    <n v="55488"/>
  </r>
  <r>
    <s v="Rosa"/>
    <x v="0"/>
    <x v="1"/>
    <n v="85"/>
    <x v="44"/>
    <x v="55"/>
    <x v="4"/>
    <s v="B"/>
    <s v="A"/>
    <x v="152"/>
    <x v="3"/>
    <x v="1"/>
    <x v="3"/>
    <n v="55435"/>
  </r>
  <r>
    <s v="Autumn"/>
    <x v="0"/>
    <x v="0"/>
    <n v="65"/>
    <x v="22"/>
    <x v="0"/>
    <x v="1"/>
    <s v="C"/>
    <s v="C"/>
    <x v="163"/>
    <x v="2"/>
    <x v="3"/>
    <x v="2"/>
    <n v="55488"/>
  </r>
  <r>
    <s v="Arabella"/>
    <x v="0"/>
    <x v="0"/>
    <n v="73"/>
    <x v="46"/>
    <x v="27"/>
    <x v="0"/>
    <s v="C"/>
    <s v="C"/>
    <x v="85"/>
    <x v="0"/>
    <x v="5"/>
    <x v="0"/>
    <n v="55906"/>
  </r>
  <r>
    <s v="Camila"/>
    <x v="0"/>
    <x v="0"/>
    <n v="62"/>
    <x v="48"/>
    <x v="8"/>
    <x v="1"/>
    <s v="D"/>
    <s v="D"/>
    <x v="107"/>
    <x v="0"/>
    <x v="1"/>
    <x v="0"/>
    <n v="55906"/>
  </r>
  <r>
    <s v="Lorenzo"/>
    <x v="1"/>
    <x v="0"/>
    <n v="77"/>
    <x v="48"/>
    <x v="54"/>
    <x v="0"/>
    <s v="D"/>
    <s v="D"/>
    <x v="168"/>
    <x v="1"/>
    <x v="3"/>
    <x v="1"/>
    <n v="55810"/>
  </r>
  <r>
    <s v="Ivan"/>
    <x v="1"/>
    <x v="1"/>
    <n v="69"/>
    <x v="47"/>
    <x v="18"/>
    <x v="1"/>
    <s v="D"/>
    <s v="D"/>
    <x v="107"/>
    <x v="3"/>
    <x v="5"/>
    <x v="3"/>
    <n v="55435"/>
  </r>
  <r>
    <s v="Gianna"/>
    <x v="0"/>
    <x v="0"/>
    <n v="43"/>
    <x v="7"/>
    <x v="14"/>
    <x v="3"/>
    <s v="D"/>
    <s v="F"/>
    <x v="13"/>
    <x v="3"/>
    <x v="3"/>
    <x v="3"/>
    <n v="55435"/>
  </r>
  <r>
    <s v="August"/>
    <x v="1"/>
    <x v="0"/>
    <n v="90"/>
    <x v="24"/>
    <x v="62"/>
    <x v="2"/>
    <s v="B"/>
    <s v="B"/>
    <x v="161"/>
    <x v="3"/>
    <x v="3"/>
    <x v="3"/>
    <n v="55435"/>
  </r>
  <r>
    <s v="Malachi"/>
    <x v="1"/>
    <x v="0"/>
    <n v="74"/>
    <x v="52"/>
    <x v="12"/>
    <x v="0"/>
    <s v="C"/>
    <s v="C"/>
    <x v="92"/>
    <x v="1"/>
    <x v="1"/>
    <x v="1"/>
    <n v="55810"/>
  </r>
  <r>
    <s v="Elliott"/>
    <x v="1"/>
    <x v="1"/>
    <n v="73"/>
    <x v="47"/>
    <x v="19"/>
    <x v="0"/>
    <s v="D"/>
    <s v="D"/>
    <x v="137"/>
    <x v="1"/>
    <x v="5"/>
    <x v="1"/>
    <n v="55810"/>
  </r>
  <r>
    <s v="Avery"/>
    <x v="0"/>
    <x v="0"/>
    <n v="55"/>
    <x v="20"/>
    <x v="59"/>
    <x v="3"/>
    <s v="C"/>
    <s v="D"/>
    <x v="8"/>
    <x v="3"/>
    <x v="3"/>
    <x v="3"/>
    <n v="55435"/>
  </r>
  <r>
    <s v="Nora"/>
    <x v="0"/>
    <x v="0"/>
    <n v="65"/>
    <x v="18"/>
    <x v="8"/>
    <x v="1"/>
    <s v="D"/>
    <s v="D"/>
    <x v="88"/>
    <x v="1"/>
    <x v="4"/>
    <x v="1"/>
    <n v="55810"/>
  </r>
  <r>
    <s v="Rhett"/>
    <x v="1"/>
    <x v="0"/>
    <n v="80"/>
    <x v="37"/>
    <x v="19"/>
    <x v="4"/>
    <s v="D"/>
    <s v="D"/>
    <x v="54"/>
    <x v="3"/>
    <x v="3"/>
    <x v="3"/>
    <n v="55435"/>
  </r>
  <r>
    <s v="Zoey"/>
    <x v="0"/>
    <x v="1"/>
    <n v="50"/>
    <x v="7"/>
    <x v="61"/>
    <x v="3"/>
    <s v="D"/>
    <s v="D"/>
    <x v="36"/>
    <x v="1"/>
    <x v="5"/>
    <x v="1"/>
    <n v="55810"/>
  </r>
  <r>
    <s v="Riley"/>
    <x v="0"/>
    <x v="1"/>
    <n v="63"/>
    <x v="19"/>
    <x v="42"/>
    <x v="1"/>
    <s v="C"/>
    <s v="C"/>
    <x v="27"/>
    <x v="1"/>
    <x v="2"/>
    <x v="1"/>
    <n v="55810"/>
  </r>
  <r>
    <s v="Stella"/>
    <x v="0"/>
    <x v="0"/>
    <n v="77"/>
    <x v="31"/>
    <x v="38"/>
    <x v="0"/>
    <s v="B"/>
    <s v="B"/>
    <x v="123"/>
    <x v="0"/>
    <x v="0"/>
    <x v="0"/>
    <n v="55906"/>
  </r>
  <r>
    <s v="Archer"/>
    <x v="1"/>
    <x v="0"/>
    <n v="73"/>
    <x v="21"/>
    <x v="18"/>
    <x v="0"/>
    <s v="C"/>
    <s v="D"/>
    <x v="168"/>
    <x v="1"/>
    <x v="1"/>
    <x v="1"/>
    <n v="55810"/>
  </r>
  <r>
    <s v="Karter"/>
    <x v="1"/>
    <x v="1"/>
    <n v="81"/>
    <x v="0"/>
    <x v="64"/>
    <x v="4"/>
    <s v="C"/>
    <s v="C"/>
    <x v="134"/>
    <x v="3"/>
    <x v="3"/>
    <x v="3"/>
    <n v="55435"/>
  </r>
  <r>
    <s v="Everly"/>
    <x v="0"/>
    <x v="0"/>
    <n v="66"/>
    <x v="51"/>
    <x v="32"/>
    <x v="1"/>
    <s v="C"/>
    <s v="D"/>
    <x v="20"/>
    <x v="1"/>
    <x v="4"/>
    <x v="1"/>
    <n v="55810"/>
  </r>
  <r>
    <s v="Luka"/>
    <x v="1"/>
    <x v="0"/>
    <n v="52"/>
    <x v="3"/>
    <x v="9"/>
    <x v="3"/>
    <s v="F"/>
    <s v="F"/>
    <x v="178"/>
    <x v="3"/>
    <x v="3"/>
    <x v="3"/>
    <n v="55435"/>
  </r>
  <r>
    <s v="Lillian"/>
    <x v="0"/>
    <x v="0"/>
    <n v="69"/>
    <x v="4"/>
    <x v="35"/>
    <x v="1"/>
    <s v="C"/>
    <s v="C"/>
    <x v="115"/>
    <x v="1"/>
    <x v="1"/>
    <x v="1"/>
    <n v="55810"/>
  </r>
  <r>
    <s v="Addison"/>
    <x v="0"/>
    <x v="1"/>
    <n v="65"/>
    <x v="27"/>
    <x v="58"/>
    <x v="1"/>
    <s v="B"/>
    <s v="B"/>
    <x v="113"/>
    <x v="1"/>
    <x v="3"/>
    <x v="1"/>
    <n v="55810"/>
  </r>
  <r>
    <s v="Paisley"/>
    <x v="0"/>
    <x v="0"/>
    <n v="69"/>
    <x v="52"/>
    <x v="5"/>
    <x v="1"/>
    <s v="C"/>
    <s v="C"/>
    <x v="92"/>
    <x v="3"/>
    <x v="4"/>
    <x v="3"/>
    <n v="55435"/>
  </r>
  <r>
    <s v="Eliana"/>
    <x v="0"/>
    <x v="1"/>
    <n v="50"/>
    <x v="6"/>
    <x v="33"/>
    <x v="3"/>
    <s v="D"/>
    <s v="D"/>
    <x v="96"/>
    <x v="0"/>
    <x v="1"/>
    <x v="0"/>
    <n v="55906"/>
  </r>
  <r>
    <s v="Brooklyn"/>
    <x v="0"/>
    <x v="0"/>
    <n v="73"/>
    <x v="4"/>
    <x v="35"/>
    <x v="0"/>
    <s v="C"/>
    <s v="C"/>
    <x v="126"/>
    <x v="4"/>
    <x v="1"/>
    <x v="4"/>
    <n v="55108"/>
  </r>
  <r>
    <s v="Elena"/>
    <x v="0"/>
    <x v="0"/>
    <n v="70"/>
    <x v="53"/>
    <x v="35"/>
    <x v="0"/>
    <s v="B"/>
    <s v="C"/>
    <x v="87"/>
    <x v="1"/>
    <x v="5"/>
    <x v="1"/>
    <n v="55810"/>
  </r>
  <r>
    <s v="Thiago"/>
    <x v="1"/>
    <x v="0"/>
    <n v="81"/>
    <x v="13"/>
    <x v="5"/>
    <x v="4"/>
    <s v="C"/>
    <s v="C"/>
    <x v="97"/>
    <x v="3"/>
    <x v="3"/>
    <x v="3"/>
    <n v="55435"/>
  </r>
  <r>
    <s v="Camden"/>
    <x v="1"/>
    <x v="0"/>
    <n v="63"/>
    <x v="26"/>
    <x v="61"/>
    <x v="1"/>
    <s v="D"/>
    <s v="D"/>
    <x v="104"/>
    <x v="3"/>
    <x v="1"/>
    <x v="3"/>
    <n v="55435"/>
  </r>
  <r>
    <s v="Aubrey"/>
    <x v="0"/>
    <x v="0"/>
    <n v="67"/>
    <x v="0"/>
    <x v="0"/>
    <x v="1"/>
    <s v="C"/>
    <s v="C"/>
    <x v="42"/>
    <x v="3"/>
    <x v="4"/>
    <x v="3"/>
    <n v="55435"/>
  </r>
  <r>
    <s v="Jesus"/>
    <x v="1"/>
    <x v="1"/>
    <n v="60"/>
    <x v="41"/>
    <x v="61"/>
    <x v="1"/>
    <s v="D"/>
    <s v="D"/>
    <x v="148"/>
    <x v="0"/>
    <x v="4"/>
    <x v="0"/>
    <n v="55906"/>
  </r>
  <r>
    <s v="Maddox"/>
    <x v="1"/>
    <x v="0"/>
    <n v="62"/>
    <x v="28"/>
    <x v="31"/>
    <x v="1"/>
    <s v="F"/>
    <s v="F"/>
    <x v="141"/>
    <x v="0"/>
    <x v="4"/>
    <x v="0"/>
    <n v="55906"/>
  </r>
  <r>
    <s v="Kinsley"/>
    <x v="0"/>
    <x v="1"/>
    <n v="29"/>
    <x v="71"/>
    <x v="3"/>
    <x v="3"/>
    <s v="F"/>
    <s v="F"/>
    <x v="179"/>
    <x v="1"/>
    <x v="5"/>
    <x v="1"/>
    <n v="55810"/>
  </r>
  <r>
    <s v="King"/>
    <x v="1"/>
    <x v="0"/>
    <n v="62"/>
    <x v="47"/>
    <x v="32"/>
    <x v="1"/>
    <s v="D"/>
    <s v="D"/>
    <x v="107"/>
    <x v="0"/>
    <x v="1"/>
    <x v="0"/>
    <n v="55906"/>
  </r>
  <r>
    <s v="Genesis"/>
    <x v="0"/>
    <x v="0"/>
    <n v="94"/>
    <x v="66"/>
    <x v="53"/>
    <x v="2"/>
    <s v="A"/>
    <s v="A"/>
    <x v="93"/>
    <x v="4"/>
    <x v="2"/>
    <x v="4"/>
    <n v="55108"/>
  </r>
  <r>
    <s v="Enzo"/>
    <x v="1"/>
    <x v="0"/>
    <n v="85"/>
    <x v="13"/>
    <x v="32"/>
    <x v="4"/>
    <s v="C"/>
    <s v="D"/>
    <x v="87"/>
    <x v="4"/>
    <x v="1"/>
    <x v="4"/>
    <n v="55108"/>
  </r>
  <r>
    <s v="Matteo"/>
    <x v="1"/>
    <x v="0"/>
    <n v="77"/>
    <x v="4"/>
    <x v="12"/>
    <x v="0"/>
    <s v="C"/>
    <s v="C"/>
    <x v="87"/>
    <x v="3"/>
    <x v="3"/>
    <x v="3"/>
    <n v="55435"/>
  </r>
  <r>
    <s v="Emiliano"/>
    <x v="1"/>
    <x v="0"/>
    <n v="53"/>
    <x v="17"/>
    <x v="3"/>
    <x v="3"/>
    <s v="F"/>
    <s v="F"/>
    <x v="99"/>
    <x v="2"/>
    <x v="4"/>
    <x v="2"/>
    <n v="55488"/>
  </r>
  <r>
    <s v="Antonio"/>
    <x v="1"/>
    <x v="0"/>
    <n v="93"/>
    <x v="1"/>
    <x v="28"/>
    <x v="2"/>
    <s v="A"/>
    <s v="B"/>
    <x v="32"/>
    <x v="4"/>
    <x v="1"/>
    <x v="4"/>
    <n v="55108"/>
  </r>
  <r>
    <s v="Skylar"/>
    <x v="0"/>
    <x v="0"/>
    <n v="49"/>
    <x v="12"/>
    <x v="20"/>
    <x v="3"/>
    <s v="F"/>
    <s v="F"/>
    <x v="99"/>
    <x v="1"/>
    <x v="3"/>
    <x v="1"/>
    <n v="55810"/>
  </r>
  <r>
    <s v="Aaliyah"/>
    <x v="0"/>
    <x v="1"/>
    <n v="73"/>
    <x v="51"/>
    <x v="5"/>
    <x v="0"/>
    <s v="C"/>
    <s v="C"/>
    <x v="126"/>
    <x v="4"/>
    <x v="3"/>
    <x v="4"/>
    <n v="55108"/>
  </r>
  <r>
    <s v="Madelyn"/>
    <x v="0"/>
    <x v="0"/>
    <n v="66"/>
    <x v="21"/>
    <x v="47"/>
    <x v="1"/>
    <s v="C"/>
    <s v="B"/>
    <x v="66"/>
    <x v="1"/>
    <x v="0"/>
    <x v="1"/>
    <n v="55810"/>
  </r>
  <r>
    <s v="Savannah"/>
    <x v="0"/>
    <x v="0"/>
    <n v="77"/>
    <x v="52"/>
    <x v="12"/>
    <x v="0"/>
    <s v="C"/>
    <s v="C"/>
    <x v="126"/>
    <x v="3"/>
    <x v="3"/>
    <x v="3"/>
    <n v="55435"/>
  </r>
  <r>
    <s v="Delilah"/>
    <x v="0"/>
    <x v="0"/>
    <n v="49"/>
    <x v="37"/>
    <x v="44"/>
    <x v="3"/>
    <s v="D"/>
    <s v="F"/>
    <x v="110"/>
    <x v="1"/>
    <x v="5"/>
    <x v="1"/>
    <n v="55810"/>
  </r>
  <r>
    <s v="Serenity"/>
    <x v="0"/>
    <x v="0"/>
    <n v="79"/>
    <x v="14"/>
    <x v="15"/>
    <x v="0"/>
    <s v="B"/>
    <s v="B"/>
    <x v="180"/>
    <x v="3"/>
    <x v="1"/>
    <x v="3"/>
    <n v="55435"/>
  </r>
  <r>
    <s v="Kennedy"/>
    <x v="0"/>
    <x v="1"/>
    <n v="75"/>
    <x v="53"/>
    <x v="52"/>
    <x v="0"/>
    <s v="B"/>
    <s v="A"/>
    <x v="1"/>
    <x v="1"/>
    <x v="3"/>
    <x v="1"/>
    <n v="55810"/>
  </r>
  <r>
    <s v="Valentina"/>
    <x v="0"/>
    <x v="0"/>
    <n v="59"/>
    <x v="0"/>
    <x v="7"/>
    <x v="3"/>
    <s v="C"/>
    <s v="C"/>
    <x v="88"/>
    <x v="2"/>
    <x v="0"/>
    <x v="2"/>
    <n v="55488"/>
  </r>
  <r>
    <s v="Gabriella"/>
    <x v="0"/>
    <x v="0"/>
    <n v="57"/>
    <x v="4"/>
    <x v="27"/>
    <x v="3"/>
    <s v="C"/>
    <s v="C"/>
    <x v="45"/>
    <x v="3"/>
    <x v="3"/>
    <x v="3"/>
    <n v="55435"/>
  </r>
  <r>
    <s v="Abel"/>
    <x v="1"/>
    <x v="0"/>
    <n v="66"/>
    <x v="47"/>
    <x v="29"/>
    <x v="1"/>
    <s v="D"/>
    <s v="F"/>
    <x v="120"/>
    <x v="1"/>
    <x v="4"/>
    <x v="1"/>
    <n v="55810"/>
  </r>
  <r>
    <s v="Hailey"/>
    <x v="0"/>
    <x v="1"/>
    <n v="79"/>
    <x v="10"/>
    <x v="26"/>
    <x v="0"/>
    <s v="B"/>
    <s v="B"/>
    <x v="47"/>
    <x v="4"/>
    <x v="0"/>
    <x v="4"/>
    <n v="55108"/>
  </r>
  <r>
    <s v="Nevaeh"/>
    <x v="0"/>
    <x v="0"/>
    <n v="57"/>
    <x v="48"/>
    <x v="22"/>
    <x v="3"/>
    <s v="D"/>
    <s v="C"/>
    <x v="107"/>
    <x v="0"/>
    <x v="5"/>
    <x v="0"/>
    <n v="55906"/>
  </r>
  <r>
    <s v="Tristan"/>
    <x v="1"/>
    <x v="1"/>
    <n v="87"/>
    <x v="27"/>
    <x v="38"/>
    <x v="4"/>
    <s v="B"/>
    <s v="B"/>
    <x v="160"/>
    <x v="2"/>
    <x v="0"/>
    <x v="2"/>
    <n v="55488"/>
  </r>
  <r>
    <s v="Natalia"/>
    <x v="0"/>
    <x v="0"/>
    <n v="63"/>
    <x v="6"/>
    <x v="8"/>
    <x v="1"/>
    <s v="D"/>
    <s v="D"/>
    <x v="55"/>
    <x v="3"/>
    <x v="1"/>
    <x v="3"/>
    <n v="55435"/>
  </r>
  <r>
    <s v="Josephine"/>
    <x v="0"/>
    <x v="0"/>
    <n v="59"/>
    <x v="37"/>
    <x v="54"/>
    <x v="3"/>
    <s v="D"/>
    <s v="D"/>
    <x v="130"/>
    <x v="0"/>
    <x v="5"/>
    <x v="0"/>
    <n v="55906"/>
  </r>
  <r>
    <s v="Zayden"/>
    <x v="1"/>
    <x v="1"/>
    <n v="62"/>
    <x v="0"/>
    <x v="24"/>
    <x v="1"/>
    <s v="C"/>
    <s v="D"/>
    <x v="37"/>
    <x v="2"/>
    <x v="0"/>
    <x v="2"/>
    <n v="55488"/>
  </r>
  <r>
    <s v="Judah"/>
    <x v="1"/>
    <x v="0"/>
    <n v="46"/>
    <x v="45"/>
    <x v="49"/>
    <x v="3"/>
    <s v="F"/>
    <s v="F"/>
    <x v="181"/>
    <x v="3"/>
    <x v="4"/>
    <x v="3"/>
    <n v="55435"/>
  </r>
  <r>
    <s v="Xander"/>
    <x v="1"/>
    <x v="1"/>
    <n v="66"/>
    <x v="32"/>
    <x v="10"/>
    <x v="1"/>
    <s v="F"/>
    <s v="F"/>
    <x v="145"/>
    <x v="1"/>
    <x v="1"/>
    <x v="1"/>
    <n v="55810"/>
  </r>
  <r>
    <s v="Miguel"/>
    <x v="1"/>
    <x v="0"/>
    <n v="89"/>
    <x v="24"/>
    <x v="27"/>
    <x v="4"/>
    <s v="B"/>
    <s v="C"/>
    <x v="83"/>
    <x v="3"/>
    <x v="4"/>
    <x v="3"/>
    <n v="55435"/>
  </r>
  <r>
    <s v="Emery"/>
    <x v="0"/>
    <x v="0"/>
    <n v="42"/>
    <x v="26"/>
    <x v="14"/>
    <x v="3"/>
    <s v="D"/>
    <s v="F"/>
    <x v="13"/>
    <x v="3"/>
    <x v="3"/>
    <x v="3"/>
    <n v="55435"/>
  </r>
  <r>
    <s v="Atlas"/>
    <x v="1"/>
    <x v="0"/>
    <n v="93"/>
    <x v="27"/>
    <x v="52"/>
    <x v="2"/>
    <s v="B"/>
    <s v="A"/>
    <x v="133"/>
    <x v="1"/>
    <x v="1"/>
    <x v="1"/>
    <n v="55810"/>
  </r>
  <r>
    <s v="Leilani"/>
    <x v="0"/>
    <x v="0"/>
    <n v="80"/>
    <x v="31"/>
    <x v="62"/>
    <x v="4"/>
    <s v="B"/>
    <s v="B"/>
    <x v="138"/>
    <x v="4"/>
    <x v="5"/>
    <x v="4"/>
    <n v="55108"/>
  </r>
  <r>
    <s v="Everleigh"/>
    <x v="0"/>
    <x v="1"/>
    <n v="98"/>
    <x v="50"/>
    <x v="73"/>
    <x v="2"/>
    <s v="A"/>
    <s v="A"/>
    <x v="105"/>
    <x v="3"/>
    <x v="1"/>
    <x v="3"/>
    <n v="55435"/>
  </r>
  <r>
    <s v="Messiah"/>
    <x v="1"/>
    <x v="0"/>
    <n v="81"/>
    <x v="10"/>
    <x v="58"/>
    <x v="4"/>
    <s v="B"/>
    <s v="B"/>
    <x v="100"/>
    <x v="3"/>
    <x v="2"/>
    <x v="3"/>
    <n v="55435"/>
  </r>
  <r>
    <s v="Madeline"/>
    <x v="0"/>
    <x v="0"/>
    <n v="60"/>
    <x v="22"/>
    <x v="0"/>
    <x v="1"/>
    <s v="C"/>
    <s v="C"/>
    <x v="106"/>
    <x v="0"/>
    <x v="5"/>
    <x v="0"/>
    <n v="55906"/>
  </r>
  <r>
    <s v="Lydia"/>
    <x v="0"/>
    <x v="0"/>
    <n v="76"/>
    <x v="64"/>
    <x v="38"/>
    <x v="0"/>
    <s v="A"/>
    <s v="B"/>
    <x v="68"/>
    <x v="0"/>
    <x v="3"/>
    <x v="0"/>
    <n v="55906"/>
  </r>
  <r>
    <s v="Barrett"/>
    <x v="1"/>
    <x v="1"/>
    <n v="73"/>
    <x v="4"/>
    <x v="22"/>
    <x v="0"/>
    <s v="C"/>
    <s v="C"/>
    <x v="115"/>
    <x v="1"/>
    <x v="3"/>
    <x v="1"/>
    <n v="55810"/>
  </r>
  <r>
    <s v="Peyton"/>
    <x v="0"/>
    <x v="0"/>
    <n v="96"/>
    <x v="68"/>
    <x v="73"/>
    <x v="2"/>
    <s v="A"/>
    <s v="A"/>
    <x v="172"/>
    <x v="1"/>
    <x v="3"/>
    <x v="1"/>
    <n v="55810"/>
  </r>
  <r>
    <s v="Brielle"/>
    <x v="0"/>
    <x v="1"/>
    <n v="76"/>
    <x v="51"/>
    <x v="0"/>
    <x v="0"/>
    <s v="C"/>
    <s v="C"/>
    <x v="131"/>
    <x v="1"/>
    <x v="4"/>
    <x v="1"/>
    <n v="55810"/>
  </r>
  <r>
    <s v="Tucker"/>
    <x v="1"/>
    <x v="1"/>
    <n v="91"/>
    <x v="19"/>
    <x v="21"/>
    <x v="2"/>
    <s v="C"/>
    <s v="B"/>
    <x v="125"/>
    <x v="4"/>
    <x v="3"/>
    <x v="4"/>
    <n v="55108"/>
  </r>
  <r>
    <s v="Adeline"/>
    <x v="0"/>
    <x v="0"/>
    <n v="62"/>
    <x v="0"/>
    <x v="7"/>
    <x v="1"/>
    <s v="C"/>
    <s v="C"/>
    <x v="106"/>
    <x v="1"/>
    <x v="1"/>
    <x v="1"/>
    <n v="55810"/>
  </r>
  <r>
    <s v="Dawson"/>
    <x v="1"/>
    <x v="1"/>
    <n v="55"/>
    <x v="32"/>
    <x v="29"/>
    <x v="3"/>
    <s v="F"/>
    <s v="F"/>
    <x v="18"/>
    <x v="3"/>
    <x v="5"/>
    <x v="3"/>
    <n v="55435"/>
  </r>
  <r>
    <s v="Vivian"/>
    <x v="0"/>
    <x v="0"/>
    <n v="74"/>
    <x v="1"/>
    <x v="1"/>
    <x v="0"/>
    <s v="A"/>
    <s v="B"/>
    <x v="109"/>
    <x v="0"/>
    <x v="5"/>
    <x v="0"/>
    <n v="55906"/>
  </r>
  <r>
    <s v="Ace"/>
    <x v="1"/>
    <x v="0"/>
    <n v="50"/>
    <x v="60"/>
    <x v="37"/>
    <x v="3"/>
    <s v="F"/>
    <s v="F"/>
    <x v="57"/>
    <x v="1"/>
    <x v="4"/>
    <x v="1"/>
    <n v="55810"/>
  </r>
  <r>
    <s v="Victor"/>
    <x v="1"/>
    <x v="0"/>
    <n v="47"/>
    <x v="11"/>
    <x v="45"/>
    <x v="3"/>
    <s v="F"/>
    <s v="F"/>
    <x v="122"/>
    <x v="0"/>
    <x v="1"/>
    <x v="0"/>
    <n v="55906"/>
  </r>
  <r>
    <s v="Abraham"/>
    <x v="1"/>
    <x v="0"/>
    <n v="81"/>
    <x v="21"/>
    <x v="42"/>
    <x v="4"/>
    <s v="C"/>
    <s v="C"/>
    <x v="131"/>
    <x v="4"/>
    <x v="1"/>
    <x v="4"/>
    <n v="55108"/>
  </r>
  <r>
    <s v="Rylee"/>
    <x v="0"/>
    <x v="0"/>
    <n v="65"/>
    <x v="13"/>
    <x v="64"/>
    <x v="1"/>
    <s v="C"/>
    <s v="C"/>
    <x v="28"/>
    <x v="4"/>
    <x v="3"/>
    <x v="4"/>
    <n v="55108"/>
  </r>
  <r>
    <s v="Nicolas"/>
    <x v="1"/>
    <x v="0"/>
    <n v="68"/>
    <x v="38"/>
    <x v="30"/>
    <x v="1"/>
    <s v="F"/>
    <s v="F"/>
    <x v="38"/>
    <x v="4"/>
    <x v="5"/>
    <x v="4"/>
    <n v="55108"/>
  </r>
  <r>
    <s v="Raelynn"/>
    <x v="0"/>
    <x v="1"/>
    <n v="73"/>
    <x v="54"/>
    <x v="58"/>
    <x v="0"/>
    <s v="A"/>
    <s v="B"/>
    <x v="123"/>
    <x v="3"/>
    <x v="4"/>
    <x v="3"/>
    <n v="55435"/>
  </r>
  <r>
    <s v="Jesse"/>
    <x v="1"/>
    <x v="1"/>
    <n v="53"/>
    <x v="34"/>
    <x v="43"/>
    <x v="3"/>
    <s v="F"/>
    <s v="F"/>
    <x v="132"/>
    <x v="1"/>
    <x v="1"/>
    <x v="1"/>
    <n v="55810"/>
  </r>
  <r>
    <s v="Melody"/>
    <x v="0"/>
    <x v="0"/>
    <n v="68"/>
    <x v="52"/>
    <x v="21"/>
    <x v="1"/>
    <s v="C"/>
    <s v="B"/>
    <x v="23"/>
    <x v="0"/>
    <x v="3"/>
    <x v="0"/>
    <n v="55906"/>
  </r>
  <r>
    <s v="Walker"/>
    <x v="1"/>
    <x v="0"/>
    <n v="55"/>
    <x v="61"/>
    <x v="11"/>
    <x v="3"/>
    <s v="F"/>
    <s v="F"/>
    <x v="177"/>
    <x v="2"/>
    <x v="5"/>
    <x v="2"/>
    <n v="55488"/>
  </r>
  <r>
    <s v="Athena"/>
    <x v="0"/>
    <x v="0"/>
    <n v="87"/>
    <x v="14"/>
    <x v="66"/>
    <x v="4"/>
    <s v="B"/>
    <s v="A"/>
    <x v="129"/>
    <x v="1"/>
    <x v="1"/>
    <x v="1"/>
    <n v="55810"/>
  </r>
  <r>
    <s v="Joel"/>
    <x v="1"/>
    <x v="0"/>
    <n v="55"/>
    <x v="43"/>
    <x v="3"/>
    <x v="3"/>
    <s v="F"/>
    <s v="F"/>
    <x v="61"/>
    <x v="3"/>
    <x v="5"/>
    <x v="3"/>
    <n v="55435"/>
  </r>
  <r>
    <s v="Liliana"/>
    <x v="0"/>
    <x v="0"/>
    <n v="53"/>
    <x v="17"/>
    <x v="30"/>
    <x v="3"/>
    <s v="F"/>
    <s v="F"/>
    <x v="110"/>
    <x v="4"/>
    <x v="1"/>
    <x v="4"/>
    <n v="55108"/>
  </r>
  <r>
    <s v="Beckett"/>
    <x v="1"/>
    <x v="1"/>
    <n v="67"/>
    <x v="3"/>
    <x v="29"/>
    <x v="1"/>
    <s v="F"/>
    <s v="F"/>
    <x v="136"/>
    <x v="1"/>
    <x v="2"/>
    <x v="1"/>
    <n v="55810"/>
  </r>
  <r>
    <s v="Alejandro"/>
    <x v="1"/>
    <x v="1"/>
    <n v="92"/>
    <x v="46"/>
    <x v="58"/>
    <x v="2"/>
    <s v="C"/>
    <s v="B"/>
    <x v="83"/>
    <x v="1"/>
    <x v="3"/>
    <x v="1"/>
    <n v="55810"/>
  </r>
  <r>
    <s v="Hadley"/>
    <x v="0"/>
    <x v="1"/>
    <n v="53"/>
    <x v="47"/>
    <x v="12"/>
    <x v="3"/>
    <s v="D"/>
    <s v="C"/>
    <x v="52"/>
    <x v="0"/>
    <x v="1"/>
    <x v="0"/>
    <n v="55906"/>
  </r>
  <r>
    <s v="Avery"/>
    <x v="1"/>
    <x v="0"/>
    <n v="81"/>
    <x v="20"/>
    <x v="12"/>
    <x v="4"/>
    <s v="C"/>
    <s v="C"/>
    <x v="23"/>
    <x v="3"/>
    <x v="3"/>
    <x v="3"/>
    <n v="55435"/>
  </r>
  <r>
    <s v="Matias"/>
    <x v="1"/>
    <x v="1"/>
    <n v="61"/>
    <x v="7"/>
    <x v="23"/>
    <x v="1"/>
    <s v="D"/>
    <s v="F"/>
    <x v="38"/>
    <x v="1"/>
    <x v="4"/>
    <x v="1"/>
    <n v="55810"/>
  </r>
  <r>
    <s v="Amari"/>
    <x v="1"/>
    <x v="0"/>
    <n v="80"/>
    <x v="19"/>
    <x v="22"/>
    <x v="4"/>
    <s v="C"/>
    <s v="C"/>
    <x v="23"/>
    <x v="3"/>
    <x v="0"/>
    <x v="3"/>
    <n v="55435"/>
  </r>
  <r>
    <s v="Reagan"/>
    <x v="0"/>
    <x v="1"/>
    <n v="37"/>
    <x v="3"/>
    <x v="44"/>
    <x v="3"/>
    <s v="F"/>
    <s v="F"/>
    <x v="95"/>
    <x v="2"/>
    <x v="3"/>
    <x v="2"/>
    <n v="55488"/>
  </r>
  <r>
    <s v="Eliza"/>
    <x v="0"/>
    <x v="1"/>
    <n v="81"/>
    <x v="27"/>
    <x v="26"/>
    <x v="4"/>
    <s v="B"/>
    <s v="B"/>
    <x v="1"/>
    <x v="1"/>
    <x v="4"/>
    <x v="1"/>
    <n v="55810"/>
  </r>
  <r>
    <s v="Adalynn"/>
    <x v="0"/>
    <x v="0"/>
    <n v="59"/>
    <x v="19"/>
    <x v="22"/>
    <x v="3"/>
    <s v="C"/>
    <s v="C"/>
    <x v="106"/>
    <x v="1"/>
    <x v="3"/>
    <x v="1"/>
    <n v="55810"/>
  </r>
  <r>
    <s v="Lukas"/>
    <x v="1"/>
    <x v="0"/>
    <n v="55"/>
    <x v="28"/>
    <x v="51"/>
    <x v="3"/>
    <s v="F"/>
    <s v="F"/>
    <x v="124"/>
    <x v="0"/>
    <x v="1"/>
    <x v="0"/>
    <n v="55906"/>
  </r>
  <r>
    <s v="Andres"/>
    <x v="1"/>
    <x v="1"/>
    <n v="72"/>
    <x v="46"/>
    <x v="0"/>
    <x v="0"/>
    <s v="C"/>
    <s v="C"/>
    <x v="23"/>
    <x v="3"/>
    <x v="3"/>
    <x v="3"/>
    <n v="55435"/>
  </r>
  <r>
    <s v="Colt"/>
    <x v="1"/>
    <x v="1"/>
    <n v="69"/>
    <x v="13"/>
    <x v="42"/>
    <x v="1"/>
    <s v="C"/>
    <s v="C"/>
    <x v="22"/>
    <x v="3"/>
    <x v="4"/>
    <x v="3"/>
    <n v="55435"/>
  </r>
  <r>
    <s v="Adonis"/>
    <x v="1"/>
    <x v="1"/>
    <n v="69"/>
    <x v="6"/>
    <x v="32"/>
    <x v="1"/>
    <s v="D"/>
    <s v="D"/>
    <x v="88"/>
    <x v="1"/>
    <x v="1"/>
    <x v="1"/>
    <n v="55810"/>
  </r>
  <r>
    <s v="Kaylee"/>
    <x v="0"/>
    <x v="0"/>
    <n v="50"/>
    <x v="7"/>
    <x v="29"/>
    <x v="3"/>
    <s v="D"/>
    <s v="F"/>
    <x v="153"/>
    <x v="1"/>
    <x v="0"/>
    <x v="1"/>
    <n v="55810"/>
  </r>
  <r>
    <s v="Kyrie"/>
    <x v="1"/>
    <x v="0"/>
    <n v="87"/>
    <x v="27"/>
    <x v="15"/>
    <x v="4"/>
    <s v="B"/>
    <s v="B"/>
    <x v="68"/>
    <x v="0"/>
    <x v="1"/>
    <x v="0"/>
    <n v="55906"/>
  </r>
  <r>
    <s v="Felix"/>
    <x v="1"/>
    <x v="0"/>
    <n v="71"/>
    <x v="18"/>
    <x v="32"/>
    <x v="0"/>
    <s v="D"/>
    <s v="D"/>
    <x v="168"/>
    <x v="3"/>
    <x v="5"/>
    <x v="3"/>
    <n v="55435"/>
  </r>
  <r>
    <s v="Preston"/>
    <x v="1"/>
    <x v="0"/>
    <n v="68"/>
    <x v="0"/>
    <x v="24"/>
    <x v="1"/>
    <s v="C"/>
    <s v="D"/>
    <x v="26"/>
    <x v="4"/>
    <x v="1"/>
    <x v="4"/>
    <n v="55108"/>
  </r>
  <r>
    <s v="Holden"/>
    <x v="1"/>
    <x v="1"/>
    <n v="79"/>
    <x v="52"/>
    <x v="4"/>
    <x v="0"/>
    <s v="C"/>
    <s v="C"/>
    <x v="85"/>
    <x v="1"/>
    <x v="2"/>
    <x v="1"/>
    <n v="55810"/>
  </r>
  <r>
    <s v="Mackenzie"/>
    <x v="0"/>
    <x v="0"/>
    <n v="77"/>
    <x v="1"/>
    <x v="62"/>
    <x v="0"/>
    <s v="A"/>
    <s v="B"/>
    <x v="109"/>
    <x v="3"/>
    <x v="1"/>
    <x v="3"/>
    <n v="55435"/>
  </r>
  <r>
    <s v="Emilio"/>
    <x v="1"/>
    <x v="0"/>
    <n v="58"/>
    <x v="28"/>
    <x v="20"/>
    <x v="3"/>
    <s v="F"/>
    <s v="F"/>
    <x v="75"/>
    <x v="1"/>
    <x v="3"/>
    <x v="1"/>
    <n v="55810"/>
  </r>
  <r>
    <s v="Alaia"/>
    <x v="0"/>
    <x v="0"/>
    <n v="84"/>
    <x v="2"/>
    <x v="6"/>
    <x v="4"/>
    <s v="A"/>
    <s v="A"/>
    <x v="142"/>
    <x v="4"/>
    <x v="3"/>
    <x v="4"/>
    <n v="55108"/>
  </r>
  <r>
    <s v="Remington"/>
    <x v="1"/>
    <x v="1"/>
    <n v="55"/>
    <x v="17"/>
    <x v="10"/>
    <x v="3"/>
    <s v="F"/>
    <s v="F"/>
    <x v="154"/>
    <x v="3"/>
    <x v="1"/>
    <x v="3"/>
    <n v="55435"/>
  </r>
  <r>
    <s v="Jeremy"/>
    <x v="1"/>
    <x v="1"/>
    <n v="70"/>
    <x v="41"/>
    <x v="22"/>
    <x v="0"/>
    <s v="D"/>
    <s v="C"/>
    <x v="20"/>
    <x v="4"/>
    <x v="0"/>
    <x v="4"/>
    <n v="55108"/>
  </r>
  <r>
    <s v="Isabelle"/>
    <x v="0"/>
    <x v="0"/>
    <n v="52"/>
    <x v="32"/>
    <x v="24"/>
    <x v="3"/>
    <s v="F"/>
    <s v="D"/>
    <x v="38"/>
    <x v="3"/>
    <x v="1"/>
    <x v="3"/>
    <n v="55435"/>
  </r>
  <r>
    <s v="Kaleb"/>
    <x v="1"/>
    <x v="0"/>
    <n v="69"/>
    <x v="52"/>
    <x v="64"/>
    <x v="1"/>
    <s v="C"/>
    <s v="C"/>
    <x v="115"/>
    <x v="0"/>
    <x v="1"/>
    <x v="0"/>
    <n v="55906"/>
  </r>
  <r>
    <s v="Iris"/>
    <x v="0"/>
    <x v="1"/>
    <n v="53"/>
    <x v="0"/>
    <x v="54"/>
    <x v="3"/>
    <s v="C"/>
    <s v="D"/>
    <x v="29"/>
    <x v="1"/>
    <x v="4"/>
    <x v="1"/>
    <n v="55810"/>
  </r>
  <r>
    <s v="Parker"/>
    <x v="0"/>
    <x v="0"/>
    <n v="48"/>
    <x v="17"/>
    <x v="31"/>
    <x v="3"/>
    <s v="F"/>
    <s v="F"/>
    <x v="40"/>
    <x v="3"/>
    <x v="1"/>
    <x v="3"/>
    <n v="55435"/>
  </r>
  <r>
    <s v="Brantley"/>
    <x v="1"/>
    <x v="0"/>
    <n v="78"/>
    <x v="10"/>
    <x v="15"/>
    <x v="0"/>
    <s v="B"/>
    <s v="B"/>
    <x v="119"/>
    <x v="3"/>
    <x v="5"/>
    <x v="3"/>
    <n v="55435"/>
  </r>
  <r>
    <s v="Ximena"/>
    <x v="0"/>
    <x v="0"/>
    <n v="62"/>
    <x v="56"/>
    <x v="19"/>
    <x v="1"/>
    <s v="D"/>
    <s v="D"/>
    <x v="69"/>
    <x v="0"/>
    <x v="4"/>
    <x v="0"/>
    <n v="55906"/>
  </r>
  <r>
    <s v="Bryce"/>
    <x v="1"/>
    <x v="0"/>
    <n v="60"/>
    <x v="37"/>
    <x v="29"/>
    <x v="1"/>
    <s v="D"/>
    <s v="F"/>
    <x v="41"/>
    <x v="3"/>
    <x v="1"/>
    <x v="3"/>
    <n v="55435"/>
  </r>
  <r>
    <s v="Elliana"/>
    <x v="0"/>
    <x v="0"/>
    <n v="74"/>
    <x v="0"/>
    <x v="22"/>
    <x v="0"/>
    <s v="C"/>
    <s v="C"/>
    <x v="0"/>
    <x v="0"/>
    <x v="4"/>
    <x v="0"/>
    <n v="55906"/>
  </r>
  <r>
    <s v="Josie"/>
    <x v="0"/>
    <x v="0"/>
    <n v="58"/>
    <x v="13"/>
    <x v="64"/>
    <x v="3"/>
    <s v="C"/>
    <s v="C"/>
    <x v="20"/>
    <x v="1"/>
    <x v="4"/>
    <x v="1"/>
    <n v="55810"/>
  </r>
  <r>
    <s v="Knox"/>
    <x v="1"/>
    <x v="0"/>
    <n v="76"/>
    <x v="56"/>
    <x v="61"/>
    <x v="0"/>
    <s v="D"/>
    <s v="D"/>
    <x v="19"/>
    <x v="0"/>
    <x v="4"/>
    <x v="0"/>
    <n v="55906"/>
  </r>
  <r>
    <s v="Eloise"/>
    <x v="0"/>
    <x v="1"/>
    <n v="68"/>
    <x v="20"/>
    <x v="4"/>
    <x v="1"/>
    <s v="C"/>
    <s v="C"/>
    <x v="45"/>
    <x v="3"/>
    <x v="5"/>
    <x v="3"/>
    <n v="55435"/>
  </r>
  <r>
    <s v="Israel"/>
    <x v="1"/>
    <x v="0"/>
    <n v="58"/>
    <x v="7"/>
    <x v="30"/>
    <x v="3"/>
    <s v="D"/>
    <s v="F"/>
    <x v="49"/>
    <x v="2"/>
    <x v="1"/>
    <x v="2"/>
    <n v="55488"/>
  </r>
  <r>
    <s v="Phoenix"/>
    <x v="1"/>
    <x v="0"/>
    <n v="52"/>
    <x v="60"/>
    <x v="39"/>
    <x v="3"/>
    <s v="F"/>
    <s v="F"/>
    <x v="128"/>
    <x v="2"/>
    <x v="1"/>
    <x v="2"/>
    <n v="55488"/>
  </r>
  <r>
    <s v="Kobe"/>
    <x v="1"/>
    <x v="1"/>
    <n v="75"/>
    <x v="19"/>
    <x v="0"/>
    <x v="0"/>
    <s v="C"/>
    <s v="C"/>
    <x v="14"/>
    <x v="3"/>
    <x v="0"/>
    <x v="3"/>
    <n v="55435"/>
  </r>
  <r>
    <s v="Adalyn"/>
    <x v="0"/>
    <x v="0"/>
    <n v="52"/>
    <x v="48"/>
    <x v="22"/>
    <x v="3"/>
    <s v="D"/>
    <s v="C"/>
    <x v="120"/>
    <x v="0"/>
    <x v="5"/>
    <x v="0"/>
    <n v="55906"/>
  </r>
  <r>
    <s v="Amaya"/>
    <x v="0"/>
    <x v="0"/>
    <n v="62"/>
    <x v="4"/>
    <x v="27"/>
    <x v="1"/>
    <s v="C"/>
    <s v="C"/>
    <x v="11"/>
    <x v="1"/>
    <x v="0"/>
    <x v="1"/>
    <n v="55810"/>
  </r>
  <r>
    <s v="Nash"/>
    <x v="1"/>
    <x v="0"/>
    <n v="66"/>
    <x v="23"/>
    <x v="61"/>
    <x v="1"/>
    <s v="D"/>
    <s v="D"/>
    <x v="120"/>
    <x v="0"/>
    <x v="1"/>
    <x v="0"/>
    <n v="55906"/>
  </r>
  <r>
    <s v="Amara"/>
    <x v="0"/>
    <x v="0"/>
    <n v="49"/>
    <x v="17"/>
    <x v="23"/>
    <x v="3"/>
    <s v="F"/>
    <s v="F"/>
    <x v="111"/>
    <x v="0"/>
    <x v="5"/>
    <x v="0"/>
    <n v="55906"/>
  </r>
  <r>
    <s v="Reese"/>
    <x v="0"/>
    <x v="0"/>
    <n v="66"/>
    <x v="0"/>
    <x v="7"/>
    <x v="1"/>
    <s v="C"/>
    <s v="C"/>
    <x v="168"/>
    <x v="0"/>
    <x v="4"/>
    <x v="0"/>
    <n v="55906"/>
  </r>
  <r>
    <s v="Brianna"/>
    <x v="0"/>
    <x v="1"/>
    <n v="35"/>
    <x v="29"/>
    <x v="11"/>
    <x v="3"/>
    <s v="F"/>
    <s v="F"/>
    <x v="12"/>
    <x v="1"/>
    <x v="1"/>
    <x v="1"/>
    <n v="55810"/>
  </r>
  <r>
    <s v="Cecilia"/>
    <x v="0"/>
    <x v="1"/>
    <n v="72"/>
    <x v="46"/>
    <x v="26"/>
    <x v="0"/>
    <s v="C"/>
    <s v="B"/>
    <x v="113"/>
    <x v="2"/>
    <x v="1"/>
    <x v="2"/>
    <n v="55488"/>
  </r>
  <r>
    <s v="Griffin"/>
    <x v="1"/>
    <x v="1"/>
    <n v="94"/>
    <x v="31"/>
    <x v="26"/>
    <x v="2"/>
    <s v="B"/>
    <s v="B"/>
    <x v="167"/>
    <x v="4"/>
    <x v="3"/>
    <x v="4"/>
    <n v="55108"/>
  </r>
  <r>
    <s v="Valeria"/>
    <x v="0"/>
    <x v="0"/>
    <n v="46"/>
    <x v="25"/>
    <x v="30"/>
    <x v="3"/>
    <s v="F"/>
    <s v="F"/>
    <x v="178"/>
    <x v="3"/>
    <x v="3"/>
    <x v="3"/>
    <n v="55435"/>
  </r>
  <r>
    <s v="Norah"/>
    <x v="0"/>
    <x v="0"/>
    <n v="77"/>
    <x v="1"/>
    <x v="58"/>
    <x v="0"/>
    <s v="A"/>
    <s v="B"/>
    <x v="175"/>
    <x v="0"/>
    <x v="2"/>
    <x v="0"/>
    <n v="55906"/>
  </r>
  <r>
    <s v="Ariella"/>
    <x v="0"/>
    <x v="0"/>
    <n v="76"/>
    <x v="31"/>
    <x v="26"/>
    <x v="0"/>
    <s v="B"/>
    <s v="B"/>
    <x v="164"/>
    <x v="0"/>
    <x v="4"/>
    <x v="0"/>
    <n v="55906"/>
  </r>
  <r>
    <s v="Esther"/>
    <x v="0"/>
    <x v="1"/>
    <n v="52"/>
    <x v="32"/>
    <x v="34"/>
    <x v="3"/>
    <s v="F"/>
    <s v="D"/>
    <x v="18"/>
    <x v="1"/>
    <x v="3"/>
    <x v="1"/>
    <n v="55810"/>
  </r>
  <r>
    <s v="Caden"/>
    <x v="1"/>
    <x v="0"/>
    <n v="91"/>
    <x v="10"/>
    <x v="27"/>
    <x v="2"/>
    <s v="B"/>
    <s v="C"/>
    <x v="175"/>
    <x v="1"/>
    <x v="0"/>
    <x v="1"/>
    <n v="55810"/>
  </r>
  <r>
    <s v="Emerson"/>
    <x v="0"/>
    <x v="1"/>
    <n v="32"/>
    <x v="38"/>
    <x v="3"/>
    <x v="3"/>
    <s v="F"/>
    <s v="F"/>
    <x v="182"/>
    <x v="1"/>
    <x v="4"/>
    <x v="1"/>
    <n v="55810"/>
  </r>
  <r>
    <s v="Aubree"/>
    <x v="0"/>
    <x v="0"/>
    <n v="72"/>
    <x v="46"/>
    <x v="64"/>
    <x v="0"/>
    <s v="C"/>
    <s v="C"/>
    <x v="87"/>
    <x v="4"/>
    <x v="5"/>
    <x v="4"/>
    <n v="55108"/>
  </r>
  <r>
    <s v="Isabel"/>
    <x v="0"/>
    <x v="0"/>
    <n v="19"/>
    <x v="63"/>
    <x v="70"/>
    <x v="3"/>
    <s v="F"/>
    <s v="F"/>
    <x v="144"/>
    <x v="0"/>
    <x v="1"/>
    <x v="0"/>
    <n v="55906"/>
  </r>
  <r>
    <s v="Kyler"/>
    <x v="1"/>
    <x v="1"/>
    <n v="68"/>
    <x v="23"/>
    <x v="18"/>
    <x v="1"/>
    <s v="D"/>
    <s v="D"/>
    <x v="55"/>
    <x v="1"/>
    <x v="3"/>
    <x v="1"/>
    <n v="55810"/>
  </r>
  <r>
    <s v="Anastasia"/>
    <x v="0"/>
    <x v="1"/>
    <n v="52"/>
    <x v="23"/>
    <x v="18"/>
    <x v="3"/>
    <s v="D"/>
    <s v="D"/>
    <x v="24"/>
    <x v="1"/>
    <x v="2"/>
    <x v="1"/>
    <n v="55810"/>
  </r>
  <r>
    <s v="Ryleigh"/>
    <x v="0"/>
    <x v="0"/>
    <n v="48"/>
    <x v="56"/>
    <x v="61"/>
    <x v="3"/>
    <s v="D"/>
    <s v="D"/>
    <x v="36"/>
    <x v="0"/>
    <x v="4"/>
    <x v="0"/>
    <n v="55906"/>
  </r>
  <r>
    <s v="Khloe"/>
    <x v="0"/>
    <x v="0"/>
    <n v="60"/>
    <x v="47"/>
    <x v="7"/>
    <x v="1"/>
    <s v="D"/>
    <s v="C"/>
    <x v="107"/>
    <x v="3"/>
    <x v="1"/>
    <x v="3"/>
    <n v="55435"/>
  </r>
  <r>
    <s v="Hayes"/>
    <x v="1"/>
    <x v="0"/>
    <n v="66"/>
    <x v="21"/>
    <x v="59"/>
    <x v="1"/>
    <s v="C"/>
    <s v="D"/>
    <x v="163"/>
    <x v="3"/>
    <x v="4"/>
    <x v="3"/>
    <n v="55435"/>
  </r>
  <r>
    <s v="Rafael"/>
    <x v="1"/>
    <x v="1"/>
    <n v="89"/>
    <x v="27"/>
    <x v="64"/>
    <x v="4"/>
    <s v="B"/>
    <s v="C"/>
    <x v="138"/>
    <x v="4"/>
    <x v="5"/>
    <x v="4"/>
    <n v="55108"/>
  </r>
  <r>
    <s v="Londyn"/>
    <x v="0"/>
    <x v="1"/>
    <n v="42"/>
    <x v="9"/>
    <x v="56"/>
    <x v="3"/>
    <s v="F"/>
    <s v="F"/>
    <x v="108"/>
    <x v="0"/>
    <x v="4"/>
    <x v="0"/>
    <n v="55906"/>
  </r>
  <r>
    <s v="Lucia"/>
    <x v="0"/>
    <x v="0"/>
    <n v="57"/>
    <x v="41"/>
    <x v="12"/>
    <x v="3"/>
    <s v="D"/>
    <s v="C"/>
    <x v="19"/>
    <x v="4"/>
    <x v="3"/>
    <x v="4"/>
    <n v="55108"/>
  </r>
  <r>
    <s v="Beckham"/>
    <x v="1"/>
    <x v="1"/>
    <n v="70"/>
    <x v="22"/>
    <x v="7"/>
    <x v="0"/>
    <s v="C"/>
    <s v="C"/>
    <x v="20"/>
    <x v="3"/>
    <x v="4"/>
    <x v="3"/>
    <n v="55435"/>
  </r>
  <r>
    <s v="Emersyn"/>
    <x v="0"/>
    <x v="0"/>
    <n v="70"/>
    <x v="27"/>
    <x v="47"/>
    <x v="0"/>
    <s v="B"/>
    <s v="B"/>
    <x v="63"/>
    <x v="4"/>
    <x v="3"/>
    <x v="4"/>
    <n v="55108"/>
  </r>
  <r>
    <s v="Javier"/>
    <x v="1"/>
    <x v="1"/>
    <n v="69"/>
    <x v="7"/>
    <x v="31"/>
    <x v="1"/>
    <s v="D"/>
    <s v="F"/>
    <x v="136"/>
    <x v="4"/>
    <x v="1"/>
    <x v="4"/>
    <n v="55108"/>
  </r>
  <r>
    <s v="Blakely"/>
    <x v="0"/>
    <x v="0"/>
    <n v="52"/>
    <x v="28"/>
    <x v="30"/>
    <x v="3"/>
    <s v="F"/>
    <s v="F"/>
    <x v="9"/>
    <x v="1"/>
    <x v="3"/>
    <x v="1"/>
    <n v="55810"/>
  </r>
  <r>
    <s v="Maximus"/>
    <x v="1"/>
    <x v="1"/>
    <n v="67"/>
    <x v="19"/>
    <x v="32"/>
    <x v="1"/>
    <s v="C"/>
    <s v="D"/>
    <x v="168"/>
    <x v="1"/>
    <x v="5"/>
    <x v="1"/>
    <n v="55810"/>
  </r>
  <r>
    <s v="Omar"/>
    <x v="1"/>
    <x v="0"/>
    <n v="76"/>
    <x v="35"/>
    <x v="12"/>
    <x v="0"/>
    <s v="B"/>
    <s v="C"/>
    <x v="4"/>
    <x v="1"/>
    <x v="5"/>
    <x v="1"/>
    <n v="55810"/>
  </r>
  <r>
    <s v="Kehlani"/>
    <x v="0"/>
    <x v="0"/>
    <n v="87"/>
    <x v="64"/>
    <x v="67"/>
    <x v="4"/>
    <s v="A"/>
    <s v="A"/>
    <x v="166"/>
    <x v="4"/>
    <x v="3"/>
    <x v="4"/>
    <n v="55108"/>
  </r>
  <r>
    <s v="Genevieve"/>
    <x v="0"/>
    <x v="1"/>
    <n v="82"/>
    <x v="31"/>
    <x v="38"/>
    <x v="4"/>
    <s v="B"/>
    <s v="B"/>
    <x v="180"/>
    <x v="0"/>
    <x v="1"/>
    <x v="0"/>
    <n v="55906"/>
  </r>
  <r>
    <s v="Alina"/>
    <x v="0"/>
    <x v="0"/>
    <n v="73"/>
    <x v="51"/>
    <x v="5"/>
    <x v="0"/>
    <s v="C"/>
    <s v="C"/>
    <x v="126"/>
    <x v="1"/>
    <x v="1"/>
    <x v="1"/>
    <n v="55810"/>
  </r>
  <r>
    <s v="Kaden"/>
    <x v="1"/>
    <x v="1"/>
    <n v="75"/>
    <x v="10"/>
    <x v="0"/>
    <x v="0"/>
    <s v="B"/>
    <s v="C"/>
    <x v="134"/>
    <x v="2"/>
    <x v="1"/>
    <x v="2"/>
    <n v="55488"/>
  </r>
  <r>
    <s v="Bailey"/>
    <x v="0"/>
    <x v="0"/>
    <n v="64"/>
    <x v="21"/>
    <x v="4"/>
    <x v="1"/>
    <s v="C"/>
    <s v="C"/>
    <x v="42"/>
    <x v="3"/>
    <x v="1"/>
    <x v="3"/>
    <n v="55435"/>
  </r>
  <r>
    <s v="Juniper"/>
    <x v="0"/>
    <x v="0"/>
    <n v="41"/>
    <x v="42"/>
    <x v="57"/>
    <x v="3"/>
    <s v="F"/>
    <s v="F"/>
    <x v="183"/>
    <x v="4"/>
    <x v="4"/>
    <x v="4"/>
    <n v="55108"/>
  </r>
  <r>
    <s v="Kash"/>
    <x v="1"/>
    <x v="0"/>
    <n v="90"/>
    <x v="13"/>
    <x v="59"/>
    <x v="2"/>
    <s v="C"/>
    <s v="D"/>
    <x v="97"/>
    <x v="1"/>
    <x v="4"/>
    <x v="1"/>
    <n v="55810"/>
  </r>
  <r>
    <s v="Lane"/>
    <x v="1"/>
    <x v="0"/>
    <n v="59"/>
    <x v="8"/>
    <x v="56"/>
    <x v="3"/>
    <s v="F"/>
    <s v="F"/>
    <x v="9"/>
    <x v="0"/>
    <x v="0"/>
    <x v="0"/>
    <n v="55906"/>
  </r>
  <r>
    <s v="Zane"/>
    <x v="1"/>
    <x v="0"/>
    <n v="51"/>
    <x v="67"/>
    <x v="49"/>
    <x v="3"/>
    <s v="F"/>
    <s v="F"/>
    <x v="184"/>
    <x v="2"/>
    <x v="5"/>
    <x v="2"/>
    <n v="55488"/>
  </r>
  <r>
    <s v="Paxton"/>
    <x v="1"/>
    <x v="0"/>
    <n v="45"/>
    <x v="43"/>
    <x v="39"/>
    <x v="3"/>
    <s v="F"/>
    <s v="F"/>
    <x v="185"/>
    <x v="2"/>
    <x v="4"/>
    <x v="2"/>
    <n v="55488"/>
  </r>
  <r>
    <s v="Harmony"/>
    <x v="0"/>
    <x v="0"/>
    <n v="54"/>
    <x v="6"/>
    <x v="8"/>
    <x v="3"/>
    <s v="D"/>
    <s v="D"/>
    <x v="89"/>
    <x v="1"/>
    <x v="2"/>
    <x v="1"/>
    <n v="55810"/>
  </r>
  <r>
    <s v="Maximiliano"/>
    <x v="1"/>
    <x v="0"/>
    <n v="87"/>
    <x v="27"/>
    <x v="35"/>
    <x v="4"/>
    <s v="B"/>
    <s v="C"/>
    <x v="1"/>
    <x v="4"/>
    <x v="5"/>
    <x v="4"/>
    <n v="55108"/>
  </r>
  <r>
    <s v="Magnolia"/>
    <x v="0"/>
    <x v="0"/>
    <n v="72"/>
    <x v="35"/>
    <x v="28"/>
    <x v="0"/>
    <s v="B"/>
    <s v="B"/>
    <x v="63"/>
    <x v="1"/>
    <x v="4"/>
    <x v="1"/>
    <n v="55810"/>
  </r>
  <r>
    <s v="Karson"/>
    <x v="1"/>
    <x v="0"/>
    <n v="94"/>
    <x v="44"/>
    <x v="38"/>
    <x v="2"/>
    <s v="B"/>
    <s v="B"/>
    <x v="133"/>
    <x v="0"/>
    <x v="5"/>
    <x v="0"/>
    <n v="55906"/>
  </r>
  <r>
    <s v="Catalina"/>
    <x v="0"/>
    <x v="1"/>
    <n v="45"/>
    <x v="32"/>
    <x v="54"/>
    <x v="3"/>
    <s v="F"/>
    <s v="D"/>
    <x v="110"/>
    <x v="2"/>
    <x v="0"/>
    <x v="2"/>
    <n v="55488"/>
  </r>
  <r>
    <s v="Cash"/>
    <x v="1"/>
    <x v="0"/>
    <n v="61"/>
    <x v="22"/>
    <x v="35"/>
    <x v="1"/>
    <s v="C"/>
    <s v="C"/>
    <x v="27"/>
    <x v="3"/>
    <x v="0"/>
    <x v="3"/>
    <n v="55435"/>
  </r>
  <r>
    <s v="Juliette"/>
    <x v="0"/>
    <x v="1"/>
    <n v="60"/>
    <x v="0"/>
    <x v="32"/>
    <x v="1"/>
    <s v="C"/>
    <s v="D"/>
    <x v="101"/>
    <x v="0"/>
    <x v="4"/>
    <x v="0"/>
    <n v="55906"/>
  </r>
  <r>
    <s v="Sloane"/>
    <x v="0"/>
    <x v="1"/>
    <n v="77"/>
    <x v="49"/>
    <x v="1"/>
    <x v="0"/>
    <s v="A"/>
    <s v="B"/>
    <x v="155"/>
    <x v="1"/>
    <x v="5"/>
    <x v="1"/>
    <n v="55810"/>
  </r>
  <r>
    <s v="June"/>
    <x v="0"/>
    <x v="0"/>
    <n v="85"/>
    <x v="1"/>
    <x v="6"/>
    <x v="4"/>
    <s v="A"/>
    <s v="A"/>
    <x v="133"/>
    <x v="2"/>
    <x v="5"/>
    <x v="2"/>
    <n v="55488"/>
  </r>
  <r>
    <s v="River"/>
    <x v="0"/>
    <x v="0"/>
    <n v="78"/>
    <x v="1"/>
    <x v="2"/>
    <x v="0"/>
    <s v="A"/>
    <s v="A"/>
    <x v="167"/>
    <x v="3"/>
    <x v="0"/>
    <x v="3"/>
    <n v="55435"/>
  </r>
  <r>
    <s v="Cayden"/>
    <x v="1"/>
    <x v="1"/>
    <n v="49"/>
    <x v="9"/>
    <x v="56"/>
    <x v="3"/>
    <s v="F"/>
    <s v="F"/>
    <x v="176"/>
    <x v="4"/>
    <x v="1"/>
    <x v="4"/>
    <n v="55108"/>
  </r>
  <r>
    <s v="Ember"/>
    <x v="0"/>
    <x v="0"/>
    <n v="71"/>
    <x v="24"/>
    <x v="26"/>
    <x v="0"/>
    <s v="B"/>
    <s v="B"/>
    <x v="86"/>
    <x v="0"/>
    <x v="4"/>
    <x v="0"/>
    <n v="55906"/>
  </r>
  <r>
    <s v="Juliana"/>
    <x v="0"/>
    <x v="0"/>
    <n v="48"/>
    <x v="17"/>
    <x v="10"/>
    <x v="3"/>
    <s v="F"/>
    <s v="F"/>
    <x v="103"/>
    <x v="1"/>
    <x v="5"/>
    <x v="1"/>
    <n v="55810"/>
  </r>
  <r>
    <s v="Emerson"/>
    <x v="1"/>
    <x v="0"/>
    <n v="62"/>
    <x v="48"/>
    <x v="14"/>
    <x v="1"/>
    <s v="D"/>
    <s v="F"/>
    <x v="69"/>
    <x v="1"/>
    <x v="4"/>
    <x v="1"/>
    <n v="55810"/>
  </r>
  <r>
    <s v="Aliyah"/>
    <x v="0"/>
    <x v="1"/>
    <n v="56"/>
    <x v="41"/>
    <x v="7"/>
    <x v="3"/>
    <s v="D"/>
    <s v="C"/>
    <x v="55"/>
    <x v="1"/>
    <x v="3"/>
    <x v="1"/>
    <n v="55810"/>
  </r>
  <r>
    <s v="Brynlee"/>
    <x v="0"/>
    <x v="1"/>
    <n v="65"/>
    <x v="18"/>
    <x v="35"/>
    <x v="1"/>
    <s v="D"/>
    <s v="C"/>
    <x v="20"/>
    <x v="1"/>
    <x v="5"/>
    <x v="1"/>
    <n v="55810"/>
  </r>
  <r>
    <s v="Teagan"/>
    <x v="0"/>
    <x v="1"/>
    <n v="69"/>
    <x v="44"/>
    <x v="47"/>
    <x v="1"/>
    <s v="B"/>
    <s v="B"/>
    <x v="81"/>
    <x v="3"/>
    <x v="5"/>
    <x v="3"/>
    <n v="55435"/>
  </r>
  <r>
    <s v="Tobias"/>
    <x v="1"/>
    <x v="0"/>
    <n v="68"/>
    <x v="8"/>
    <x v="20"/>
    <x v="1"/>
    <s v="F"/>
    <s v="F"/>
    <x v="49"/>
    <x v="0"/>
    <x v="5"/>
    <x v="0"/>
    <n v="55906"/>
  </r>
  <r>
    <s v="Jordyn"/>
    <x v="0"/>
    <x v="0"/>
    <n v="61"/>
    <x v="7"/>
    <x v="30"/>
    <x v="1"/>
    <s v="D"/>
    <s v="F"/>
    <x v="24"/>
    <x v="2"/>
    <x v="1"/>
    <x v="2"/>
    <n v="55488"/>
  </r>
  <r>
    <s v="London"/>
    <x v="0"/>
    <x v="0"/>
    <n v="74"/>
    <x v="44"/>
    <x v="50"/>
    <x v="0"/>
    <s v="B"/>
    <s v="B"/>
    <x v="123"/>
    <x v="1"/>
    <x v="0"/>
    <x v="1"/>
    <n v="55810"/>
  </r>
  <r>
    <s v="Dallas"/>
    <x v="1"/>
    <x v="0"/>
    <n v="64"/>
    <x v="7"/>
    <x v="14"/>
    <x v="1"/>
    <s v="D"/>
    <s v="F"/>
    <x v="41"/>
    <x v="2"/>
    <x v="0"/>
    <x v="2"/>
    <n v="55488"/>
  </r>
  <r>
    <s v="Alaina"/>
    <x v="0"/>
    <x v="0"/>
    <n v="77"/>
    <x v="53"/>
    <x v="50"/>
    <x v="0"/>
    <s v="B"/>
    <s v="B"/>
    <x v="43"/>
    <x v="0"/>
    <x v="4"/>
    <x v="0"/>
    <n v="55906"/>
  </r>
  <r>
    <s v="Jorge"/>
    <x v="1"/>
    <x v="1"/>
    <n v="58"/>
    <x v="58"/>
    <x v="48"/>
    <x v="3"/>
    <s v="F"/>
    <s v="F"/>
    <x v="112"/>
    <x v="0"/>
    <x v="1"/>
    <x v="0"/>
    <n v="55906"/>
  </r>
  <r>
    <s v="Olive"/>
    <x v="0"/>
    <x v="0"/>
    <n v="60"/>
    <x v="6"/>
    <x v="0"/>
    <x v="1"/>
    <s v="D"/>
    <s v="C"/>
    <x v="19"/>
    <x v="1"/>
    <x v="4"/>
    <x v="1"/>
    <n v="55810"/>
  </r>
  <r>
    <s v="Walter"/>
    <x v="1"/>
    <x v="0"/>
    <n v="73"/>
    <x v="6"/>
    <x v="30"/>
    <x v="0"/>
    <s v="D"/>
    <s v="F"/>
    <x v="55"/>
    <x v="4"/>
    <x v="4"/>
    <x v="4"/>
    <n v="55108"/>
  </r>
  <r>
    <s v="Rosalie"/>
    <x v="0"/>
    <x v="0"/>
    <n v="75"/>
    <x v="53"/>
    <x v="27"/>
    <x v="0"/>
    <s v="B"/>
    <s v="C"/>
    <x v="81"/>
    <x v="2"/>
    <x v="4"/>
    <x v="2"/>
    <n v="55488"/>
  </r>
  <r>
    <s v="Josue"/>
    <x v="1"/>
    <x v="0"/>
    <n v="58"/>
    <x v="3"/>
    <x v="20"/>
    <x v="3"/>
    <s v="F"/>
    <s v="F"/>
    <x v="110"/>
    <x v="0"/>
    <x v="3"/>
    <x v="0"/>
    <n v="55906"/>
  </r>
  <r>
    <s v="Ariel"/>
    <x v="0"/>
    <x v="0"/>
    <n v="66"/>
    <x v="52"/>
    <x v="12"/>
    <x v="1"/>
    <s v="C"/>
    <s v="C"/>
    <x v="64"/>
    <x v="1"/>
    <x v="3"/>
    <x v="1"/>
    <n v="55810"/>
  </r>
  <r>
    <s v="Finley"/>
    <x v="0"/>
    <x v="1"/>
    <n v="39"/>
    <x v="9"/>
    <x v="17"/>
    <x v="3"/>
    <s v="F"/>
    <s v="F"/>
    <x v="186"/>
    <x v="3"/>
    <x v="4"/>
    <x v="3"/>
    <n v="55435"/>
  </r>
  <r>
    <s v="Khalil"/>
    <x v="1"/>
    <x v="0"/>
    <n v="64"/>
    <x v="17"/>
    <x v="56"/>
    <x v="1"/>
    <s v="F"/>
    <s v="F"/>
    <x v="18"/>
    <x v="1"/>
    <x v="5"/>
    <x v="1"/>
    <n v="55810"/>
  </r>
  <r>
    <s v="Journee"/>
    <x v="0"/>
    <x v="1"/>
    <n v="23"/>
    <x v="29"/>
    <x v="49"/>
    <x v="3"/>
    <s v="F"/>
    <s v="F"/>
    <x v="187"/>
    <x v="0"/>
    <x v="4"/>
    <x v="0"/>
    <n v="55906"/>
  </r>
  <r>
    <s v="Damien"/>
    <x v="1"/>
    <x v="0"/>
    <n v="74"/>
    <x v="52"/>
    <x v="35"/>
    <x v="0"/>
    <s v="C"/>
    <s v="C"/>
    <x v="126"/>
    <x v="0"/>
    <x v="1"/>
    <x v="0"/>
    <n v="55906"/>
  </r>
  <r>
    <s v="Leila"/>
    <x v="0"/>
    <x v="1"/>
    <n v="40"/>
    <x v="23"/>
    <x v="54"/>
    <x v="3"/>
    <s v="D"/>
    <s v="D"/>
    <x v="153"/>
    <x v="3"/>
    <x v="5"/>
    <x v="3"/>
    <n v="55435"/>
  </r>
  <r>
    <s v="Jett"/>
    <x v="1"/>
    <x v="0"/>
    <n v="90"/>
    <x v="31"/>
    <x v="58"/>
    <x v="2"/>
    <s v="B"/>
    <s v="B"/>
    <x v="102"/>
    <x v="4"/>
    <x v="2"/>
    <x v="4"/>
    <n v="55108"/>
  </r>
  <r>
    <s v="Kairo"/>
    <x v="1"/>
    <x v="1"/>
    <n v="91"/>
    <x v="31"/>
    <x v="62"/>
    <x v="2"/>
    <s v="B"/>
    <s v="B"/>
    <x v="167"/>
    <x v="1"/>
    <x v="2"/>
    <x v="1"/>
    <n v="55810"/>
  </r>
  <r>
    <s v="Zander"/>
    <x v="1"/>
    <x v="1"/>
    <n v="64"/>
    <x v="8"/>
    <x v="9"/>
    <x v="1"/>
    <s v="F"/>
    <s v="F"/>
    <x v="110"/>
    <x v="3"/>
    <x v="4"/>
    <x v="3"/>
    <n v="55435"/>
  </r>
  <r>
    <s v="Vanessa"/>
    <x v="0"/>
    <x v="0"/>
    <n v="59"/>
    <x v="0"/>
    <x v="32"/>
    <x v="3"/>
    <s v="C"/>
    <s v="D"/>
    <x v="37"/>
    <x v="1"/>
    <x v="4"/>
    <x v="1"/>
    <n v="55810"/>
  </r>
  <r>
    <s v="Andre"/>
    <x v="1"/>
    <x v="0"/>
    <n v="80"/>
    <x v="13"/>
    <x v="59"/>
    <x v="4"/>
    <s v="C"/>
    <s v="D"/>
    <x v="92"/>
    <x v="3"/>
    <x v="3"/>
    <x v="3"/>
    <n v="55435"/>
  </r>
  <r>
    <s v="Cohen"/>
    <x v="1"/>
    <x v="0"/>
    <n v="71"/>
    <x v="48"/>
    <x v="8"/>
    <x v="0"/>
    <s v="D"/>
    <s v="D"/>
    <x v="26"/>
    <x v="1"/>
    <x v="2"/>
    <x v="1"/>
    <n v="55810"/>
  </r>
  <r>
    <s v="Noelle"/>
    <x v="0"/>
    <x v="1"/>
    <n v="61"/>
    <x v="41"/>
    <x v="19"/>
    <x v="1"/>
    <s v="D"/>
    <s v="D"/>
    <x v="52"/>
    <x v="2"/>
    <x v="4"/>
    <x v="2"/>
    <n v="55488"/>
  </r>
  <r>
    <s v="Marley"/>
    <x v="0"/>
    <x v="1"/>
    <n v="87"/>
    <x v="31"/>
    <x v="2"/>
    <x v="4"/>
    <s v="B"/>
    <s v="A"/>
    <x v="70"/>
    <x v="4"/>
    <x v="1"/>
    <x v="4"/>
    <n v="55108"/>
  </r>
  <r>
    <s v="Crew"/>
    <x v="1"/>
    <x v="1"/>
    <n v="82"/>
    <x v="48"/>
    <x v="18"/>
    <x v="4"/>
    <s v="D"/>
    <s v="D"/>
    <x v="20"/>
    <x v="4"/>
    <x v="5"/>
    <x v="4"/>
    <n v="55108"/>
  </r>
  <r>
    <s v="Hendrix"/>
    <x v="1"/>
    <x v="0"/>
    <n v="62"/>
    <x v="6"/>
    <x v="23"/>
    <x v="1"/>
    <s v="D"/>
    <s v="F"/>
    <x v="56"/>
    <x v="1"/>
    <x v="5"/>
    <x v="1"/>
    <n v="55810"/>
  </r>
  <r>
    <s v="Presley"/>
    <x v="0"/>
    <x v="0"/>
    <n v="97"/>
    <x v="65"/>
    <x v="71"/>
    <x v="2"/>
    <s v="A"/>
    <s v="A"/>
    <x v="188"/>
    <x v="0"/>
    <x v="0"/>
    <x v="0"/>
    <n v="55906"/>
  </r>
  <r>
    <s v="Chance"/>
    <x v="1"/>
    <x v="1"/>
    <n v="75"/>
    <x v="41"/>
    <x v="24"/>
    <x v="0"/>
    <s v="D"/>
    <s v="D"/>
    <x v="168"/>
    <x v="0"/>
    <x v="1"/>
    <x v="0"/>
    <n v="55906"/>
  </r>
  <r>
    <s v="Kamila"/>
    <x v="0"/>
    <x v="1"/>
    <n v="65"/>
    <x v="46"/>
    <x v="47"/>
    <x v="1"/>
    <s v="C"/>
    <s v="B"/>
    <x v="23"/>
    <x v="1"/>
    <x v="0"/>
    <x v="1"/>
    <n v="55810"/>
  </r>
  <r>
    <s v="Malakai"/>
    <x v="1"/>
    <x v="0"/>
    <n v="52"/>
    <x v="39"/>
    <x v="17"/>
    <x v="3"/>
    <s v="F"/>
    <s v="F"/>
    <x v="90"/>
    <x v="0"/>
    <x v="4"/>
    <x v="0"/>
    <n v="55906"/>
  </r>
  <r>
    <s v="Clayton"/>
    <x v="1"/>
    <x v="0"/>
    <n v="87"/>
    <x v="19"/>
    <x v="22"/>
    <x v="4"/>
    <s v="C"/>
    <s v="C"/>
    <x v="5"/>
    <x v="1"/>
    <x v="3"/>
    <x v="1"/>
    <n v="55810"/>
  </r>
  <r>
    <s v="Payton"/>
    <x v="0"/>
    <x v="0"/>
    <n v="53"/>
    <x v="56"/>
    <x v="20"/>
    <x v="3"/>
    <s v="D"/>
    <s v="F"/>
    <x v="110"/>
    <x v="1"/>
    <x v="3"/>
    <x v="1"/>
    <n v="55810"/>
  </r>
  <r>
    <s v="Blake"/>
    <x v="0"/>
    <x v="0"/>
    <n v="81"/>
    <x v="44"/>
    <x v="38"/>
    <x v="4"/>
    <s v="B"/>
    <s v="B"/>
    <x v="180"/>
    <x v="4"/>
    <x v="2"/>
    <x v="4"/>
    <n v="55108"/>
  </r>
  <r>
    <s v="Daxton"/>
    <x v="1"/>
    <x v="1"/>
    <n v="39"/>
    <x v="16"/>
    <x v="25"/>
    <x v="3"/>
    <s v="F"/>
    <s v="F"/>
    <x v="53"/>
    <x v="3"/>
    <x v="0"/>
    <x v="3"/>
    <n v="55435"/>
  </r>
  <r>
    <s v="Alani"/>
    <x v="0"/>
    <x v="1"/>
    <n v="71"/>
    <x v="20"/>
    <x v="21"/>
    <x v="0"/>
    <s v="C"/>
    <s v="B"/>
    <x v="14"/>
    <x v="1"/>
    <x v="1"/>
    <x v="1"/>
    <n v="55810"/>
  </r>
  <r>
    <s v="Lennox"/>
    <x v="1"/>
    <x v="1"/>
    <n v="97"/>
    <x v="55"/>
    <x v="63"/>
    <x v="2"/>
    <s v="A"/>
    <s v="A"/>
    <x v="189"/>
    <x v="1"/>
    <x v="3"/>
    <x v="1"/>
    <n v="55810"/>
  </r>
  <r>
    <s v="Jaden"/>
    <x v="1"/>
    <x v="1"/>
    <n v="82"/>
    <x v="53"/>
    <x v="1"/>
    <x v="4"/>
    <s v="B"/>
    <s v="B"/>
    <x v="109"/>
    <x v="3"/>
    <x v="1"/>
    <x v="3"/>
    <n v="55435"/>
  </r>
  <r>
    <s v="Kayson"/>
    <x v="1"/>
    <x v="1"/>
    <n v="59"/>
    <x v="12"/>
    <x v="10"/>
    <x v="3"/>
    <s v="F"/>
    <s v="F"/>
    <x v="9"/>
    <x v="1"/>
    <x v="4"/>
    <x v="1"/>
    <n v="55810"/>
  </r>
  <r>
    <s v="Bodhi"/>
    <x v="1"/>
    <x v="0"/>
    <n v="61"/>
    <x v="16"/>
    <x v="45"/>
    <x v="1"/>
    <s v="F"/>
    <s v="F"/>
    <x v="177"/>
    <x v="0"/>
    <x v="3"/>
    <x v="0"/>
    <n v="55906"/>
  </r>
  <r>
    <s v="Francisco"/>
    <x v="1"/>
    <x v="1"/>
    <n v="78"/>
    <x v="21"/>
    <x v="22"/>
    <x v="0"/>
    <s v="C"/>
    <s v="C"/>
    <x v="92"/>
    <x v="4"/>
    <x v="3"/>
    <x v="4"/>
    <n v="55108"/>
  </r>
  <r>
    <s v="Erick"/>
    <x v="1"/>
    <x v="0"/>
    <n v="49"/>
    <x v="38"/>
    <x v="56"/>
    <x v="3"/>
    <s v="F"/>
    <s v="F"/>
    <x v="21"/>
    <x v="1"/>
    <x v="3"/>
    <x v="1"/>
    <n v="55810"/>
  </r>
  <r>
    <s v="Kameron"/>
    <x v="1"/>
    <x v="1"/>
    <n v="59"/>
    <x v="17"/>
    <x v="51"/>
    <x v="3"/>
    <s v="F"/>
    <s v="F"/>
    <x v="9"/>
    <x v="0"/>
    <x v="4"/>
    <x v="0"/>
    <n v="55906"/>
  </r>
  <r>
    <s v="Annabelle"/>
    <x v="0"/>
    <x v="0"/>
    <n v="70"/>
    <x v="0"/>
    <x v="35"/>
    <x v="0"/>
    <s v="C"/>
    <s v="C"/>
    <x v="0"/>
    <x v="1"/>
    <x v="1"/>
    <x v="1"/>
    <n v="55810"/>
  </r>
  <r>
    <s v="Atticus"/>
    <x v="1"/>
    <x v="0"/>
    <n v="82"/>
    <x v="27"/>
    <x v="5"/>
    <x v="4"/>
    <s v="B"/>
    <s v="C"/>
    <x v="125"/>
    <x v="0"/>
    <x v="3"/>
    <x v="0"/>
    <n v="55906"/>
  </r>
  <r>
    <s v="Dante"/>
    <x v="1"/>
    <x v="1"/>
    <n v="90"/>
    <x v="1"/>
    <x v="26"/>
    <x v="2"/>
    <s v="A"/>
    <s v="B"/>
    <x v="161"/>
    <x v="4"/>
    <x v="3"/>
    <x v="4"/>
    <n v="55108"/>
  </r>
  <r>
    <s v="Sage"/>
    <x v="0"/>
    <x v="0"/>
    <n v="43"/>
    <x v="56"/>
    <x v="18"/>
    <x v="3"/>
    <s v="D"/>
    <s v="D"/>
    <x v="75"/>
    <x v="1"/>
    <x v="0"/>
    <x v="1"/>
    <n v="55810"/>
  </r>
  <r>
    <s v="Jensen"/>
    <x v="1"/>
    <x v="0"/>
    <n v="80"/>
    <x v="6"/>
    <x v="33"/>
    <x v="4"/>
    <s v="D"/>
    <s v="D"/>
    <x v="20"/>
    <x v="1"/>
    <x v="1"/>
    <x v="1"/>
    <n v="55810"/>
  </r>
  <r>
    <s v="Cruz"/>
    <x v="1"/>
    <x v="1"/>
    <n v="81"/>
    <x v="53"/>
    <x v="58"/>
    <x v="4"/>
    <s v="B"/>
    <s v="B"/>
    <x v="1"/>
    <x v="3"/>
    <x v="1"/>
    <x v="3"/>
    <n v="55435"/>
  </r>
  <r>
    <s v="Brady"/>
    <x v="1"/>
    <x v="0"/>
    <n v="57"/>
    <x v="26"/>
    <x v="31"/>
    <x v="3"/>
    <s v="D"/>
    <s v="F"/>
    <x v="156"/>
    <x v="1"/>
    <x v="5"/>
    <x v="1"/>
    <n v="55810"/>
  </r>
  <r>
    <s v="Aspen"/>
    <x v="0"/>
    <x v="1"/>
    <n v="59"/>
    <x v="0"/>
    <x v="21"/>
    <x v="3"/>
    <s v="C"/>
    <s v="B"/>
    <x v="25"/>
    <x v="3"/>
    <x v="5"/>
    <x v="3"/>
    <n v="55435"/>
  </r>
  <r>
    <s v="Lila"/>
    <x v="0"/>
    <x v="0"/>
    <n v="64"/>
    <x v="51"/>
    <x v="0"/>
    <x v="1"/>
    <s v="C"/>
    <s v="C"/>
    <x v="45"/>
    <x v="3"/>
    <x v="3"/>
    <x v="3"/>
    <n v="55435"/>
  </r>
  <r>
    <s v="Joaquin"/>
    <x v="1"/>
    <x v="0"/>
    <n v="63"/>
    <x v="6"/>
    <x v="33"/>
    <x v="1"/>
    <s v="D"/>
    <s v="D"/>
    <x v="30"/>
    <x v="1"/>
    <x v="0"/>
    <x v="1"/>
    <n v="55810"/>
  </r>
  <r>
    <s v="Trinity"/>
    <x v="0"/>
    <x v="1"/>
    <n v="71"/>
    <x v="22"/>
    <x v="7"/>
    <x v="0"/>
    <s v="C"/>
    <s v="C"/>
    <x v="25"/>
    <x v="4"/>
    <x v="0"/>
    <x v="4"/>
    <n v="55108"/>
  </r>
  <r>
    <s v="Daniela"/>
    <x v="0"/>
    <x v="0"/>
    <n v="64"/>
    <x v="19"/>
    <x v="42"/>
    <x v="1"/>
    <s v="C"/>
    <s v="C"/>
    <x v="168"/>
    <x v="0"/>
    <x v="4"/>
    <x v="0"/>
    <n v="55906"/>
  </r>
  <r>
    <s v="Anderson"/>
    <x v="1"/>
    <x v="0"/>
    <n v="55"/>
    <x v="61"/>
    <x v="3"/>
    <x v="3"/>
    <s v="F"/>
    <s v="F"/>
    <x v="108"/>
    <x v="3"/>
    <x v="0"/>
    <x v="3"/>
    <n v="55435"/>
  </r>
  <r>
    <s v="Alexa"/>
    <x v="0"/>
    <x v="1"/>
    <n v="51"/>
    <x v="38"/>
    <x v="31"/>
    <x v="3"/>
    <s v="F"/>
    <s v="F"/>
    <x v="44"/>
    <x v="4"/>
    <x v="3"/>
    <x v="4"/>
    <n v="55108"/>
  </r>
  <r>
    <s v="Margot"/>
    <x v="0"/>
    <x v="0"/>
    <n v="62"/>
    <x v="51"/>
    <x v="21"/>
    <x v="1"/>
    <s v="C"/>
    <s v="B"/>
    <x v="0"/>
    <x v="1"/>
    <x v="3"/>
    <x v="1"/>
    <n v="55810"/>
  </r>
  <r>
    <s v="Adelyn"/>
    <x v="0"/>
    <x v="0"/>
    <n v="93"/>
    <x v="50"/>
    <x v="67"/>
    <x v="2"/>
    <s v="A"/>
    <s v="A"/>
    <x v="190"/>
    <x v="4"/>
    <x v="3"/>
    <x v="4"/>
    <n v="55108"/>
  </r>
  <r>
    <s v="Gunner"/>
    <x v="1"/>
    <x v="0"/>
    <n v="54"/>
    <x v="0"/>
    <x v="29"/>
    <x v="3"/>
    <s v="C"/>
    <s v="F"/>
    <x v="89"/>
    <x v="1"/>
    <x v="4"/>
    <x v="1"/>
    <n v="55810"/>
  </r>
  <r>
    <s v="Zuri"/>
    <x v="0"/>
    <x v="0"/>
    <n v="69"/>
    <x v="23"/>
    <x v="0"/>
    <x v="1"/>
    <s v="D"/>
    <s v="C"/>
    <x v="168"/>
    <x v="3"/>
    <x v="1"/>
    <x v="3"/>
    <n v="55435"/>
  </r>
  <r>
    <s v="Zayn"/>
    <x v="1"/>
    <x v="1"/>
    <n v="44"/>
    <x v="38"/>
    <x v="36"/>
    <x v="3"/>
    <s v="F"/>
    <s v="F"/>
    <x v="143"/>
    <x v="3"/>
    <x v="4"/>
    <x v="3"/>
    <n v="55435"/>
  </r>
  <r>
    <s v="Sawyer"/>
    <x v="0"/>
    <x v="1"/>
    <n v="86"/>
    <x v="31"/>
    <x v="63"/>
    <x v="4"/>
    <s v="B"/>
    <s v="A"/>
    <x v="161"/>
    <x v="4"/>
    <x v="1"/>
    <x v="4"/>
    <n v="55108"/>
  </r>
  <r>
    <s v="Lilah"/>
    <x v="0"/>
    <x v="0"/>
    <n v="85"/>
    <x v="54"/>
    <x v="62"/>
    <x v="4"/>
    <s v="A"/>
    <s v="B"/>
    <x v="161"/>
    <x v="4"/>
    <x v="3"/>
    <x v="4"/>
    <n v="55108"/>
  </r>
  <r>
    <s v="Selena"/>
    <x v="0"/>
    <x v="0"/>
    <n v="50"/>
    <x v="48"/>
    <x v="12"/>
    <x v="3"/>
    <s v="D"/>
    <s v="C"/>
    <x v="39"/>
    <x v="2"/>
    <x v="2"/>
    <x v="2"/>
    <n v="55488"/>
  </r>
  <r>
    <s v="Angelo"/>
    <x v="1"/>
    <x v="0"/>
    <n v="88"/>
    <x v="21"/>
    <x v="4"/>
    <x v="4"/>
    <s v="C"/>
    <s v="C"/>
    <x v="114"/>
    <x v="3"/>
    <x v="5"/>
    <x v="3"/>
    <n v="55435"/>
  </r>
  <r>
    <s v="Sydney"/>
    <x v="0"/>
    <x v="1"/>
    <n v="59"/>
    <x v="56"/>
    <x v="59"/>
    <x v="3"/>
    <s v="D"/>
    <s v="D"/>
    <x v="39"/>
    <x v="4"/>
    <x v="3"/>
    <x v="4"/>
    <n v="55108"/>
  </r>
  <r>
    <s v="Diana"/>
    <x v="0"/>
    <x v="1"/>
    <n v="32"/>
    <x v="45"/>
    <x v="25"/>
    <x v="3"/>
    <s v="F"/>
    <s v="F"/>
    <x v="169"/>
    <x v="4"/>
    <x v="5"/>
    <x v="4"/>
    <n v="55108"/>
  </r>
  <r>
    <s v="Reid"/>
    <x v="1"/>
    <x v="1"/>
    <n v="36"/>
    <x v="70"/>
    <x v="65"/>
    <x v="3"/>
    <s v="F"/>
    <s v="F"/>
    <x v="191"/>
    <x v="0"/>
    <x v="4"/>
    <x v="0"/>
    <n v="55906"/>
  </r>
  <r>
    <s v="Ana"/>
    <x v="0"/>
    <x v="0"/>
    <n v="63"/>
    <x v="4"/>
    <x v="27"/>
    <x v="1"/>
    <s v="C"/>
    <s v="C"/>
    <x v="7"/>
    <x v="0"/>
    <x v="5"/>
    <x v="0"/>
    <n v="55906"/>
  </r>
  <r>
    <s v="Spencer"/>
    <x v="1"/>
    <x v="0"/>
    <n v="67"/>
    <x v="8"/>
    <x v="19"/>
    <x v="1"/>
    <s v="F"/>
    <s v="D"/>
    <x v="104"/>
    <x v="3"/>
    <x v="3"/>
    <x v="3"/>
    <n v="55435"/>
  </r>
  <r>
    <s v="Vera"/>
    <x v="0"/>
    <x v="1"/>
    <n v="65"/>
    <x v="4"/>
    <x v="26"/>
    <x v="1"/>
    <s v="C"/>
    <s v="B"/>
    <x v="23"/>
    <x v="3"/>
    <x v="5"/>
    <x v="3"/>
    <n v="55435"/>
  </r>
  <r>
    <s v="Nico"/>
    <x v="1"/>
    <x v="0"/>
    <n v="85"/>
    <x v="27"/>
    <x v="50"/>
    <x v="4"/>
    <s v="B"/>
    <s v="B"/>
    <x v="160"/>
    <x v="3"/>
    <x v="2"/>
    <x v="3"/>
    <n v="55435"/>
  </r>
  <r>
    <s v="Alayna"/>
    <x v="0"/>
    <x v="1"/>
    <n v="73"/>
    <x v="4"/>
    <x v="0"/>
    <x v="0"/>
    <s v="C"/>
    <s v="C"/>
    <x v="23"/>
    <x v="1"/>
    <x v="2"/>
    <x v="1"/>
    <n v="55810"/>
  </r>
  <r>
    <s v="Nyla"/>
    <x v="0"/>
    <x v="1"/>
    <n v="34"/>
    <x v="60"/>
    <x v="45"/>
    <x v="3"/>
    <s v="F"/>
    <s v="F"/>
    <x v="59"/>
    <x v="2"/>
    <x v="4"/>
    <x v="2"/>
    <n v="55488"/>
  </r>
  <r>
    <s v="Elaina"/>
    <x v="0"/>
    <x v="0"/>
    <n v="93"/>
    <x v="50"/>
    <x v="53"/>
    <x v="2"/>
    <s v="A"/>
    <s v="A"/>
    <x v="93"/>
    <x v="3"/>
    <x v="0"/>
    <x v="3"/>
    <n v="55435"/>
  </r>
  <r>
    <s v="Kali"/>
    <x v="0"/>
    <x v="1"/>
    <n v="67"/>
    <x v="27"/>
    <x v="58"/>
    <x v="1"/>
    <s v="B"/>
    <s v="B"/>
    <x v="63"/>
    <x v="3"/>
    <x v="5"/>
    <x v="3"/>
    <n v="55435"/>
  </r>
  <r>
    <s v="Jaylen"/>
    <x v="1"/>
    <x v="1"/>
    <n v="88"/>
    <x v="52"/>
    <x v="64"/>
    <x v="4"/>
    <s v="C"/>
    <s v="C"/>
    <x v="47"/>
    <x v="3"/>
    <x v="1"/>
    <x v="3"/>
    <n v="55435"/>
  </r>
  <r>
    <s v="Prince"/>
    <x v="1"/>
    <x v="0"/>
    <n v="57"/>
    <x v="60"/>
    <x v="56"/>
    <x v="3"/>
    <s v="F"/>
    <s v="F"/>
    <x v="44"/>
    <x v="0"/>
    <x v="4"/>
    <x v="0"/>
    <n v="55906"/>
  </r>
  <r>
    <s v="Alivia"/>
    <x v="0"/>
    <x v="0"/>
    <n v="79"/>
    <x v="27"/>
    <x v="63"/>
    <x v="0"/>
    <s v="B"/>
    <s v="A"/>
    <x v="180"/>
    <x v="3"/>
    <x v="1"/>
    <x v="3"/>
    <n v="55435"/>
  </r>
  <r>
    <s v="Raegan"/>
    <x v="0"/>
    <x v="0"/>
    <n v="67"/>
    <x v="13"/>
    <x v="22"/>
    <x v="1"/>
    <s v="C"/>
    <s v="C"/>
    <x v="45"/>
    <x v="1"/>
    <x v="0"/>
    <x v="1"/>
    <n v="55810"/>
  </r>
  <r>
    <s v="Manuel"/>
    <x v="1"/>
    <x v="1"/>
    <n v="70"/>
    <x v="6"/>
    <x v="7"/>
    <x v="0"/>
    <s v="D"/>
    <s v="C"/>
    <x v="106"/>
    <x v="4"/>
    <x v="0"/>
    <x v="4"/>
    <n v="55108"/>
  </r>
  <r>
    <s v="Ali"/>
    <x v="1"/>
    <x v="0"/>
    <n v="50"/>
    <x v="16"/>
    <x v="36"/>
    <x v="3"/>
    <s v="F"/>
    <s v="F"/>
    <x v="57"/>
    <x v="3"/>
    <x v="0"/>
    <x v="3"/>
    <n v="55435"/>
  </r>
  <r>
    <s v="Camilla"/>
    <x v="0"/>
    <x v="0"/>
    <n v="69"/>
    <x v="27"/>
    <x v="26"/>
    <x v="1"/>
    <s v="B"/>
    <s v="B"/>
    <x v="63"/>
    <x v="2"/>
    <x v="1"/>
    <x v="2"/>
    <n v="55488"/>
  </r>
  <r>
    <s v="Malia"/>
    <x v="0"/>
    <x v="0"/>
    <n v="52"/>
    <x v="26"/>
    <x v="33"/>
    <x v="3"/>
    <s v="D"/>
    <s v="D"/>
    <x v="146"/>
    <x v="1"/>
    <x v="0"/>
    <x v="1"/>
    <n v="55810"/>
  </r>
  <r>
    <s v="Vivienne"/>
    <x v="0"/>
    <x v="1"/>
    <n v="47"/>
    <x v="56"/>
    <x v="33"/>
    <x v="3"/>
    <s v="D"/>
    <s v="D"/>
    <x v="49"/>
    <x v="1"/>
    <x v="0"/>
    <x v="1"/>
    <n v="55810"/>
  </r>
  <r>
    <s v="Dakota"/>
    <x v="0"/>
    <x v="1"/>
    <n v="46"/>
    <x v="26"/>
    <x v="23"/>
    <x v="3"/>
    <s v="D"/>
    <s v="F"/>
    <x v="111"/>
    <x v="0"/>
    <x v="4"/>
    <x v="0"/>
    <n v="55906"/>
  </r>
  <r>
    <s v="Brooklynn"/>
    <x v="0"/>
    <x v="0"/>
    <n v="68"/>
    <x v="22"/>
    <x v="33"/>
    <x v="1"/>
    <s v="C"/>
    <s v="D"/>
    <x v="106"/>
    <x v="4"/>
    <x v="1"/>
    <x v="4"/>
    <n v="55108"/>
  </r>
  <r>
    <s v="Gideon"/>
    <x v="1"/>
    <x v="0"/>
    <n v="100"/>
    <x v="50"/>
    <x v="53"/>
    <x v="2"/>
    <s v="A"/>
    <s v="A"/>
    <x v="159"/>
    <x v="4"/>
    <x v="0"/>
    <x v="4"/>
    <n v="55108"/>
  </r>
  <r>
    <s v="Evangeline"/>
    <x v="0"/>
    <x v="0"/>
    <n v="44"/>
    <x v="26"/>
    <x v="10"/>
    <x v="3"/>
    <s v="D"/>
    <s v="F"/>
    <x v="124"/>
    <x v="1"/>
    <x v="4"/>
    <x v="1"/>
    <n v="55810"/>
  </r>
  <r>
    <s v="Camille"/>
    <x v="0"/>
    <x v="0"/>
    <n v="57"/>
    <x v="52"/>
    <x v="21"/>
    <x v="3"/>
    <s v="C"/>
    <s v="B"/>
    <x v="45"/>
    <x v="1"/>
    <x v="3"/>
    <x v="1"/>
    <n v="55810"/>
  </r>
  <r>
    <s v="Orion"/>
    <x v="1"/>
    <x v="0"/>
    <n v="91"/>
    <x v="68"/>
    <x v="63"/>
    <x v="2"/>
    <s v="A"/>
    <s v="A"/>
    <x v="2"/>
    <x v="0"/>
    <x v="1"/>
    <x v="0"/>
    <n v="55906"/>
  </r>
  <r>
    <s v="Rylan"/>
    <x v="1"/>
    <x v="1"/>
    <n v="69"/>
    <x v="22"/>
    <x v="8"/>
    <x v="1"/>
    <s v="C"/>
    <s v="D"/>
    <x v="54"/>
    <x v="3"/>
    <x v="4"/>
    <x v="3"/>
    <n v="55435"/>
  </r>
  <r>
    <s v="Jocelyn"/>
    <x v="0"/>
    <x v="1"/>
    <n v="35"/>
    <x v="12"/>
    <x v="17"/>
    <x v="3"/>
    <s v="F"/>
    <s v="F"/>
    <x v="17"/>
    <x v="1"/>
    <x v="4"/>
    <x v="1"/>
    <n v="55810"/>
  </r>
  <r>
    <s v="Eduardo"/>
    <x v="1"/>
    <x v="1"/>
    <n v="72"/>
    <x v="47"/>
    <x v="33"/>
    <x v="0"/>
    <s v="D"/>
    <s v="D"/>
    <x v="106"/>
    <x v="3"/>
    <x v="4"/>
    <x v="3"/>
    <n v="55435"/>
  </r>
  <r>
    <s v="Julianna"/>
    <x v="0"/>
    <x v="0"/>
    <n v="54"/>
    <x v="23"/>
    <x v="24"/>
    <x v="3"/>
    <s v="D"/>
    <s v="D"/>
    <x v="104"/>
    <x v="0"/>
    <x v="3"/>
    <x v="0"/>
    <n v="55906"/>
  </r>
  <r>
    <s v="Mario"/>
    <x v="1"/>
    <x v="1"/>
    <n v="74"/>
    <x v="22"/>
    <x v="59"/>
    <x v="0"/>
    <s v="C"/>
    <s v="D"/>
    <x v="42"/>
    <x v="3"/>
    <x v="4"/>
    <x v="3"/>
    <n v="55435"/>
  </r>
  <r>
    <s v="Cristian"/>
    <x v="1"/>
    <x v="0"/>
    <n v="74"/>
    <x v="6"/>
    <x v="61"/>
    <x v="0"/>
    <s v="D"/>
    <s v="D"/>
    <x v="19"/>
    <x v="4"/>
    <x v="5"/>
    <x v="4"/>
    <n v="55108"/>
  </r>
  <r>
    <s v="Odin"/>
    <x v="1"/>
    <x v="1"/>
    <n v="64"/>
    <x v="25"/>
    <x v="10"/>
    <x v="1"/>
    <s v="F"/>
    <s v="F"/>
    <x v="156"/>
    <x v="4"/>
    <x v="3"/>
    <x v="4"/>
    <n v="55108"/>
  </r>
  <r>
    <s v="Lucille"/>
    <x v="0"/>
    <x v="0"/>
    <n v="65"/>
    <x v="26"/>
    <x v="42"/>
    <x v="1"/>
    <s v="D"/>
    <s v="C"/>
    <x v="72"/>
    <x v="3"/>
    <x v="4"/>
    <x v="3"/>
    <n v="55435"/>
  </r>
  <r>
    <s v="Tanner"/>
    <x v="1"/>
    <x v="0"/>
    <n v="46"/>
    <x v="11"/>
    <x v="3"/>
    <x v="3"/>
    <s v="F"/>
    <s v="F"/>
    <x v="192"/>
    <x v="4"/>
    <x v="3"/>
    <x v="4"/>
    <n v="55108"/>
  </r>
  <r>
    <s v="Mckenna"/>
    <x v="0"/>
    <x v="0"/>
    <n v="48"/>
    <x v="25"/>
    <x v="56"/>
    <x v="3"/>
    <s v="F"/>
    <s v="F"/>
    <x v="99"/>
    <x v="1"/>
    <x v="5"/>
    <x v="1"/>
    <n v="55810"/>
  </r>
  <r>
    <s v="Julius"/>
    <x v="1"/>
    <x v="1"/>
    <n v="67"/>
    <x v="21"/>
    <x v="7"/>
    <x v="1"/>
    <s v="C"/>
    <s v="C"/>
    <x v="25"/>
    <x v="1"/>
    <x v="1"/>
    <x v="1"/>
    <n v="55810"/>
  </r>
  <r>
    <s v="Kane"/>
    <x v="1"/>
    <x v="0"/>
    <n v="62"/>
    <x v="3"/>
    <x v="34"/>
    <x v="1"/>
    <s v="F"/>
    <s v="D"/>
    <x v="56"/>
    <x v="3"/>
    <x v="1"/>
    <x v="3"/>
    <n v="55435"/>
  </r>
  <r>
    <s v="Ricardo"/>
    <x v="1"/>
    <x v="0"/>
    <n v="61"/>
    <x v="20"/>
    <x v="12"/>
    <x v="1"/>
    <s v="C"/>
    <s v="C"/>
    <x v="26"/>
    <x v="3"/>
    <x v="3"/>
    <x v="3"/>
    <n v="55435"/>
  </r>
  <r>
    <s v="Travis"/>
    <x v="1"/>
    <x v="0"/>
    <n v="70"/>
    <x v="13"/>
    <x v="0"/>
    <x v="0"/>
    <s v="C"/>
    <s v="C"/>
    <x v="11"/>
    <x v="1"/>
    <x v="0"/>
    <x v="1"/>
    <n v="55810"/>
  </r>
  <r>
    <s v="Wade"/>
    <x v="1"/>
    <x v="0"/>
    <n v="98"/>
    <x v="24"/>
    <x v="52"/>
    <x v="2"/>
    <s v="B"/>
    <s v="A"/>
    <x v="6"/>
    <x v="1"/>
    <x v="3"/>
    <x v="1"/>
    <n v="55810"/>
  </r>
  <r>
    <s v="Warren"/>
    <x v="1"/>
    <x v="0"/>
    <n v="70"/>
    <x v="37"/>
    <x v="14"/>
    <x v="0"/>
    <s v="D"/>
    <s v="F"/>
    <x v="120"/>
    <x v="3"/>
    <x v="1"/>
    <x v="3"/>
    <n v="55435"/>
  </r>
  <r>
    <s v="Fernando"/>
    <x v="1"/>
    <x v="0"/>
    <n v="67"/>
    <x v="3"/>
    <x v="20"/>
    <x v="1"/>
    <s v="F"/>
    <s v="F"/>
    <x v="145"/>
    <x v="2"/>
    <x v="3"/>
    <x v="2"/>
    <n v="55488"/>
  </r>
  <r>
    <s v="Adelaide"/>
    <x v="0"/>
    <x v="0"/>
    <n v="57"/>
    <x v="17"/>
    <x v="30"/>
    <x v="3"/>
    <s v="F"/>
    <s v="F"/>
    <x v="156"/>
    <x v="4"/>
    <x v="4"/>
    <x v="4"/>
    <n v="55108"/>
  </r>
  <r>
    <s v="Titus"/>
    <x v="1"/>
    <x v="0"/>
    <n v="85"/>
    <x v="10"/>
    <x v="62"/>
    <x v="4"/>
    <s v="B"/>
    <s v="B"/>
    <x v="175"/>
    <x v="3"/>
    <x v="1"/>
    <x v="3"/>
    <n v="55435"/>
  </r>
  <r>
    <s v="Leonel"/>
    <x v="1"/>
    <x v="0"/>
    <n v="77"/>
    <x v="41"/>
    <x v="59"/>
    <x v="0"/>
    <s v="D"/>
    <s v="D"/>
    <x v="45"/>
    <x v="3"/>
    <x v="5"/>
    <x v="3"/>
    <n v="55435"/>
  </r>
  <r>
    <s v="Edwin"/>
    <x v="1"/>
    <x v="0"/>
    <n v="72"/>
    <x v="47"/>
    <x v="22"/>
    <x v="0"/>
    <s v="D"/>
    <s v="C"/>
    <x v="20"/>
    <x v="1"/>
    <x v="2"/>
    <x v="1"/>
    <n v="55810"/>
  </r>
  <r>
    <s v="Charlee"/>
    <x v="0"/>
    <x v="1"/>
    <n v="78"/>
    <x v="49"/>
    <x v="71"/>
    <x v="0"/>
    <s v="A"/>
    <s v="A"/>
    <x v="70"/>
    <x v="3"/>
    <x v="2"/>
    <x v="3"/>
    <n v="55435"/>
  </r>
  <r>
    <s v="Cairo"/>
    <x v="1"/>
    <x v="1"/>
    <n v="81"/>
    <x v="47"/>
    <x v="54"/>
    <x v="4"/>
    <s v="D"/>
    <s v="D"/>
    <x v="25"/>
    <x v="1"/>
    <x v="4"/>
    <x v="1"/>
    <n v="55810"/>
  </r>
  <r>
    <s v="Corbin"/>
    <x v="1"/>
    <x v="0"/>
    <n v="61"/>
    <x v="56"/>
    <x v="18"/>
    <x v="1"/>
    <s v="D"/>
    <s v="D"/>
    <x v="104"/>
    <x v="2"/>
    <x v="5"/>
    <x v="2"/>
    <n v="55488"/>
  </r>
  <r>
    <s v="Mariana"/>
    <x v="0"/>
    <x v="1"/>
    <n v="58"/>
    <x v="41"/>
    <x v="18"/>
    <x v="3"/>
    <s v="D"/>
    <s v="D"/>
    <x v="69"/>
    <x v="0"/>
    <x v="4"/>
    <x v="0"/>
    <n v="55906"/>
  </r>
  <r>
    <s v="Mckenzie"/>
    <x v="0"/>
    <x v="1"/>
    <n v="54"/>
    <x v="26"/>
    <x v="14"/>
    <x v="3"/>
    <s v="D"/>
    <s v="F"/>
    <x v="18"/>
    <x v="1"/>
    <x v="3"/>
    <x v="1"/>
    <n v="55810"/>
  </r>
  <r>
    <s v="Dakota"/>
    <x v="1"/>
    <x v="0"/>
    <n v="82"/>
    <x v="53"/>
    <x v="21"/>
    <x v="4"/>
    <s v="B"/>
    <s v="B"/>
    <x v="125"/>
    <x v="0"/>
    <x v="4"/>
    <x v="0"/>
    <n v="55906"/>
  </r>
  <r>
    <s v="Tessa"/>
    <x v="0"/>
    <x v="1"/>
    <n v="49"/>
    <x v="17"/>
    <x v="61"/>
    <x v="3"/>
    <s v="F"/>
    <s v="D"/>
    <x v="118"/>
    <x v="3"/>
    <x v="1"/>
    <x v="3"/>
    <n v="55435"/>
  </r>
  <r>
    <s v="Ismael"/>
    <x v="1"/>
    <x v="0"/>
    <n v="49"/>
    <x v="58"/>
    <x v="10"/>
    <x v="3"/>
    <s v="F"/>
    <s v="F"/>
    <x v="21"/>
    <x v="0"/>
    <x v="5"/>
    <x v="0"/>
    <n v="55906"/>
  </r>
  <r>
    <s v="Miriam"/>
    <x v="0"/>
    <x v="0"/>
    <n v="57"/>
    <x v="13"/>
    <x v="12"/>
    <x v="3"/>
    <s v="C"/>
    <s v="C"/>
    <x v="26"/>
    <x v="4"/>
    <x v="4"/>
    <x v="4"/>
    <n v="55108"/>
  </r>
  <r>
    <s v="Colson"/>
    <x v="1"/>
    <x v="0"/>
    <n v="94"/>
    <x v="19"/>
    <x v="42"/>
    <x v="2"/>
    <s v="C"/>
    <s v="C"/>
    <x v="34"/>
    <x v="4"/>
    <x v="4"/>
    <x v="4"/>
    <n v="55108"/>
  </r>
  <r>
    <s v="Oakley"/>
    <x v="0"/>
    <x v="0"/>
    <n v="75"/>
    <x v="52"/>
    <x v="28"/>
    <x v="0"/>
    <s v="C"/>
    <s v="B"/>
    <x v="63"/>
    <x v="3"/>
    <x v="1"/>
    <x v="3"/>
    <n v="55435"/>
  </r>
  <r>
    <s v="Kailani"/>
    <x v="0"/>
    <x v="0"/>
    <n v="74"/>
    <x v="21"/>
    <x v="22"/>
    <x v="0"/>
    <s v="C"/>
    <s v="C"/>
    <x v="7"/>
    <x v="4"/>
    <x v="5"/>
    <x v="4"/>
    <n v="55108"/>
  </r>
  <r>
    <s v="Killian"/>
    <x v="1"/>
    <x v="0"/>
    <n v="58"/>
    <x v="9"/>
    <x v="31"/>
    <x v="3"/>
    <s v="F"/>
    <s v="F"/>
    <x v="9"/>
    <x v="1"/>
    <x v="4"/>
    <x v="1"/>
    <n v="55810"/>
  </r>
  <r>
    <s v="Alayah"/>
    <x v="0"/>
    <x v="1"/>
    <n v="62"/>
    <x v="18"/>
    <x v="59"/>
    <x v="1"/>
    <s v="D"/>
    <s v="D"/>
    <x v="101"/>
    <x v="1"/>
    <x v="1"/>
    <x v="1"/>
    <n v="55810"/>
  </r>
  <r>
    <s v="Major"/>
    <x v="1"/>
    <x v="1"/>
    <n v="72"/>
    <x v="3"/>
    <x v="34"/>
    <x v="0"/>
    <s v="F"/>
    <s v="D"/>
    <x v="120"/>
    <x v="4"/>
    <x v="3"/>
    <x v="4"/>
    <n v="55108"/>
  </r>
  <r>
    <s v="Tate"/>
    <x v="1"/>
    <x v="1"/>
    <n v="84"/>
    <x v="24"/>
    <x v="47"/>
    <x v="4"/>
    <s v="B"/>
    <s v="B"/>
    <x v="109"/>
    <x v="1"/>
    <x v="1"/>
    <x v="1"/>
    <n v="55810"/>
  </r>
  <r>
    <s v="Amira"/>
    <x v="0"/>
    <x v="1"/>
    <n v="92"/>
    <x v="50"/>
    <x v="53"/>
    <x v="2"/>
    <s v="A"/>
    <s v="A"/>
    <x v="170"/>
    <x v="3"/>
    <x v="2"/>
    <x v="3"/>
    <n v="55435"/>
  </r>
  <r>
    <s v="Adaline"/>
    <x v="0"/>
    <x v="0"/>
    <n v="45"/>
    <x v="37"/>
    <x v="29"/>
    <x v="3"/>
    <s v="D"/>
    <s v="F"/>
    <x v="118"/>
    <x v="3"/>
    <x v="4"/>
    <x v="3"/>
    <n v="55435"/>
  </r>
  <r>
    <s v="Gianni"/>
    <x v="1"/>
    <x v="0"/>
    <n v="75"/>
    <x v="10"/>
    <x v="42"/>
    <x v="0"/>
    <s v="B"/>
    <s v="C"/>
    <x v="126"/>
    <x v="1"/>
    <x v="4"/>
    <x v="1"/>
    <n v="55810"/>
  </r>
  <r>
    <s v="Phoenix"/>
    <x v="0"/>
    <x v="0"/>
    <n v="56"/>
    <x v="17"/>
    <x v="54"/>
    <x v="3"/>
    <s v="F"/>
    <s v="D"/>
    <x v="24"/>
    <x v="2"/>
    <x v="1"/>
    <x v="2"/>
    <n v="55488"/>
  </r>
  <r>
    <s v="Milani"/>
    <x v="0"/>
    <x v="0"/>
    <n v="48"/>
    <x v="8"/>
    <x v="20"/>
    <x v="3"/>
    <s v="F"/>
    <s v="F"/>
    <x v="99"/>
    <x v="3"/>
    <x v="5"/>
    <x v="3"/>
    <n v="55435"/>
  </r>
  <r>
    <s v="Annie"/>
    <x v="0"/>
    <x v="0"/>
    <n v="100"/>
    <x v="50"/>
    <x v="53"/>
    <x v="2"/>
    <s v="A"/>
    <s v="A"/>
    <x v="159"/>
    <x v="4"/>
    <x v="3"/>
    <x v="4"/>
    <n v="55108"/>
  </r>
  <r>
    <s v="Lia"/>
    <x v="0"/>
    <x v="0"/>
    <n v="65"/>
    <x v="51"/>
    <x v="4"/>
    <x v="1"/>
    <s v="C"/>
    <s v="C"/>
    <x v="64"/>
    <x v="1"/>
    <x v="5"/>
    <x v="1"/>
    <n v="55810"/>
  </r>
  <r>
    <s v="Elian"/>
    <x v="1"/>
    <x v="1"/>
    <n v="72"/>
    <x v="3"/>
    <x v="14"/>
    <x v="0"/>
    <s v="F"/>
    <s v="F"/>
    <x v="69"/>
    <x v="3"/>
    <x v="1"/>
    <x v="3"/>
    <n v="55435"/>
  </r>
  <r>
    <s v="Angelina"/>
    <x v="0"/>
    <x v="0"/>
    <n v="62"/>
    <x v="22"/>
    <x v="22"/>
    <x v="1"/>
    <s v="C"/>
    <s v="C"/>
    <x v="106"/>
    <x v="3"/>
    <x v="1"/>
    <x v="3"/>
    <n v="55435"/>
  </r>
  <r>
    <s v="Remy"/>
    <x v="1"/>
    <x v="1"/>
    <n v="66"/>
    <x v="41"/>
    <x v="54"/>
    <x v="1"/>
    <s v="D"/>
    <s v="D"/>
    <x v="19"/>
    <x v="2"/>
    <x v="5"/>
    <x v="2"/>
    <n v="55488"/>
  </r>
  <r>
    <s v="Lawson"/>
    <x v="1"/>
    <x v="1"/>
    <n v="63"/>
    <x v="37"/>
    <x v="61"/>
    <x v="1"/>
    <s v="D"/>
    <s v="D"/>
    <x v="130"/>
    <x v="1"/>
    <x v="1"/>
    <x v="1"/>
    <n v="55810"/>
  </r>
  <r>
    <s v="Cali"/>
    <x v="0"/>
    <x v="1"/>
    <n v="68"/>
    <x v="51"/>
    <x v="8"/>
    <x v="1"/>
    <s v="C"/>
    <s v="D"/>
    <x v="25"/>
    <x v="4"/>
    <x v="3"/>
    <x v="4"/>
    <n v="55108"/>
  </r>
  <r>
    <s v="Maggie"/>
    <x v="0"/>
    <x v="0"/>
    <n v="75"/>
    <x v="27"/>
    <x v="21"/>
    <x v="0"/>
    <s v="B"/>
    <s v="B"/>
    <x v="60"/>
    <x v="0"/>
    <x v="0"/>
    <x v="0"/>
    <n v="55906"/>
  </r>
  <r>
    <s v="Hayden"/>
    <x v="0"/>
    <x v="0"/>
    <n v="89"/>
    <x v="50"/>
    <x v="53"/>
    <x v="4"/>
    <s v="A"/>
    <s v="A"/>
    <x v="158"/>
    <x v="3"/>
    <x v="0"/>
    <x v="3"/>
    <n v="55435"/>
  </r>
  <r>
    <s v="Niko"/>
    <x v="1"/>
    <x v="1"/>
    <n v="78"/>
    <x v="0"/>
    <x v="59"/>
    <x v="0"/>
    <s v="C"/>
    <s v="D"/>
    <x v="11"/>
    <x v="1"/>
    <x v="5"/>
    <x v="1"/>
    <n v="55810"/>
  </r>
  <r>
    <s v="Leia"/>
    <x v="0"/>
    <x v="1"/>
    <n v="53"/>
    <x v="58"/>
    <x v="61"/>
    <x v="3"/>
    <s v="F"/>
    <s v="D"/>
    <x v="77"/>
    <x v="2"/>
    <x v="4"/>
    <x v="2"/>
    <n v="55488"/>
  </r>
  <r>
    <s v="Briella"/>
    <x v="0"/>
    <x v="0"/>
    <n v="49"/>
    <x v="23"/>
    <x v="18"/>
    <x v="3"/>
    <s v="D"/>
    <s v="D"/>
    <x v="49"/>
    <x v="3"/>
    <x v="1"/>
    <x v="3"/>
    <n v="55435"/>
  </r>
  <r>
    <s v="Journey"/>
    <x v="0"/>
    <x v="0"/>
    <n v="54"/>
    <x v="37"/>
    <x v="8"/>
    <x v="3"/>
    <s v="D"/>
    <s v="D"/>
    <x v="104"/>
    <x v="2"/>
    <x v="1"/>
    <x v="2"/>
    <n v="55488"/>
  </r>
  <r>
    <s v="Lennon"/>
    <x v="0"/>
    <x v="0"/>
    <n v="64"/>
    <x v="53"/>
    <x v="64"/>
    <x v="1"/>
    <s v="B"/>
    <s v="C"/>
    <x v="115"/>
    <x v="4"/>
    <x v="3"/>
    <x v="4"/>
    <n v="55108"/>
  </r>
  <r>
    <s v="Nasir"/>
    <x v="1"/>
    <x v="0"/>
    <n v="60"/>
    <x v="56"/>
    <x v="61"/>
    <x v="1"/>
    <s v="D"/>
    <s v="D"/>
    <x v="41"/>
    <x v="0"/>
    <x v="1"/>
    <x v="0"/>
    <n v="55906"/>
  </r>
  <r>
    <s v="Kade"/>
    <x v="1"/>
    <x v="1"/>
    <n v="62"/>
    <x v="23"/>
    <x v="14"/>
    <x v="1"/>
    <s v="D"/>
    <s v="F"/>
    <x v="89"/>
    <x v="1"/>
    <x v="3"/>
    <x v="1"/>
    <n v="55810"/>
  </r>
  <r>
    <s v="Armani"/>
    <x v="1"/>
    <x v="0"/>
    <n v="55"/>
    <x v="30"/>
    <x v="36"/>
    <x v="3"/>
    <s v="F"/>
    <s v="F"/>
    <x v="177"/>
    <x v="3"/>
    <x v="4"/>
    <x v="3"/>
    <n v="55435"/>
  </r>
  <r>
    <s v="Saylor"/>
    <x v="0"/>
    <x v="0"/>
    <n v="91"/>
    <x v="2"/>
    <x v="66"/>
    <x v="2"/>
    <s v="A"/>
    <s v="A"/>
    <x v="149"/>
    <x v="1"/>
    <x v="3"/>
    <x v="1"/>
    <n v="55810"/>
  </r>
  <r>
    <s v="Jayla"/>
    <x v="0"/>
    <x v="1"/>
    <n v="8"/>
    <x v="69"/>
    <x v="76"/>
    <x v="3"/>
    <s v="F"/>
    <s v="F"/>
    <x v="193"/>
    <x v="0"/>
    <x v="4"/>
    <x v="0"/>
    <n v="55906"/>
  </r>
  <r>
    <s v="Ezequiel"/>
    <x v="1"/>
    <x v="0"/>
    <n v="81"/>
    <x v="4"/>
    <x v="5"/>
    <x v="4"/>
    <s v="C"/>
    <s v="C"/>
    <x v="114"/>
    <x v="3"/>
    <x v="5"/>
    <x v="3"/>
    <n v="55435"/>
  </r>
  <r>
    <s v="Marshall"/>
    <x v="1"/>
    <x v="0"/>
    <n v="79"/>
    <x v="31"/>
    <x v="15"/>
    <x v="0"/>
    <s v="B"/>
    <s v="B"/>
    <x v="138"/>
    <x v="0"/>
    <x v="5"/>
    <x v="0"/>
    <n v="55906"/>
  </r>
  <r>
    <s v="Kaia"/>
    <x v="0"/>
    <x v="1"/>
    <n v="78"/>
    <x v="24"/>
    <x v="63"/>
    <x v="0"/>
    <s v="B"/>
    <s v="A"/>
    <x v="155"/>
    <x v="2"/>
    <x v="1"/>
    <x v="2"/>
    <n v="55488"/>
  </r>
  <r>
    <s v="Adriana"/>
    <x v="0"/>
    <x v="1"/>
    <n v="74"/>
    <x v="13"/>
    <x v="26"/>
    <x v="0"/>
    <s v="C"/>
    <s v="B"/>
    <x v="85"/>
    <x v="1"/>
    <x v="5"/>
    <x v="1"/>
    <n v="55810"/>
  </r>
  <r>
    <s v="Hector"/>
    <x v="1"/>
    <x v="0"/>
    <n v="57"/>
    <x v="38"/>
    <x v="31"/>
    <x v="3"/>
    <s v="F"/>
    <s v="F"/>
    <x v="111"/>
    <x v="2"/>
    <x v="4"/>
    <x v="2"/>
    <n v="55488"/>
  </r>
  <r>
    <s v="Mariah"/>
    <x v="0"/>
    <x v="0"/>
    <n v="40"/>
    <x v="32"/>
    <x v="56"/>
    <x v="3"/>
    <s v="F"/>
    <s v="F"/>
    <x v="95"/>
    <x v="1"/>
    <x v="3"/>
    <x v="1"/>
    <n v="55810"/>
  </r>
  <r>
    <s v="Desmond"/>
    <x v="1"/>
    <x v="1"/>
    <n v="81"/>
    <x v="13"/>
    <x v="35"/>
    <x v="4"/>
    <s v="C"/>
    <s v="C"/>
    <x v="5"/>
    <x v="4"/>
    <x v="5"/>
    <x v="4"/>
    <n v="55108"/>
  </r>
  <r>
    <s v="Juliet"/>
    <x v="0"/>
    <x v="0"/>
    <n v="44"/>
    <x v="42"/>
    <x v="48"/>
    <x v="3"/>
    <s v="F"/>
    <s v="F"/>
    <x v="17"/>
    <x v="2"/>
    <x v="5"/>
    <x v="2"/>
    <n v="55488"/>
  </r>
  <r>
    <s v="Oaklynn"/>
    <x v="0"/>
    <x v="1"/>
    <n v="67"/>
    <x v="44"/>
    <x v="28"/>
    <x v="1"/>
    <s v="B"/>
    <s v="B"/>
    <x v="81"/>
    <x v="3"/>
    <x v="1"/>
    <x v="3"/>
    <n v="55435"/>
  </r>
  <r>
    <s v="Kason"/>
    <x v="1"/>
    <x v="0"/>
    <n v="86"/>
    <x v="10"/>
    <x v="4"/>
    <x v="4"/>
    <s v="B"/>
    <s v="C"/>
    <x v="47"/>
    <x v="4"/>
    <x v="4"/>
    <x v="4"/>
    <n v="55108"/>
  </r>
  <r>
    <s v="Kiara"/>
    <x v="0"/>
    <x v="1"/>
    <n v="65"/>
    <x v="53"/>
    <x v="5"/>
    <x v="1"/>
    <s v="B"/>
    <s v="C"/>
    <x v="23"/>
    <x v="0"/>
    <x v="5"/>
    <x v="0"/>
    <n v="55906"/>
  </r>
  <r>
    <s v="Haven"/>
    <x v="0"/>
    <x v="0"/>
    <n v="55"/>
    <x v="51"/>
    <x v="35"/>
    <x v="3"/>
    <s v="C"/>
    <s v="C"/>
    <x v="27"/>
    <x v="3"/>
    <x v="3"/>
    <x v="3"/>
    <n v="55435"/>
  </r>
  <r>
    <s v="Aniyah"/>
    <x v="0"/>
    <x v="1"/>
    <n v="62"/>
    <x v="0"/>
    <x v="0"/>
    <x v="1"/>
    <s v="C"/>
    <s v="C"/>
    <x v="168"/>
    <x v="3"/>
    <x v="0"/>
    <x v="3"/>
    <n v="55435"/>
  </r>
  <r>
    <s v="Garrett"/>
    <x v="1"/>
    <x v="0"/>
    <n v="63"/>
    <x v="37"/>
    <x v="34"/>
    <x v="1"/>
    <s v="D"/>
    <s v="D"/>
    <x v="148"/>
    <x v="2"/>
    <x v="4"/>
    <x v="2"/>
    <n v="55488"/>
  </r>
  <r>
    <s v="Delaney"/>
    <x v="0"/>
    <x v="0"/>
    <n v="88"/>
    <x v="66"/>
    <x v="67"/>
    <x v="4"/>
    <s v="A"/>
    <s v="A"/>
    <x v="127"/>
    <x v="4"/>
    <x v="2"/>
    <x v="4"/>
    <n v="55108"/>
  </r>
  <r>
    <s v="Jared"/>
    <x v="1"/>
    <x v="0"/>
    <n v="62"/>
    <x v="28"/>
    <x v="23"/>
    <x v="1"/>
    <s v="F"/>
    <s v="F"/>
    <x v="156"/>
    <x v="1"/>
    <x v="4"/>
    <x v="1"/>
    <n v="55810"/>
  </r>
  <r>
    <s v="Gracelynn"/>
    <x v="0"/>
    <x v="1"/>
    <n v="59"/>
    <x v="20"/>
    <x v="24"/>
    <x v="3"/>
    <s v="C"/>
    <s v="D"/>
    <x v="8"/>
    <x v="1"/>
    <x v="4"/>
    <x v="1"/>
    <n v="55810"/>
  </r>
  <r>
    <s v="Kendall"/>
    <x v="0"/>
    <x v="0"/>
    <n v="68"/>
    <x v="4"/>
    <x v="64"/>
    <x v="1"/>
    <s v="C"/>
    <s v="C"/>
    <x v="115"/>
    <x v="3"/>
    <x v="1"/>
    <x v="3"/>
    <n v="55435"/>
  </r>
  <r>
    <s v="Winter"/>
    <x v="0"/>
    <x v="0"/>
    <n v="77"/>
    <x v="44"/>
    <x v="15"/>
    <x v="0"/>
    <s v="B"/>
    <s v="B"/>
    <x v="123"/>
    <x v="3"/>
    <x v="1"/>
    <x v="3"/>
    <n v="554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26B4D-72CA-534D-8974-9E8C352E70BD}"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61" firstHeaderRow="0" firstDataRow="1" firstDataCol="1"/>
  <pivotFields count="14">
    <pivotField showAll="0"/>
    <pivotField showAll="0"/>
    <pivotField showAll="0">
      <items count="3">
        <item x="1"/>
        <item x="0"/>
        <item t="default"/>
      </items>
    </pivotField>
    <pivotField dataField="1" showAll="0"/>
    <pivotField dataField="1" showAll="0">
      <items count="73">
        <item x="33"/>
        <item x="62"/>
        <item x="69"/>
        <item x="40"/>
        <item x="59"/>
        <item x="70"/>
        <item x="67"/>
        <item x="15"/>
        <item x="45"/>
        <item x="36"/>
        <item x="63"/>
        <item x="34"/>
        <item x="71"/>
        <item x="30"/>
        <item x="16"/>
        <item x="11"/>
        <item x="29"/>
        <item x="42"/>
        <item x="61"/>
        <item x="43"/>
        <item x="60"/>
        <item x="39"/>
        <item x="58"/>
        <item x="38"/>
        <item x="9"/>
        <item x="12"/>
        <item x="8"/>
        <item x="28"/>
        <item x="25"/>
        <item x="3"/>
        <item x="17"/>
        <item x="32"/>
        <item x="7"/>
        <item x="26"/>
        <item x="56"/>
        <item x="37"/>
        <item x="6"/>
        <item x="23"/>
        <item x="47"/>
        <item x="48"/>
        <item x="41"/>
        <item x="18"/>
        <item x="22"/>
        <item x="20"/>
        <item x="0"/>
        <item x="19"/>
        <item x="21"/>
        <item x="13"/>
        <item x="51"/>
        <item x="52"/>
        <item x="4"/>
        <item x="46"/>
        <item x="35"/>
        <item x="10"/>
        <item x="53"/>
        <item x="5"/>
        <item x="27"/>
        <item x="31"/>
        <item x="44"/>
        <item x="24"/>
        <item x="57"/>
        <item x="14"/>
        <item x="1"/>
        <item x="49"/>
        <item x="54"/>
        <item x="55"/>
        <item x="64"/>
        <item x="2"/>
        <item x="68"/>
        <item x="65"/>
        <item x="66"/>
        <item x="50"/>
        <item t="default"/>
      </items>
    </pivotField>
    <pivotField dataField="1" showAll="0">
      <items count="78">
        <item x="40"/>
        <item x="74"/>
        <item x="68"/>
        <item x="46"/>
        <item x="76"/>
        <item x="65"/>
        <item x="16"/>
        <item x="75"/>
        <item x="70"/>
        <item x="60"/>
        <item x="41"/>
        <item x="69"/>
        <item x="49"/>
        <item x="43"/>
        <item x="25"/>
        <item x="13"/>
        <item x="57"/>
        <item x="45"/>
        <item x="37"/>
        <item x="11"/>
        <item x="3"/>
        <item x="48"/>
        <item x="17"/>
        <item x="51"/>
        <item x="36"/>
        <item x="39"/>
        <item x="9"/>
        <item x="56"/>
        <item x="10"/>
        <item x="20"/>
        <item x="31"/>
        <item x="23"/>
        <item x="44"/>
        <item x="30"/>
        <item x="14"/>
        <item x="29"/>
        <item x="61"/>
        <item x="18"/>
        <item x="34"/>
        <item x="19"/>
        <item x="54"/>
        <item x="24"/>
        <item x="33"/>
        <item x="8"/>
        <item x="32"/>
        <item x="59"/>
        <item x="7"/>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items count="6">
        <item x="2"/>
        <item x="4"/>
        <item x="0"/>
        <item x="1"/>
        <item x="3"/>
        <item t="default"/>
      </items>
    </pivotField>
    <pivotField showAll="0"/>
    <pivotField showAll="0"/>
    <pivotField numFmtId="1" showAll="0"/>
    <pivotField showAll="0"/>
    <pivotField axis="axisRow" showAll="0" sortType="ascending">
      <items count="7">
        <item x="2"/>
        <item x="4"/>
        <item x="3"/>
        <item x="0"/>
        <item x="5"/>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7">
    <i>
      <x v="1"/>
    </i>
    <i>
      <x v="4"/>
    </i>
    <i>
      <x v="5"/>
    </i>
    <i>
      <x v="2"/>
    </i>
    <i>
      <x v="3"/>
    </i>
    <i>
      <x/>
    </i>
    <i t="grand">
      <x/>
    </i>
  </rowItems>
  <colFields count="1">
    <field x="-2"/>
  </colFields>
  <colItems count="3">
    <i>
      <x/>
    </i>
    <i i="1">
      <x v="1"/>
    </i>
    <i i="2">
      <x v="2"/>
    </i>
  </colItems>
  <dataFields count="3">
    <dataField name="Average of math score" fld="3" subtotal="average" baseField="0" baseItem="0"/>
    <dataField name="Average of reading score" fld="4" subtotal="average" baseField="0" baseItem="0"/>
    <dataField name="Average of writing score" fld="5" subtotal="average" baseField="0" baseItem="0"/>
  </dataFields>
  <formats count="20">
    <format dxfId="73">
      <pivotArea collapsedLevelsAreSubtotals="1" fieldPosition="0">
        <references count="2">
          <reference field="4294967294" count="1" selected="0">
            <x v="0"/>
          </reference>
          <reference field="11" count="1">
            <x v="0"/>
          </reference>
        </references>
      </pivotArea>
    </format>
    <format dxfId="72">
      <pivotArea collapsedLevelsAreSubtotals="1" fieldPosition="0">
        <references count="2">
          <reference field="4294967294" count="1" selected="0">
            <x v="0"/>
          </reference>
          <reference field="11" count="1">
            <x v="1"/>
          </reference>
        </references>
      </pivotArea>
    </format>
    <format dxfId="71">
      <pivotArea collapsedLevelsAreSubtotals="1" fieldPosition="0">
        <references count="2">
          <reference field="4294967294" count="1" selected="0">
            <x v="0"/>
          </reference>
          <reference field="11" count="1">
            <x v="2"/>
          </reference>
        </references>
      </pivotArea>
    </format>
    <format dxfId="70">
      <pivotArea collapsedLevelsAreSubtotals="1" fieldPosition="0">
        <references count="2">
          <reference field="4294967294" count="1" selected="0">
            <x v="0"/>
          </reference>
          <reference field="11" count="1">
            <x v="4"/>
          </reference>
        </references>
      </pivotArea>
    </format>
    <format dxfId="69">
      <pivotArea collapsedLevelsAreSubtotals="1" fieldPosition="0">
        <references count="2">
          <reference field="4294967294" count="1" selected="0">
            <x v="0"/>
          </reference>
          <reference field="11" count="1">
            <x v="3"/>
          </reference>
        </references>
      </pivotArea>
    </format>
    <format dxfId="68">
      <pivotArea collapsedLevelsAreSubtotals="1" fieldPosition="0">
        <references count="2">
          <reference field="4294967294" count="1" selected="0">
            <x v="0"/>
          </reference>
          <reference field="11" count="1">
            <x v="5"/>
          </reference>
        </references>
      </pivotArea>
    </format>
    <format dxfId="67">
      <pivotArea collapsedLevelsAreSubtotals="1" fieldPosition="0">
        <references count="2">
          <reference field="4294967294" count="1" selected="0">
            <x v="1"/>
          </reference>
          <reference field="11" count="1">
            <x v="0"/>
          </reference>
        </references>
      </pivotArea>
    </format>
    <format dxfId="66">
      <pivotArea collapsedLevelsAreSubtotals="1" fieldPosition="0">
        <references count="2">
          <reference field="4294967294" count="1" selected="0">
            <x v="1"/>
          </reference>
          <reference field="11" count="1">
            <x v="1"/>
          </reference>
        </references>
      </pivotArea>
    </format>
    <format dxfId="65">
      <pivotArea collapsedLevelsAreSubtotals="1" fieldPosition="0">
        <references count="2">
          <reference field="4294967294" count="1" selected="0">
            <x v="1"/>
          </reference>
          <reference field="11" count="1">
            <x v="2"/>
          </reference>
        </references>
      </pivotArea>
    </format>
    <format dxfId="64">
      <pivotArea collapsedLevelsAreSubtotals="1" fieldPosition="0">
        <references count="2">
          <reference field="4294967294" count="1" selected="0">
            <x v="1"/>
          </reference>
          <reference field="11" count="1">
            <x v="3"/>
          </reference>
        </references>
      </pivotArea>
    </format>
    <format dxfId="58">
      <pivotArea collapsedLevelsAreSubtotals="1" fieldPosition="0">
        <references count="2">
          <reference field="4294967294" count="1" selected="0">
            <x v="1"/>
          </reference>
          <reference field="11" count="1">
            <x v="4"/>
          </reference>
        </references>
      </pivotArea>
    </format>
    <format dxfId="50">
      <pivotArea collapsedLevelsAreSubtotals="1" fieldPosition="0">
        <references count="2">
          <reference field="4294967294" count="1" selected="0">
            <x v="1"/>
          </reference>
          <reference field="11" count="1">
            <x v="5"/>
          </reference>
        </references>
      </pivotArea>
    </format>
    <format dxfId="47">
      <pivotArea field="11" grandRow="1" outline="0" collapsedLevelsAreSubtotals="1" axis="axisRow" fieldPosition="0">
        <references count="1">
          <reference field="4294967294" count="1" selected="0">
            <x v="1"/>
          </reference>
        </references>
      </pivotArea>
    </format>
    <format dxfId="44">
      <pivotArea field="11" grandRow="1" outline="0" collapsedLevelsAreSubtotals="1" axis="axisRow" fieldPosition="0">
        <references count="1">
          <reference field="4294967294" count="1" selected="0">
            <x v="0"/>
          </reference>
        </references>
      </pivotArea>
    </format>
    <format dxfId="36">
      <pivotArea collapsedLevelsAreSubtotals="1" fieldPosition="0">
        <references count="2">
          <reference field="4294967294" count="1" selected="0">
            <x v="2"/>
          </reference>
          <reference field="11" count="1">
            <x v="0"/>
          </reference>
        </references>
      </pivotArea>
    </format>
    <format dxfId="28">
      <pivotArea collapsedLevelsAreSubtotals="1" fieldPosition="0">
        <references count="2">
          <reference field="4294967294" count="1" selected="0">
            <x v="2"/>
          </reference>
          <reference field="11" count="1">
            <x v="1"/>
          </reference>
        </references>
      </pivotArea>
    </format>
    <format dxfId="20">
      <pivotArea collapsedLevelsAreSubtotals="1" fieldPosition="0">
        <references count="2">
          <reference field="4294967294" count="1" selected="0">
            <x v="2"/>
          </reference>
          <reference field="11" count="1">
            <x v="3"/>
          </reference>
        </references>
      </pivotArea>
    </format>
    <format dxfId="12">
      <pivotArea collapsedLevelsAreSubtotals="1" fieldPosition="0">
        <references count="2">
          <reference field="4294967294" count="1" selected="0">
            <x v="2"/>
          </reference>
          <reference field="11" count="1">
            <x v="5"/>
          </reference>
        </references>
      </pivotArea>
    </format>
    <format dxfId="4">
      <pivotArea collapsedLevelsAreSubtotals="1" fieldPosition="0">
        <references count="2">
          <reference field="4294967294" count="1" selected="0">
            <x v="2"/>
          </reference>
          <reference field="11" count="1">
            <x v="4"/>
          </reference>
        </references>
      </pivotArea>
    </format>
    <format dxfId="1">
      <pivotArea field="11" grandRow="1" outline="0" collapsedLevelsAreSubtotals="1" axis="axisRow" fieldPosition="0">
        <references count="1">
          <reference field="4294967294" count="1" selected="0">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0FBA4-7784-004B-8E75-A83B14027E15}"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B50" firstHeaderRow="1" firstDataRow="1" firstDataCol="1"/>
  <pivotFields count="14">
    <pivotField showAll="0"/>
    <pivotField showAll="0"/>
    <pivotField showAll="0"/>
    <pivotField showAll="0"/>
    <pivotField showAll="0"/>
    <pivotField showAll="0"/>
    <pivotField showAll="0"/>
    <pivotField showAll="0"/>
    <pivotField showAll="0"/>
    <pivotField numFmtId="1" showAll="0"/>
    <pivotField showAll="0"/>
    <pivotField axis="axisRow" dataField="1" showAll="0">
      <items count="7">
        <item x="2"/>
        <item x="4"/>
        <item x="3"/>
        <item x="0"/>
        <item x="5"/>
        <item x="1"/>
        <item t="default"/>
      </items>
    </pivotField>
    <pivotField showAll="0"/>
    <pivotField showAll="0"/>
  </pivotFields>
  <rowFields count="1">
    <field x="11"/>
  </rowFields>
  <rowItems count="7">
    <i>
      <x/>
    </i>
    <i>
      <x v="1"/>
    </i>
    <i>
      <x v="2"/>
    </i>
    <i>
      <x v="3"/>
    </i>
    <i>
      <x v="4"/>
    </i>
    <i>
      <x v="5"/>
    </i>
    <i t="grand">
      <x/>
    </i>
  </rowItems>
  <colItems count="1">
    <i/>
  </colItems>
  <dataFields count="1">
    <dataField name="Count of Extra Curricular Activity" fld="11" subtotal="count" baseField="0" baseItem="0"/>
  </dataFields>
  <chartFormats count="8">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 chart="3" format="12">
      <pivotArea type="data" outline="0" fieldPosition="0">
        <references count="2">
          <reference field="4294967294" count="1" selected="0">
            <x v="0"/>
          </reference>
          <reference field="11" count="1" selected="0">
            <x v="3"/>
          </reference>
        </references>
      </pivotArea>
    </chartFormat>
    <chartFormat chart="3" format="13">
      <pivotArea type="data" outline="0" fieldPosition="0">
        <references count="2">
          <reference field="4294967294" count="1" selected="0">
            <x v="0"/>
          </reference>
          <reference field="11" count="1" selected="0">
            <x v="4"/>
          </reference>
        </references>
      </pivotArea>
    </chartFormat>
    <chartFormat chart="3" format="14">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CB173B-515A-AB4A-806F-A3C62C9638F0}"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E39" firstHeaderRow="0" firstDataRow="1" firstDataCol="1"/>
  <pivotFields count="14">
    <pivotField showAll="0"/>
    <pivotField showAll="0"/>
    <pivotField showAll="0"/>
    <pivotField dataField="1" showAll="0"/>
    <pivotField dataField="1" showAll="0">
      <items count="73">
        <item x="33"/>
        <item x="62"/>
        <item x="69"/>
        <item x="40"/>
        <item x="59"/>
        <item x="70"/>
        <item x="67"/>
        <item x="15"/>
        <item x="45"/>
        <item x="36"/>
        <item x="63"/>
        <item x="34"/>
        <item x="71"/>
        <item x="30"/>
        <item x="16"/>
        <item x="11"/>
        <item x="29"/>
        <item x="42"/>
        <item x="61"/>
        <item x="43"/>
        <item x="60"/>
        <item x="39"/>
        <item x="58"/>
        <item x="38"/>
        <item x="9"/>
        <item x="12"/>
        <item x="8"/>
        <item x="28"/>
        <item x="25"/>
        <item x="3"/>
        <item x="17"/>
        <item x="32"/>
        <item x="7"/>
        <item x="26"/>
        <item x="56"/>
        <item x="37"/>
        <item x="6"/>
        <item x="23"/>
        <item x="47"/>
        <item x="48"/>
        <item x="41"/>
        <item x="18"/>
        <item x="22"/>
        <item x="20"/>
        <item x="0"/>
        <item x="19"/>
        <item x="21"/>
        <item x="13"/>
        <item x="51"/>
        <item x="52"/>
        <item x="4"/>
        <item x="46"/>
        <item x="35"/>
        <item x="10"/>
        <item x="53"/>
        <item x="5"/>
        <item x="27"/>
        <item x="31"/>
        <item x="44"/>
        <item x="24"/>
        <item x="57"/>
        <item x="14"/>
        <item x="1"/>
        <item x="49"/>
        <item x="54"/>
        <item x="55"/>
        <item x="64"/>
        <item x="2"/>
        <item x="68"/>
        <item x="65"/>
        <item x="66"/>
        <item x="50"/>
        <item t="default"/>
      </items>
    </pivotField>
    <pivotField dataField="1" showAll="0">
      <items count="78">
        <item x="40"/>
        <item x="74"/>
        <item x="68"/>
        <item x="46"/>
        <item x="76"/>
        <item x="65"/>
        <item x="16"/>
        <item x="75"/>
        <item x="70"/>
        <item x="60"/>
        <item x="41"/>
        <item x="69"/>
        <item x="49"/>
        <item x="43"/>
        <item x="25"/>
        <item x="13"/>
        <item x="57"/>
        <item x="45"/>
        <item x="37"/>
        <item x="11"/>
        <item x="3"/>
        <item x="48"/>
        <item x="17"/>
        <item x="51"/>
        <item x="36"/>
        <item x="39"/>
        <item x="9"/>
        <item x="56"/>
        <item x="10"/>
        <item x="20"/>
        <item x="31"/>
        <item x="23"/>
        <item x="44"/>
        <item x="30"/>
        <item x="14"/>
        <item x="29"/>
        <item x="61"/>
        <item x="18"/>
        <item x="34"/>
        <item x="19"/>
        <item x="54"/>
        <item x="24"/>
        <item x="33"/>
        <item x="8"/>
        <item x="32"/>
        <item x="59"/>
        <item x="7"/>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pivotField showAll="0"/>
    <pivotField showAll="0"/>
    <pivotField dataField="1" numFmtId="1" showAll="0">
      <items count="195">
        <item x="50"/>
        <item x="193"/>
        <item x="173"/>
        <item x="140"/>
        <item x="16"/>
        <item x="174"/>
        <item x="144"/>
        <item x="117"/>
        <item x="191"/>
        <item x="147"/>
        <item x="91"/>
        <item x="162"/>
        <item x="65"/>
        <item x="187"/>
        <item x="169"/>
        <item x="51"/>
        <item x="179"/>
        <item x="157"/>
        <item x="62"/>
        <item x="181"/>
        <item x="48"/>
        <item x="184"/>
        <item x="53"/>
        <item x="31"/>
        <item x="12"/>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7"/>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 showAll="0"/>
    <pivotField axis="axisRow" showAll="0" sortType="ascending">
      <items count="7">
        <item x="2"/>
        <item x="4"/>
        <item x="3"/>
        <item x="0"/>
        <item x="5"/>
        <item x="1"/>
        <item t="default"/>
      </items>
      <autoSortScope>
        <pivotArea dataOnly="0" outline="0" fieldPosition="0">
          <references count="1">
            <reference field="4294967294" count="1" selected="0">
              <x v="3"/>
            </reference>
          </references>
        </pivotArea>
      </autoSortScope>
    </pivotField>
    <pivotField showAll="0"/>
    <pivotField showAll="0"/>
  </pivotFields>
  <rowFields count="1">
    <field x="11"/>
  </rowFields>
  <rowItems count="7">
    <i>
      <x v="1"/>
    </i>
    <i>
      <x v="4"/>
    </i>
    <i>
      <x v="5"/>
    </i>
    <i>
      <x v="2"/>
    </i>
    <i>
      <x v="3"/>
    </i>
    <i>
      <x/>
    </i>
    <i t="grand">
      <x/>
    </i>
  </rowItems>
  <colFields count="1">
    <field x="-2"/>
  </colFields>
  <colItems count="4">
    <i>
      <x/>
    </i>
    <i i="1">
      <x v="1"/>
    </i>
    <i i="2">
      <x v="2"/>
    </i>
    <i i="3">
      <x v="3"/>
    </i>
  </colItems>
  <dataFields count="4">
    <dataField name="Average of math score" fld="3" subtotal="average" baseField="0" baseItem="0"/>
    <dataField name="Average of reading score" fld="4" subtotal="average" baseField="0" baseItem="0"/>
    <dataField name="Average of writing score" fld="5" subtotal="average" baseField="0" baseItem="0"/>
    <dataField name="Average of avg test score" fld="9" subtotal="average" baseField="0" baseItem="0" numFmtId="1"/>
  </dataFields>
  <formats count="1">
    <format dxfId="78">
      <pivotArea outline="0" collapsedLevelsAreSubtotals="1" fieldPosition="0"/>
    </format>
  </formats>
  <chartFormats count="5">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 chart="2" format="12">
      <pivotArea type="data" outline="0" fieldPosition="0">
        <references count="2">
          <reference field="4294967294" count="1" selected="0">
            <x v="2"/>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10A07C-7969-EF43-BE7C-26ED0903D892}"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B28" firstHeaderRow="1" firstDataRow="1" firstDataCol="1"/>
  <pivotFields count="14">
    <pivotField showAll="0"/>
    <pivotField showAll="0"/>
    <pivotField showAll="0"/>
    <pivotField showAll="0"/>
    <pivotField showAll="0"/>
    <pivotField showAll="0"/>
    <pivotField showAll="0"/>
    <pivotField showAll="0"/>
    <pivotField showAll="0"/>
    <pivotField dataField="1" numFmtId="1" showAll="0">
      <items count="195">
        <item x="50"/>
        <item x="193"/>
        <item x="173"/>
        <item x="140"/>
        <item x="16"/>
        <item x="174"/>
        <item x="144"/>
        <item x="117"/>
        <item x="191"/>
        <item x="147"/>
        <item x="91"/>
        <item x="162"/>
        <item x="65"/>
        <item x="187"/>
        <item x="169"/>
        <item x="51"/>
        <item x="179"/>
        <item x="157"/>
        <item x="62"/>
        <item x="181"/>
        <item x="48"/>
        <item x="184"/>
        <item x="53"/>
        <item x="31"/>
        <item x="12"/>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7"/>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 showAll="0"/>
    <pivotField showAll="0"/>
    <pivotField axis="axisRow" showAll="0" sortType="descending">
      <items count="6">
        <item x="3"/>
        <item x="1"/>
        <item x="2"/>
        <item x="0"/>
        <item x="4"/>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6">
    <i>
      <x v="4"/>
    </i>
    <i>
      <x/>
    </i>
    <i>
      <x v="1"/>
    </i>
    <i>
      <x v="3"/>
    </i>
    <i>
      <x v="2"/>
    </i>
    <i t="grand">
      <x/>
    </i>
  </rowItems>
  <colItems count="1">
    <i/>
  </colItems>
  <dataFields count="1">
    <dataField name="Average of avg test score" fld="9" subtotal="average" baseField="0" baseItem="0" numFmtId="1"/>
  </dataFields>
  <formats count="1">
    <format dxfId="7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A903CB-13DE-7649-8341-43230924AB83}"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G18" firstHeaderRow="1" firstDataRow="2" firstDataCol="1"/>
  <pivotFields count="14">
    <pivotField dataField="1" showAll="0"/>
    <pivotField axis="axisRow" showAll="0">
      <items count="3">
        <item x="0"/>
        <item x="1"/>
        <item t="default"/>
      </items>
    </pivotField>
    <pivotField showAll="0"/>
    <pivotField showAll="0"/>
    <pivotField showAll="0"/>
    <pivotField showAll="0"/>
    <pivotField showAll="0"/>
    <pivotField showAll="0"/>
    <pivotField showAll="0"/>
    <pivotField numFmtId="1" showAll="0"/>
    <pivotField axis="axisCol"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3">
    <i>
      <x/>
    </i>
    <i>
      <x v="1"/>
    </i>
    <i t="grand">
      <x/>
    </i>
  </rowItems>
  <colFields count="1">
    <field x="10"/>
  </colFields>
  <colItems count="6">
    <i>
      <x v="2"/>
    </i>
    <i>
      <x v="4"/>
    </i>
    <i>
      <x v="3"/>
    </i>
    <i>
      <x v="1"/>
    </i>
    <i>
      <x/>
    </i>
    <i t="grand">
      <x/>
    </i>
  </colItems>
  <dataFields count="1">
    <dataField name="Number of Students" fld="0" subtotal="count" baseField="0" baseItem="0"/>
  </dataFields>
  <chartFormats count="5">
    <chartFormat chart="2" format="10" series="1">
      <pivotArea type="data" outline="0" fieldPosition="0">
        <references count="2">
          <reference field="4294967294" count="1" selected="0">
            <x v="0"/>
          </reference>
          <reference field="10" count="1" selected="0">
            <x v="2"/>
          </reference>
        </references>
      </pivotArea>
    </chartFormat>
    <chartFormat chart="2" format="11" series="1">
      <pivotArea type="data" outline="0" fieldPosition="0">
        <references count="2">
          <reference field="4294967294" count="1" selected="0">
            <x v="0"/>
          </reference>
          <reference field="10" count="1" selected="0">
            <x v="4"/>
          </reference>
        </references>
      </pivotArea>
    </chartFormat>
    <chartFormat chart="2" format="12" series="1">
      <pivotArea type="data" outline="0" fieldPosition="0">
        <references count="2">
          <reference field="4294967294" count="1" selected="0">
            <x v="0"/>
          </reference>
          <reference field="10" count="1" selected="0">
            <x v="3"/>
          </reference>
        </references>
      </pivotArea>
    </chartFormat>
    <chartFormat chart="2" format="13" series="1">
      <pivotArea type="data" outline="0" fieldPosition="0">
        <references count="2">
          <reference field="4294967294" count="1" selected="0">
            <x v="0"/>
          </reference>
          <reference field="10" count="1" selected="0">
            <x v="1"/>
          </reference>
        </references>
      </pivotArea>
    </chartFormat>
    <chartFormat chart="2" format="14"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075384-9CC5-FC45-934B-5CB5D4386A9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numFmtId="1" showAll="0"/>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6">
    <i>
      <x v="4"/>
    </i>
    <i>
      <x v="1"/>
    </i>
    <i>
      <x/>
    </i>
    <i>
      <x v="3"/>
    </i>
    <i>
      <x v="2"/>
    </i>
    <i t="grand">
      <x/>
    </i>
  </rowItems>
  <colFields count="1">
    <field x="2"/>
  </colFields>
  <colItems count="3">
    <i>
      <x/>
    </i>
    <i>
      <x v="1"/>
    </i>
    <i t="grand">
      <x/>
    </i>
  </colItems>
  <dataFields count="1">
    <dataField name="Average of avg test score" fld="9" subtotal="average" baseField="0" baseItem="0"/>
  </dataFields>
  <formats count="2">
    <format dxfId="81">
      <pivotArea collapsedLevelsAreSubtotals="1" fieldPosition="0">
        <references count="1">
          <reference field="10" count="0"/>
        </references>
      </pivotArea>
    </format>
    <format dxfId="80">
      <pivotArea grandRow="1" outline="0" collapsedLevelsAreSubtotals="1" fieldPosition="0"/>
    </format>
  </formats>
  <chartFormats count="2">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Grades" displayName="Grades" ref="L1:Y1001" totalsRowShown="0">
  <autoFilter ref="L1:Y1001" xr:uid="{00000000-0009-0000-0100-000004000000}"/>
  <tableColumns count="14">
    <tableColumn id="1" xr3:uid="{00000000-0010-0000-0000-000001000000}" name="Name"/>
    <tableColumn id="2" xr3:uid="{00000000-0010-0000-0000-000002000000}" name="gender"/>
    <tableColumn id="9" xr3:uid="{C72932F3-5870-6546-943E-AB5AC64ECD5C}" name="test prep course"/>
    <tableColumn id="3" xr3:uid="{00000000-0010-0000-0000-000003000000}" name="math score"/>
    <tableColumn id="5" xr3:uid="{00000000-0010-0000-0000-000005000000}" name="reading score"/>
    <tableColumn id="7" xr3:uid="{00000000-0010-0000-0000-000007000000}" name="writing score"/>
    <tableColumn id="4" xr3:uid="{00000000-0010-0000-0000-000004000000}" name="math letter grade" dataDxfId="90">
      <calculatedColumnFormula>_xlfn.XLOOKUP(Grades[[#This Row],[math score]],$I$37:$I$41,$J$37:$J$41, ,-1)</calculatedColumnFormula>
    </tableColumn>
    <tableColumn id="6" xr3:uid="{00000000-0010-0000-0000-000006000000}" name="reading letter grade" dataDxfId="89">
      <calculatedColumnFormula>_xlfn.XLOOKUP(Grades[[#This Row],[reading score]],$I$37:$I$41,$J$37:$J$41, ,-1)</calculatedColumnFormula>
    </tableColumn>
    <tableColumn id="8" xr3:uid="{00000000-0010-0000-0000-000008000000}" name="writing letter grade" dataDxfId="88">
      <calculatedColumnFormula>_xlfn.XLOOKUP(Grades[[#This Row],[writing score]],$I$37:$I$41,$J$37:$J$41, ,-1)</calculatedColumnFormula>
    </tableColumn>
    <tableColumn id="10" xr3:uid="{8576089F-FAE6-6A46-82E1-8F51FDD52CEC}" name="avg test score" dataDxfId="86">
      <calculatedColumnFormula>AVERAGE(Grades[[#This Row],[math score]],Grades[[#This Row],[reading score]],Grades[[#This Row],[writing score]])</calculatedColumnFormula>
    </tableColumn>
    <tableColumn id="11" xr3:uid="{8D1DC01B-9D11-524B-A122-579232CBEED0}" name="school" dataDxfId="85">
      <calculatedColumnFormula>_xlfn.XLOOKUP(Grades[[#This Row],[Name]],Students[Name],Students[School Name])</calculatedColumnFormula>
    </tableColumn>
    <tableColumn id="12" xr3:uid="{A5E99D78-FEF1-3A4D-A8F3-8C89E3C8C596}" name="Extra Curricular Activity" dataDxfId="84">
      <calculatedColumnFormula>_xlfn.XLOOKUP(Grades[[#This Row],[Name]],Students[Name],Students[Extracurricular Activities])</calculatedColumnFormula>
    </tableColumn>
    <tableColumn id="13" xr3:uid="{09DD6E4C-6583-5846-A023-E044BC81676E}" name="School City" dataDxfId="82">
      <calculatedColumnFormula>_xlfn.XLOOKUP(Grades[[#This Row],[school]],Schools[School Name],Schools[City])</calculatedColumnFormula>
    </tableColumn>
    <tableColumn id="14" xr3:uid="{B5B82BF8-AFBA-704D-96CA-EB5BEADE9BC8}" name="ZIP" dataDxfId="83">
      <calculatedColumnFormula>_xlfn.XLOOKUP(Grades[[#This Row],[School City]],Schools[City],Schools[Zipcode])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D31498-33A9-7C47-867A-9CE60CE2F71D}" name="Students" displayName="Students" ref="A1:C1001" totalsRowShown="0" headerRowBorderDxfId="87">
  <autoFilter ref="A1:C1001" xr:uid="{CCD31498-33A9-7C47-867A-9CE60CE2F71D}"/>
  <tableColumns count="3">
    <tableColumn id="1" xr3:uid="{8505DFA9-2D39-4F41-952A-C4744C8A6C73}" name="Name"/>
    <tableColumn id="2" xr3:uid="{B989D16F-694E-4B41-B6D9-239EF15B84DC}" name="School Name"/>
    <tableColumn id="3" xr3:uid="{68970C0C-E7CE-1D44-9571-FE2136C71EA1}" name="Extracurricular Activitie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2540A0-90FF-1645-B7CC-5CA188C48BF8}" name="Schools" displayName="Schools" ref="F1:H6" totalsRowShown="0" headerRowBorderDxfId="94">
  <autoFilter ref="F1:H6" xr:uid="{882540A0-90FF-1645-B7CC-5CA188C48BF8}"/>
  <tableColumns count="3">
    <tableColumn id="1" xr3:uid="{D9F63F85-107A-0A41-81D1-78E184C71AE8}" name="School Name" dataDxfId="93"/>
    <tableColumn id="2" xr3:uid="{AC047CDF-DD65-AD4A-9122-513648F1CAE4}" name="Zipcode" dataDxfId="92"/>
    <tableColumn id="3" xr3:uid="{104121F8-4033-DE46-BEE9-A2E84D339EE8}" name="City" dataDxfId="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AE08D-71D2-F748-89CD-84DB7E23E32B}">
  <dimension ref="A1:J42"/>
  <sheetViews>
    <sheetView zoomScale="134" workbookViewId="0">
      <selection activeCell="K6" sqref="K6"/>
    </sheetView>
  </sheetViews>
  <sheetFormatPr baseColWidth="10" defaultRowHeight="16" x14ac:dyDescent="0.2"/>
  <cols>
    <col min="1" max="10" width="10.83203125" style="16"/>
  </cols>
  <sheetData>
    <row r="1" spans="1:10" x14ac:dyDescent="0.2">
      <c r="A1" s="45"/>
      <c r="B1" s="45"/>
      <c r="C1" s="45"/>
      <c r="D1" s="45"/>
      <c r="E1" s="45"/>
      <c r="F1" s="45"/>
      <c r="G1" s="45"/>
      <c r="H1" s="45"/>
      <c r="I1" s="45"/>
      <c r="J1" s="17"/>
    </row>
    <row r="2" spans="1:10" x14ac:dyDescent="0.2">
      <c r="A2" s="45"/>
      <c r="B2" s="45"/>
      <c r="C2" s="45"/>
      <c r="D2" s="45"/>
      <c r="E2" s="45"/>
      <c r="F2" s="45"/>
      <c r="G2" s="45"/>
      <c r="H2" s="45"/>
      <c r="I2" s="45"/>
      <c r="J2" s="17"/>
    </row>
    <row r="3" spans="1:10" x14ac:dyDescent="0.2">
      <c r="A3" s="45"/>
      <c r="B3" s="45"/>
      <c r="C3" s="45"/>
      <c r="D3" s="45"/>
      <c r="E3" s="45"/>
      <c r="F3" s="45"/>
      <c r="G3" s="45"/>
      <c r="H3" s="45"/>
      <c r="I3" s="45"/>
      <c r="J3" s="17"/>
    </row>
    <row r="4" spans="1:10" x14ac:dyDescent="0.2">
      <c r="A4" s="45"/>
      <c r="B4" s="45"/>
      <c r="C4" s="45"/>
      <c r="D4" s="45"/>
      <c r="E4" s="45"/>
      <c r="F4" s="45"/>
      <c r="G4" s="45"/>
      <c r="H4" s="45"/>
      <c r="I4" s="45"/>
      <c r="J4" s="17"/>
    </row>
    <row r="5" spans="1:10" x14ac:dyDescent="0.2">
      <c r="A5" s="45"/>
      <c r="B5" s="45"/>
      <c r="C5" s="45"/>
      <c r="D5" s="45"/>
      <c r="E5" s="45"/>
      <c r="F5" s="45"/>
      <c r="G5" s="45"/>
      <c r="H5" s="45"/>
      <c r="I5" s="45"/>
      <c r="J5" s="17"/>
    </row>
    <row r="6" spans="1:10" x14ac:dyDescent="0.2">
      <c r="A6" s="45"/>
      <c r="B6" s="45"/>
      <c r="C6" s="45"/>
      <c r="D6" s="45"/>
      <c r="E6" s="45"/>
      <c r="F6" s="45"/>
      <c r="G6" s="45"/>
      <c r="H6" s="45"/>
      <c r="I6" s="45"/>
      <c r="J6" s="17"/>
    </row>
    <row r="7" spans="1:10" x14ac:dyDescent="0.2">
      <c r="A7" s="45"/>
      <c r="B7" s="45"/>
      <c r="C7" s="45"/>
      <c r="D7" s="45"/>
      <c r="E7" s="45"/>
      <c r="F7" s="45"/>
      <c r="G7" s="45"/>
      <c r="H7" s="45"/>
      <c r="I7" s="45"/>
      <c r="J7" s="17"/>
    </row>
    <row r="8" spans="1:10" x14ac:dyDescent="0.2">
      <c r="A8" s="45"/>
      <c r="B8" s="45"/>
      <c r="C8" s="45"/>
      <c r="D8" s="45"/>
      <c r="E8" s="45"/>
      <c r="F8" s="45"/>
      <c r="G8" s="45"/>
      <c r="H8" s="45"/>
      <c r="I8" s="45"/>
      <c r="J8" s="17"/>
    </row>
    <row r="9" spans="1:10" x14ac:dyDescent="0.2">
      <c r="A9" s="45"/>
      <c r="B9" s="45"/>
      <c r="C9" s="45"/>
      <c r="D9" s="45"/>
      <c r="E9" s="45"/>
      <c r="F9" s="45"/>
      <c r="G9" s="45"/>
      <c r="H9" s="45"/>
      <c r="I9" s="45"/>
      <c r="J9" s="17"/>
    </row>
    <row r="10" spans="1:10" x14ac:dyDescent="0.2">
      <c r="A10" s="45"/>
      <c r="B10" s="45"/>
      <c r="C10" s="45"/>
      <c r="D10" s="45"/>
      <c r="E10" s="45"/>
      <c r="F10" s="45"/>
      <c r="G10" s="45"/>
      <c r="H10" s="45"/>
      <c r="I10" s="45"/>
      <c r="J10" s="17"/>
    </row>
    <row r="11" spans="1:10" x14ac:dyDescent="0.2">
      <c r="A11" s="45"/>
      <c r="B11" s="45"/>
      <c r="C11" s="45"/>
      <c r="D11" s="45"/>
      <c r="E11" s="45"/>
      <c r="F11" s="45"/>
      <c r="G11" s="45"/>
      <c r="H11" s="45"/>
      <c r="I11" s="45"/>
      <c r="J11" s="17"/>
    </row>
    <row r="12" spans="1:10" x14ac:dyDescent="0.2">
      <c r="A12" s="45"/>
      <c r="B12" s="45"/>
      <c r="C12" s="45"/>
      <c r="D12" s="45"/>
      <c r="E12" s="45"/>
      <c r="F12" s="45"/>
      <c r="G12" s="45"/>
      <c r="H12" s="45"/>
      <c r="I12" s="45"/>
      <c r="J12" s="17"/>
    </row>
    <row r="13" spans="1:10" x14ac:dyDescent="0.2">
      <c r="A13" s="45"/>
      <c r="B13" s="45"/>
      <c r="C13" s="45"/>
      <c r="D13" s="45"/>
      <c r="E13" s="45"/>
      <c r="F13" s="45"/>
      <c r="G13" s="45"/>
      <c r="H13" s="45"/>
      <c r="I13" s="45"/>
      <c r="J13" s="17"/>
    </row>
    <row r="14" spans="1:10" x14ac:dyDescent="0.2">
      <c r="A14" s="45"/>
      <c r="B14" s="45"/>
      <c r="C14" s="45"/>
      <c r="D14" s="45"/>
      <c r="E14" s="45"/>
      <c r="F14" s="45"/>
      <c r="G14" s="45"/>
      <c r="H14" s="45"/>
      <c r="I14" s="45"/>
      <c r="J14" s="17"/>
    </row>
    <row r="15" spans="1:10" x14ac:dyDescent="0.2">
      <c r="A15" s="45"/>
      <c r="B15" s="45"/>
      <c r="C15" s="45"/>
      <c r="D15" s="45"/>
      <c r="E15" s="45"/>
      <c r="F15" s="45"/>
      <c r="G15" s="45"/>
      <c r="H15" s="45"/>
      <c r="I15" s="45"/>
      <c r="J15" s="17"/>
    </row>
    <row r="16" spans="1:10" x14ac:dyDescent="0.2">
      <c r="A16" s="45"/>
      <c r="B16" s="45"/>
      <c r="C16" s="45"/>
      <c r="D16" s="45"/>
      <c r="E16" s="45"/>
      <c r="F16" s="45"/>
      <c r="G16" s="45"/>
      <c r="H16" s="45"/>
      <c r="I16" s="45"/>
      <c r="J16" s="17"/>
    </row>
    <row r="17" spans="1:10" x14ac:dyDescent="0.2">
      <c r="A17" s="45"/>
      <c r="B17" s="45"/>
      <c r="C17" s="45"/>
      <c r="D17" s="45"/>
      <c r="E17" s="45"/>
      <c r="F17" s="45"/>
      <c r="G17" s="45"/>
      <c r="H17" s="45"/>
      <c r="I17" s="45"/>
      <c r="J17" s="17"/>
    </row>
    <row r="18" spans="1:10" x14ac:dyDescent="0.2">
      <c r="A18" s="45"/>
      <c r="B18" s="45"/>
      <c r="C18" s="45"/>
      <c r="D18" s="45"/>
      <c r="E18" s="45"/>
      <c r="F18" s="45"/>
      <c r="G18" s="45"/>
      <c r="H18" s="45"/>
      <c r="I18" s="45"/>
      <c r="J18" s="17"/>
    </row>
    <row r="19" spans="1:10" x14ac:dyDescent="0.2">
      <c r="A19" s="45"/>
      <c r="B19" s="45"/>
      <c r="C19" s="45"/>
      <c r="D19" s="45"/>
      <c r="E19" s="45"/>
      <c r="F19" s="45"/>
      <c r="G19" s="45"/>
      <c r="H19" s="45"/>
      <c r="I19" s="45"/>
      <c r="J19" s="17"/>
    </row>
    <row r="20" spans="1:10" x14ac:dyDescent="0.2">
      <c r="A20" s="45"/>
      <c r="B20" s="45"/>
      <c r="C20" s="45"/>
      <c r="D20" s="45"/>
      <c r="E20" s="45"/>
      <c r="F20" s="45"/>
      <c r="G20" s="45"/>
      <c r="H20" s="45"/>
      <c r="I20" s="45"/>
      <c r="J20" s="17"/>
    </row>
    <row r="21" spans="1:10" x14ac:dyDescent="0.2">
      <c r="A21" s="45"/>
      <c r="B21" s="45"/>
      <c r="C21" s="45"/>
      <c r="D21" s="45"/>
      <c r="E21" s="45"/>
      <c r="F21" s="45"/>
      <c r="G21" s="45"/>
      <c r="H21" s="45"/>
      <c r="I21" s="45"/>
      <c r="J21" s="17"/>
    </row>
    <row r="22" spans="1:10" x14ac:dyDescent="0.2">
      <c r="A22" s="45"/>
      <c r="B22" s="45"/>
      <c r="C22" s="45"/>
      <c r="D22" s="45"/>
      <c r="E22" s="45"/>
      <c r="F22" s="45"/>
      <c r="G22" s="45"/>
      <c r="H22" s="45"/>
      <c r="I22" s="45"/>
      <c r="J22" s="17"/>
    </row>
    <row r="23" spans="1:10" x14ac:dyDescent="0.2">
      <c r="A23" s="45"/>
      <c r="B23" s="45"/>
      <c r="C23" s="45"/>
      <c r="D23" s="45"/>
      <c r="E23" s="45"/>
      <c r="F23" s="45"/>
      <c r="G23" s="45"/>
      <c r="H23" s="45"/>
      <c r="I23" s="45"/>
    </row>
    <row r="24" spans="1:10" x14ac:dyDescent="0.2">
      <c r="A24" s="45"/>
      <c r="B24" s="45"/>
      <c r="C24" s="45"/>
      <c r="D24" s="45"/>
      <c r="E24" s="45"/>
      <c r="F24" s="45"/>
      <c r="G24" s="45"/>
      <c r="H24" s="45"/>
      <c r="I24" s="45"/>
    </row>
    <row r="25" spans="1:10" x14ac:dyDescent="0.2">
      <c r="A25" s="45"/>
      <c r="B25" s="45"/>
      <c r="C25" s="45"/>
      <c r="D25" s="45"/>
      <c r="E25" s="45"/>
      <c r="F25" s="45"/>
      <c r="G25" s="45"/>
      <c r="H25" s="45"/>
      <c r="I25" s="45"/>
    </row>
    <row r="26" spans="1:10" x14ac:dyDescent="0.2">
      <c r="A26" s="45"/>
      <c r="B26" s="45"/>
      <c r="C26" s="45"/>
      <c r="D26" s="45"/>
      <c r="E26" s="45"/>
      <c r="F26" s="45"/>
      <c r="G26" s="45"/>
      <c r="H26" s="45"/>
      <c r="I26" s="45"/>
    </row>
    <row r="27" spans="1:10" x14ac:dyDescent="0.2">
      <c r="A27" s="45"/>
      <c r="B27" s="45"/>
      <c r="C27" s="45"/>
      <c r="D27" s="45"/>
      <c r="E27" s="45"/>
      <c r="F27" s="45"/>
      <c r="G27" s="45"/>
      <c r="H27" s="45"/>
      <c r="I27" s="45"/>
    </row>
    <row r="28" spans="1:10" x14ac:dyDescent="0.2">
      <c r="A28" s="45"/>
      <c r="B28" s="45"/>
      <c r="C28" s="45"/>
      <c r="D28" s="45"/>
      <c r="E28" s="45"/>
      <c r="F28" s="45"/>
      <c r="G28" s="45"/>
      <c r="H28" s="45"/>
      <c r="I28" s="45"/>
    </row>
    <row r="29" spans="1:10" x14ac:dyDescent="0.2">
      <c r="A29" s="45"/>
      <c r="B29" s="45"/>
      <c r="C29" s="45"/>
      <c r="D29" s="45"/>
      <c r="E29" s="45"/>
      <c r="F29" s="45"/>
      <c r="G29" s="45"/>
      <c r="H29" s="45"/>
      <c r="I29" s="45"/>
    </row>
    <row r="30" spans="1:10" x14ac:dyDescent="0.2">
      <c r="A30" s="45"/>
      <c r="B30" s="45"/>
      <c r="C30" s="45"/>
      <c r="D30" s="45"/>
      <c r="E30" s="45"/>
      <c r="F30" s="45"/>
      <c r="G30" s="45"/>
      <c r="H30" s="45"/>
      <c r="I30" s="45"/>
    </row>
    <row r="31" spans="1:10" x14ac:dyDescent="0.2">
      <c r="A31" s="45"/>
      <c r="B31" s="45"/>
      <c r="C31" s="45"/>
      <c r="D31" s="45"/>
      <c r="E31" s="45"/>
      <c r="F31" s="45"/>
      <c r="G31" s="45"/>
      <c r="H31" s="45"/>
      <c r="I31" s="45"/>
    </row>
    <row r="32" spans="1:10" x14ac:dyDescent="0.2">
      <c r="A32" s="45"/>
      <c r="B32" s="45"/>
      <c r="C32" s="45"/>
      <c r="D32" s="45"/>
      <c r="E32" s="45"/>
      <c r="F32" s="45"/>
      <c r="G32" s="45"/>
      <c r="H32" s="45"/>
      <c r="I32" s="45"/>
    </row>
    <row r="33" spans="1:9" x14ac:dyDescent="0.2">
      <c r="A33" s="45"/>
      <c r="B33" s="45"/>
      <c r="C33" s="45"/>
      <c r="D33" s="45"/>
      <c r="E33" s="45"/>
      <c r="F33" s="45"/>
      <c r="G33" s="45"/>
      <c r="H33" s="45"/>
      <c r="I33" s="45"/>
    </row>
    <row r="34" spans="1:9" x14ac:dyDescent="0.2">
      <c r="A34" s="45"/>
      <c r="B34" s="45"/>
      <c r="C34" s="45"/>
      <c r="D34" s="45"/>
      <c r="E34" s="45"/>
      <c r="F34" s="45"/>
      <c r="G34" s="45"/>
      <c r="H34" s="45"/>
      <c r="I34" s="45"/>
    </row>
    <row r="35" spans="1:9" x14ac:dyDescent="0.2">
      <c r="A35" s="45"/>
      <c r="B35" s="45"/>
      <c r="C35" s="45"/>
      <c r="D35" s="45"/>
      <c r="E35" s="45"/>
      <c r="F35" s="45"/>
      <c r="G35" s="45"/>
      <c r="H35" s="45"/>
      <c r="I35" s="45"/>
    </row>
    <row r="36" spans="1:9" x14ac:dyDescent="0.2">
      <c r="A36" s="45"/>
      <c r="B36" s="45"/>
      <c r="C36" s="45"/>
      <c r="D36" s="45"/>
      <c r="E36" s="45"/>
      <c r="F36" s="45"/>
      <c r="G36" s="45"/>
      <c r="H36" s="45"/>
      <c r="I36" s="45"/>
    </row>
    <row r="37" spans="1:9" x14ac:dyDescent="0.2">
      <c r="A37" s="45"/>
      <c r="B37" s="45"/>
      <c r="C37" s="45"/>
      <c r="D37" s="45"/>
      <c r="E37" s="45"/>
      <c r="F37" s="45"/>
      <c r="G37" s="45"/>
      <c r="H37" s="45"/>
      <c r="I37" s="45"/>
    </row>
    <row r="38" spans="1:9" x14ac:dyDescent="0.2">
      <c r="A38" s="45"/>
      <c r="B38" s="45"/>
      <c r="C38" s="45"/>
      <c r="D38" s="45"/>
      <c r="E38" s="45"/>
      <c r="F38" s="45"/>
      <c r="G38" s="45"/>
      <c r="H38" s="45"/>
      <c r="I38" s="45"/>
    </row>
    <row r="39" spans="1:9" x14ac:dyDescent="0.2">
      <c r="A39" s="45"/>
      <c r="B39" s="45"/>
      <c r="C39" s="45"/>
      <c r="D39" s="45"/>
      <c r="E39" s="45"/>
      <c r="F39" s="45"/>
      <c r="G39" s="45"/>
      <c r="H39" s="45"/>
      <c r="I39" s="45"/>
    </row>
    <row r="40" spans="1:9" x14ac:dyDescent="0.2">
      <c r="A40" s="45"/>
      <c r="B40" s="45"/>
      <c r="C40" s="45"/>
      <c r="D40" s="45"/>
      <c r="E40" s="45"/>
      <c r="F40" s="45"/>
      <c r="G40" s="45"/>
      <c r="H40" s="45"/>
      <c r="I40" s="45"/>
    </row>
    <row r="41" spans="1:9" x14ac:dyDescent="0.2">
      <c r="A41" s="45"/>
      <c r="B41" s="45"/>
      <c r="C41" s="45"/>
      <c r="D41" s="45"/>
      <c r="E41" s="45"/>
      <c r="F41" s="45"/>
      <c r="G41" s="45"/>
      <c r="H41" s="45"/>
      <c r="I41" s="45"/>
    </row>
    <row r="42" spans="1:9" x14ac:dyDescent="0.2">
      <c r="A42" s="45"/>
      <c r="B42" s="45"/>
      <c r="C42" s="45"/>
      <c r="D42" s="45"/>
      <c r="E42" s="45"/>
      <c r="F42" s="45"/>
      <c r="G42" s="45"/>
      <c r="H42" s="45"/>
      <c r="I42" s="45"/>
    </row>
  </sheetData>
  <mergeCells count="1">
    <mergeCell ref="A1:I4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BE8C9-F392-4C46-9E61-24521151391E}">
  <dimension ref="A2:G61"/>
  <sheetViews>
    <sheetView topLeftCell="A45" zoomScale="119" workbookViewId="0">
      <selection activeCell="A53" sqref="A53:B53"/>
    </sheetView>
  </sheetViews>
  <sheetFormatPr baseColWidth="10" defaultRowHeight="16" x14ac:dyDescent="0.2"/>
  <cols>
    <col min="1" max="1" width="18.5" bestFit="1" customWidth="1"/>
    <col min="2" max="2" width="20" bestFit="1" customWidth="1"/>
    <col min="3" max="3" width="22" bestFit="1" customWidth="1"/>
    <col min="4" max="4" width="21.6640625" bestFit="1" customWidth="1"/>
    <col min="5" max="5" width="22.5" bestFit="1" customWidth="1"/>
    <col min="6" max="6" width="20" bestFit="1" customWidth="1"/>
  </cols>
  <sheetData>
    <row r="2" spans="1:7" x14ac:dyDescent="0.2">
      <c r="A2" s="45" t="s">
        <v>1070</v>
      </c>
      <c r="B2" s="45"/>
      <c r="C2" s="45"/>
      <c r="D2" s="45"/>
    </row>
    <row r="3" spans="1:7" x14ac:dyDescent="0.2">
      <c r="A3" s="77" t="s">
        <v>1057</v>
      </c>
      <c r="B3" s="77" t="s">
        <v>1055</v>
      </c>
    </row>
    <row r="4" spans="1:7" x14ac:dyDescent="0.2">
      <c r="A4" s="77" t="s">
        <v>1061</v>
      </c>
      <c r="B4" s="16" t="s">
        <v>630</v>
      </c>
      <c r="C4" s="16" t="s">
        <v>629</v>
      </c>
      <c r="D4" s="16" t="s">
        <v>1056</v>
      </c>
    </row>
    <row r="5" spans="1:7" x14ac:dyDescent="0.2">
      <c r="A5" s="78" t="s">
        <v>606</v>
      </c>
      <c r="B5" s="75">
        <v>74.000000000000014</v>
      </c>
      <c r="C5" s="75">
        <v>72.329588014981255</v>
      </c>
      <c r="D5" s="75">
        <v>72.922705314009704</v>
      </c>
    </row>
    <row r="6" spans="1:7" x14ac:dyDescent="0.2">
      <c r="A6" s="78" t="s">
        <v>605</v>
      </c>
      <c r="B6" s="75">
        <v>70.2</v>
      </c>
      <c r="C6" s="75">
        <v>68.73333333333332</v>
      </c>
      <c r="D6" s="75">
        <v>69.259119496855305</v>
      </c>
    </row>
    <row r="7" spans="1:7" x14ac:dyDescent="0.2">
      <c r="A7" s="78" t="s">
        <v>598</v>
      </c>
      <c r="B7" s="75">
        <v>67.978666666666669</v>
      </c>
      <c r="C7" s="75">
        <v>66.56357388316151</v>
      </c>
      <c r="D7" s="75">
        <v>67.118077324973882</v>
      </c>
    </row>
    <row r="8" spans="1:7" x14ac:dyDescent="0.2">
      <c r="A8" s="78" t="s">
        <v>597</v>
      </c>
      <c r="B8" s="75">
        <v>64.464480874316948</v>
      </c>
      <c r="C8" s="75">
        <v>66.293333333333322</v>
      </c>
      <c r="D8" s="75">
        <v>65.693548387096769</v>
      </c>
    </row>
    <row r="9" spans="1:7" x14ac:dyDescent="0.2">
      <c r="A9" s="78" t="s">
        <v>596</v>
      </c>
      <c r="B9" s="75">
        <v>64.428571428571431</v>
      </c>
      <c r="C9" s="75">
        <v>61.25</v>
      </c>
      <c r="D9" s="75">
        <v>62.217391304347828</v>
      </c>
    </row>
    <row r="10" spans="1:7" x14ac:dyDescent="0.2">
      <c r="A10" s="78" t="s">
        <v>1056</v>
      </c>
      <c r="B10" s="75">
        <v>68.515828677839849</v>
      </c>
      <c r="C10" s="75">
        <v>67.355140186915932</v>
      </c>
      <c r="D10" s="75">
        <v>67.770666666666671</v>
      </c>
    </row>
    <row r="13" spans="1:7" x14ac:dyDescent="0.2">
      <c r="A13" s="45" t="s">
        <v>1063</v>
      </c>
      <c r="B13" s="45"/>
      <c r="C13" s="45"/>
      <c r="D13" s="45"/>
      <c r="E13" s="45"/>
      <c r="F13" s="45"/>
      <c r="G13" s="45"/>
    </row>
    <row r="14" spans="1:7" x14ac:dyDescent="0.2">
      <c r="A14" s="77" t="s">
        <v>1062</v>
      </c>
      <c r="B14" s="77" t="s">
        <v>1055</v>
      </c>
    </row>
    <row r="15" spans="1:7" x14ac:dyDescent="0.2">
      <c r="A15" s="77" t="s">
        <v>1061</v>
      </c>
      <c r="B15" s="16" t="s">
        <v>596</v>
      </c>
      <c r="C15" s="16" t="s">
        <v>606</v>
      </c>
      <c r="D15" s="16" t="s">
        <v>597</v>
      </c>
      <c r="E15" s="16" t="s">
        <v>605</v>
      </c>
      <c r="F15" s="16" t="s">
        <v>598</v>
      </c>
      <c r="G15" s="16" t="s">
        <v>1056</v>
      </c>
    </row>
    <row r="16" spans="1:7" x14ac:dyDescent="0.2">
      <c r="A16" s="78" t="s">
        <v>4</v>
      </c>
      <c r="B16" s="15">
        <v>38</v>
      </c>
      <c r="C16" s="15">
        <v>69</v>
      </c>
      <c r="D16" s="15">
        <v>103</v>
      </c>
      <c r="E16" s="15">
        <v>128</v>
      </c>
      <c r="F16" s="15">
        <v>180</v>
      </c>
      <c r="G16" s="15">
        <v>518</v>
      </c>
    </row>
    <row r="17" spans="1:7" x14ac:dyDescent="0.2">
      <c r="A17" s="78" t="s">
        <v>5</v>
      </c>
      <c r="B17" s="15">
        <v>54</v>
      </c>
      <c r="C17" s="15">
        <v>69</v>
      </c>
      <c r="D17" s="15">
        <v>83</v>
      </c>
      <c r="E17" s="15">
        <v>137</v>
      </c>
      <c r="F17" s="15">
        <v>139</v>
      </c>
      <c r="G17" s="15">
        <v>482</v>
      </c>
    </row>
    <row r="18" spans="1:7" x14ac:dyDescent="0.2">
      <c r="A18" s="78" t="s">
        <v>1056</v>
      </c>
      <c r="B18" s="15">
        <v>92</v>
      </c>
      <c r="C18" s="15">
        <v>138</v>
      </c>
      <c r="D18" s="15">
        <v>186</v>
      </c>
      <c r="E18" s="15">
        <v>265</v>
      </c>
      <c r="F18" s="15">
        <v>319</v>
      </c>
      <c r="G18" s="15">
        <v>1000</v>
      </c>
    </row>
    <row r="21" spans="1:7" x14ac:dyDescent="0.2">
      <c r="A21" s="45" t="s">
        <v>1064</v>
      </c>
      <c r="B21" s="45"/>
    </row>
    <row r="22" spans="1:7" x14ac:dyDescent="0.2">
      <c r="A22" s="77" t="s">
        <v>1061</v>
      </c>
      <c r="B22" t="s">
        <v>1057</v>
      </c>
    </row>
    <row r="23" spans="1:7" x14ac:dyDescent="0.2">
      <c r="A23" s="78" t="s">
        <v>602</v>
      </c>
      <c r="B23" s="76">
        <v>72.92270531400969</v>
      </c>
    </row>
    <row r="24" spans="1:7" x14ac:dyDescent="0.2">
      <c r="A24" s="78" t="s">
        <v>599</v>
      </c>
      <c r="B24" s="76">
        <v>69.259119496855334</v>
      </c>
    </row>
    <row r="25" spans="1:7" x14ac:dyDescent="0.2">
      <c r="A25" s="78" t="s">
        <v>604</v>
      </c>
      <c r="B25" s="76">
        <v>67.118077324973882</v>
      </c>
    </row>
    <row r="26" spans="1:7" x14ac:dyDescent="0.2">
      <c r="A26" s="78" t="s">
        <v>603</v>
      </c>
      <c r="B26" s="76">
        <v>65.693548387096769</v>
      </c>
    </row>
    <row r="27" spans="1:7" x14ac:dyDescent="0.2">
      <c r="A27" s="78" t="s">
        <v>601</v>
      </c>
      <c r="B27" s="76">
        <v>62.217391304347814</v>
      </c>
    </row>
    <row r="28" spans="1:7" x14ac:dyDescent="0.2">
      <c r="A28" s="78" t="s">
        <v>1056</v>
      </c>
      <c r="B28" s="76">
        <v>67.770666666666614</v>
      </c>
    </row>
    <row r="31" spans="1:7" x14ac:dyDescent="0.2">
      <c r="A31" s="45" t="s">
        <v>1065</v>
      </c>
      <c r="B31" s="45"/>
    </row>
    <row r="32" spans="1:7" x14ac:dyDescent="0.2">
      <c r="A32" s="77" t="s">
        <v>1061</v>
      </c>
      <c r="B32" s="16" t="s">
        <v>1066</v>
      </c>
      <c r="C32" s="16" t="s">
        <v>1067</v>
      </c>
      <c r="D32" s="16" t="s">
        <v>1068</v>
      </c>
      <c r="E32" s="16" t="s">
        <v>1057</v>
      </c>
    </row>
    <row r="33" spans="1:5" x14ac:dyDescent="0.2">
      <c r="A33" s="78" t="s">
        <v>613</v>
      </c>
      <c r="B33" s="76">
        <v>61.776649746192895</v>
      </c>
      <c r="C33" s="76">
        <v>64.629441624365484</v>
      </c>
      <c r="D33" s="76">
        <v>62.3756345177665</v>
      </c>
      <c r="E33" s="76">
        <v>62.927241962774971</v>
      </c>
    </row>
    <row r="34" spans="1:5" x14ac:dyDescent="0.2">
      <c r="A34" s="78" t="s">
        <v>609</v>
      </c>
      <c r="B34" s="76">
        <v>63.537142857142854</v>
      </c>
      <c r="C34" s="76">
        <v>66.885714285714286</v>
      </c>
      <c r="D34" s="76">
        <v>64.874285714285719</v>
      </c>
      <c r="E34" s="76">
        <v>65.099047619047653</v>
      </c>
    </row>
    <row r="35" spans="1:5" x14ac:dyDescent="0.2">
      <c r="A35" s="78" t="s">
        <v>611</v>
      </c>
      <c r="B35" s="76">
        <v>67.241379310344826</v>
      </c>
      <c r="C35" s="76">
        <v>69.362068965517238</v>
      </c>
      <c r="D35" s="76">
        <v>68.737068965517238</v>
      </c>
      <c r="E35" s="76">
        <v>68.446839080459753</v>
      </c>
    </row>
    <row r="36" spans="1:5" x14ac:dyDescent="0.2">
      <c r="A36" s="78" t="s">
        <v>612</v>
      </c>
      <c r="B36" s="76">
        <v>67.931818181818187</v>
      </c>
      <c r="C36" s="76">
        <v>71.063636363636363</v>
      </c>
      <c r="D36" s="76">
        <v>70</v>
      </c>
      <c r="E36" s="76">
        <v>69.665151515151521</v>
      </c>
    </row>
    <row r="37" spans="1:5" x14ac:dyDescent="0.2">
      <c r="A37" s="78" t="s">
        <v>608</v>
      </c>
      <c r="B37" s="76">
        <v>69.504347826086956</v>
      </c>
      <c r="C37" s="76">
        <v>73.15652173913044</v>
      </c>
      <c r="D37" s="76">
        <v>73.573913043478257</v>
      </c>
      <c r="E37" s="76">
        <v>72.078260869565213</v>
      </c>
    </row>
    <row r="38" spans="1:5" x14ac:dyDescent="0.2">
      <c r="A38" s="78" t="s">
        <v>610</v>
      </c>
      <c r="B38" s="76">
        <v>69.868852459016395</v>
      </c>
      <c r="C38" s="76">
        <v>75.295081967213122</v>
      </c>
      <c r="D38" s="76">
        <v>75.491803278688522</v>
      </c>
      <c r="E38" s="76">
        <v>73.551912568305994</v>
      </c>
    </row>
    <row r="39" spans="1:5" x14ac:dyDescent="0.2">
      <c r="A39" s="78" t="s">
        <v>1056</v>
      </c>
      <c r="B39" s="76">
        <v>66.088999999999999</v>
      </c>
      <c r="C39" s="76">
        <v>69.168999999999997</v>
      </c>
      <c r="D39" s="76">
        <v>68.054000000000002</v>
      </c>
      <c r="E39" s="76">
        <v>67.770666666666671</v>
      </c>
    </row>
    <row r="42" spans="1:5" x14ac:dyDescent="0.2">
      <c r="A42" s="45" t="s">
        <v>1072</v>
      </c>
      <c r="B42" s="45"/>
      <c r="C42" s="17"/>
      <c r="D42" s="17"/>
      <c r="E42" s="16"/>
    </row>
    <row r="43" spans="1:5" x14ac:dyDescent="0.2">
      <c r="A43" s="77" t="s">
        <v>1061</v>
      </c>
      <c r="B43" s="16" t="s">
        <v>1071</v>
      </c>
    </row>
    <row r="44" spans="1:5" x14ac:dyDescent="0.2">
      <c r="A44" s="78" t="s">
        <v>610</v>
      </c>
      <c r="B44" s="15">
        <v>61</v>
      </c>
    </row>
    <row r="45" spans="1:5" x14ac:dyDescent="0.2">
      <c r="A45" s="78" t="s">
        <v>613</v>
      </c>
      <c r="B45" s="15">
        <v>197</v>
      </c>
      <c r="E45" s="16"/>
    </row>
    <row r="46" spans="1:5" x14ac:dyDescent="0.2">
      <c r="A46" s="78" t="s">
        <v>612</v>
      </c>
      <c r="B46" s="15">
        <v>220</v>
      </c>
    </row>
    <row r="47" spans="1:5" x14ac:dyDescent="0.2">
      <c r="A47" s="78" t="s">
        <v>608</v>
      </c>
      <c r="B47" s="15">
        <v>115</v>
      </c>
    </row>
    <row r="48" spans="1:5" x14ac:dyDescent="0.2">
      <c r="A48" s="78" t="s">
        <v>609</v>
      </c>
      <c r="B48" s="15">
        <v>175</v>
      </c>
    </row>
    <row r="49" spans="1:4" x14ac:dyDescent="0.2">
      <c r="A49" s="78" t="s">
        <v>611</v>
      </c>
      <c r="B49" s="15">
        <v>232</v>
      </c>
    </row>
    <row r="50" spans="1:4" x14ac:dyDescent="0.2">
      <c r="A50" s="78" t="s">
        <v>1056</v>
      </c>
      <c r="B50" s="15">
        <v>1000</v>
      </c>
    </row>
    <row r="53" spans="1:4" x14ac:dyDescent="0.2">
      <c r="A53" s="45" t="s">
        <v>1069</v>
      </c>
      <c r="B53" s="45"/>
    </row>
    <row r="54" spans="1:4" x14ac:dyDescent="0.2">
      <c r="A54" s="77" t="s">
        <v>1061</v>
      </c>
      <c r="B54" s="16" t="s">
        <v>1066</v>
      </c>
      <c r="C54" s="16" t="s">
        <v>1067</v>
      </c>
      <c r="D54" s="16" t="s">
        <v>1068</v>
      </c>
    </row>
    <row r="55" spans="1:4" x14ac:dyDescent="0.2">
      <c r="A55" s="78" t="s">
        <v>613</v>
      </c>
      <c r="B55" s="76">
        <v>61.776649746192895</v>
      </c>
      <c r="C55" s="76">
        <v>64.629441624365484</v>
      </c>
      <c r="D55" s="76">
        <v>62.3756345177665</v>
      </c>
    </row>
    <row r="56" spans="1:4" x14ac:dyDescent="0.2">
      <c r="A56" s="78" t="s">
        <v>609</v>
      </c>
      <c r="B56" s="76">
        <v>63.537142857142854</v>
      </c>
      <c r="C56" s="76">
        <v>66.885714285714286</v>
      </c>
      <c r="D56" s="76">
        <v>64.874285714285719</v>
      </c>
    </row>
    <row r="57" spans="1:4" x14ac:dyDescent="0.2">
      <c r="A57" s="78" t="s">
        <v>611</v>
      </c>
      <c r="B57" s="76">
        <v>67.241379310344826</v>
      </c>
      <c r="C57" s="76">
        <v>69.362068965517238</v>
      </c>
      <c r="D57" s="76">
        <v>68.737068965517238</v>
      </c>
    </row>
    <row r="58" spans="1:4" x14ac:dyDescent="0.2">
      <c r="A58" s="78" t="s">
        <v>612</v>
      </c>
      <c r="B58" s="76">
        <v>67.931818181818187</v>
      </c>
      <c r="C58" s="76">
        <v>71.063636363636363</v>
      </c>
      <c r="D58" s="15">
        <v>70</v>
      </c>
    </row>
    <row r="59" spans="1:4" x14ac:dyDescent="0.2">
      <c r="A59" s="78" t="s">
        <v>608</v>
      </c>
      <c r="B59" s="76">
        <v>69.504347826086956</v>
      </c>
      <c r="C59" s="76">
        <v>73.15652173913044</v>
      </c>
      <c r="D59" s="76">
        <v>73.573913043478257</v>
      </c>
    </row>
    <row r="60" spans="1:4" x14ac:dyDescent="0.2">
      <c r="A60" s="78" t="s">
        <v>610</v>
      </c>
      <c r="B60" s="76">
        <v>69.868852459016395</v>
      </c>
      <c r="C60" s="76">
        <v>75.295081967213122</v>
      </c>
      <c r="D60" s="76">
        <v>75.491803278688522</v>
      </c>
    </row>
    <row r="61" spans="1:4" x14ac:dyDescent="0.2">
      <c r="A61" s="78" t="s">
        <v>1056</v>
      </c>
      <c r="B61" s="76">
        <v>66.088999999999999</v>
      </c>
      <c r="C61" s="76">
        <v>69.168999999999997</v>
      </c>
      <c r="D61" s="76">
        <v>68.054000000000002</v>
      </c>
    </row>
  </sheetData>
  <mergeCells count="6">
    <mergeCell ref="A53:B53"/>
    <mergeCell ref="A2:D2"/>
    <mergeCell ref="A21:B21"/>
    <mergeCell ref="A13:G13"/>
    <mergeCell ref="A31:B31"/>
    <mergeCell ref="A42:B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B27D5-861C-7B46-AC21-6A0A86A9BDA3}">
  <dimension ref="A1"/>
  <sheetViews>
    <sheetView tabSelected="1" topLeftCell="A61" zoomScale="85" workbookViewId="0">
      <selection activeCell="K59" sqref="K59"/>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1"/>
  <sheetViews>
    <sheetView topLeftCell="A45" zoomScale="115" zoomScaleNormal="50" workbookViewId="0">
      <selection activeCell="L4" sqref="L4"/>
    </sheetView>
  </sheetViews>
  <sheetFormatPr baseColWidth="10" defaultRowHeight="16" x14ac:dyDescent="0.2"/>
  <cols>
    <col min="1" max="1" width="10.6640625" customWidth="1"/>
    <col min="2" max="2" width="13.6640625" customWidth="1"/>
    <col min="3" max="3" width="22.5" customWidth="1"/>
    <col min="4" max="4" width="21.33203125" customWidth="1"/>
    <col min="5" max="5" width="13.6640625" customWidth="1"/>
    <col min="6" max="6" width="13.1640625" customWidth="1"/>
    <col min="7" max="7" width="5.83203125" customWidth="1"/>
    <col min="8" max="8" width="16.5" bestFit="1" customWidth="1"/>
    <col min="10" max="10" width="11.83203125" bestFit="1" customWidth="1"/>
    <col min="11" max="11" width="5.83203125" customWidth="1"/>
    <col min="12" max="12" width="13" customWidth="1"/>
    <col min="13" max="13" width="12.1640625" customWidth="1"/>
    <col min="14" max="14" width="17.33203125" bestFit="1" customWidth="1"/>
    <col min="15" max="15" width="12.83203125" bestFit="1" customWidth="1"/>
    <col min="16" max="16" width="14.83203125" bestFit="1" customWidth="1"/>
    <col min="17" max="17" width="14.33203125" style="15" bestFit="1" customWidth="1"/>
    <col min="18" max="18" width="18.33203125" style="15" bestFit="1" customWidth="1"/>
    <col min="19" max="19" width="20.33203125" bestFit="1" customWidth="1"/>
    <col min="20" max="20" width="19.83203125" bestFit="1" customWidth="1"/>
    <col min="21" max="21" width="14.33203125" bestFit="1" customWidth="1"/>
    <col min="22" max="22" width="23.33203125" style="15" bestFit="1" customWidth="1"/>
    <col min="23" max="23" width="23.33203125" bestFit="1" customWidth="1"/>
    <col min="24" max="24" width="12.6640625" bestFit="1" customWidth="1"/>
  </cols>
  <sheetData>
    <row r="1" spans="1:25" ht="18" customHeight="1" thickBot="1" x14ac:dyDescent="0.25">
      <c r="A1" s="72" t="s">
        <v>1038</v>
      </c>
      <c r="B1" s="72"/>
      <c r="C1" s="72"/>
      <c r="D1" s="72"/>
      <c r="E1" s="72"/>
      <c r="F1" s="72"/>
      <c r="L1" t="s">
        <v>578</v>
      </c>
      <c r="M1" t="s">
        <v>0</v>
      </c>
      <c r="N1" t="s">
        <v>1037</v>
      </c>
      <c r="O1" t="s">
        <v>1</v>
      </c>
      <c r="P1" t="s">
        <v>2</v>
      </c>
      <c r="Q1" t="s">
        <v>3</v>
      </c>
      <c r="R1" s="1" t="s">
        <v>589</v>
      </c>
      <c r="S1" s="1" t="s">
        <v>590</v>
      </c>
      <c r="T1" s="1" t="s">
        <v>591</v>
      </c>
      <c r="U1" t="s">
        <v>1054</v>
      </c>
      <c r="V1" t="s">
        <v>1058</v>
      </c>
      <c r="W1" t="s">
        <v>1059</v>
      </c>
      <c r="X1" t="s">
        <v>616</v>
      </c>
      <c r="Y1" t="s">
        <v>1060</v>
      </c>
    </row>
    <row r="2" spans="1:25" ht="17" thickBot="1" x14ac:dyDescent="0.25">
      <c r="A2" s="53" t="s">
        <v>1040</v>
      </c>
      <c r="B2" s="53"/>
      <c r="C2" s="53"/>
      <c r="D2" s="53"/>
      <c r="E2" s="53"/>
      <c r="F2" s="53"/>
      <c r="L2" t="s">
        <v>6</v>
      </c>
      <c r="M2" t="s">
        <v>4</v>
      </c>
      <c r="N2" t="s">
        <v>629</v>
      </c>
      <c r="O2">
        <v>72</v>
      </c>
      <c r="P2">
        <v>72</v>
      </c>
      <c r="Q2">
        <v>74</v>
      </c>
      <c r="R2" t="str">
        <f>_xlfn.XLOOKUP(Grades[[#This Row],[math score]],$I$37:$I$41,$J$37:$J$41, ,-1)</f>
        <v>C</v>
      </c>
      <c r="S2" s="16" t="str">
        <f>_xlfn.XLOOKUP(Grades[[#This Row],[reading score]],$I$37:$I$41,$J$37:$J$41, ,-1)</f>
        <v>C</v>
      </c>
      <c r="T2" s="16" t="str">
        <f>_xlfn.XLOOKUP(Grades[[#This Row],[writing score]],$I$37:$I$41,$J$37:$J$41, ,-1)</f>
        <v>C</v>
      </c>
      <c r="U2" s="76">
        <f>AVERAGE(Grades[[#This Row],[math score]],Grades[[#This Row],[reading score]],Grades[[#This Row],[writing score]])</f>
        <v>72.666666666666671</v>
      </c>
      <c r="V2" s="15" t="str">
        <f>_xlfn.XLOOKUP(Grades[[#This Row],[Name]],Students[Name],Students[School Name])</f>
        <v>Lone Oak Grammar School</v>
      </c>
      <c r="W2" s="15" t="str">
        <f>_xlfn.XLOOKUP(Grades[[#This Row],[Name]],Students[Name],Students[Extracurricular Activities])</f>
        <v>Sports</v>
      </c>
      <c r="X2" s="15" t="str">
        <f>_xlfn.XLOOKUP(Grades[[#This Row],[school]],Schools[School Name],Schools[City])</f>
        <v>Rochester</v>
      </c>
      <c r="Y2" s="15">
        <f>_xlfn.XLOOKUP(Grades[[#This Row],[School City]],Schools[City],Schools[Zipcode])</f>
        <v>55906</v>
      </c>
    </row>
    <row r="3" spans="1:25" ht="16" customHeight="1" thickBot="1" x14ac:dyDescent="0.25">
      <c r="A3" s="53"/>
      <c r="B3" s="53"/>
      <c r="C3" s="53"/>
      <c r="D3" s="53"/>
      <c r="E3" s="53"/>
      <c r="F3" s="53"/>
      <c r="L3" t="s">
        <v>7</v>
      </c>
      <c r="M3" t="s">
        <v>4</v>
      </c>
      <c r="N3" t="s">
        <v>630</v>
      </c>
      <c r="O3">
        <v>69</v>
      </c>
      <c r="P3">
        <v>90</v>
      </c>
      <c r="Q3">
        <v>88</v>
      </c>
      <c r="R3" t="str">
        <f>_xlfn.XLOOKUP(Grades[[#This Row],[math score]],$I$37:$I$41,$J$37:$J$41, ,-1)</f>
        <v>D</v>
      </c>
      <c r="S3" s="16" t="str">
        <f>_xlfn.XLOOKUP(Grades[[#This Row],[reading score]],$I$37:$I$41,$J$37:$J$41, ,-1)</f>
        <v>A</v>
      </c>
      <c r="T3" s="16" t="str">
        <f>_xlfn.XLOOKUP(Grades[[#This Row],[writing score]],$I$37:$I$41,$J$37:$J$41, ,-1)</f>
        <v>B</v>
      </c>
      <c r="U3" s="76">
        <f>AVERAGE(Grades[[#This Row],[math score]],Grades[[#This Row],[reading score]],Grades[[#This Row],[writing score]])</f>
        <v>82.333333333333329</v>
      </c>
      <c r="V3" s="15" t="str">
        <f>_xlfn.XLOOKUP(Grades[[#This Row],[Name]],Students[Name],Students[School Name])</f>
        <v>Blue River High School</v>
      </c>
      <c r="W3" s="15" t="str">
        <f>_xlfn.XLOOKUP(Grades[[#This Row],[Name]],Students[Name],Students[Extracurricular Activities])</f>
        <v>Yearbook Committee</v>
      </c>
      <c r="X3" s="15" t="str">
        <f>_xlfn.XLOOKUP(Grades[[#This Row],[school]],Schools[School Name],Schools[City])</f>
        <v>Duluth</v>
      </c>
      <c r="Y3" s="15">
        <f>_xlfn.XLOOKUP(Grades[[#This Row],[School City]],Schools[City],Schools[Zipcode])</f>
        <v>55810</v>
      </c>
    </row>
    <row r="4" spans="1:25" ht="17" thickBot="1" x14ac:dyDescent="0.25">
      <c r="A4" s="53" t="s">
        <v>1041</v>
      </c>
      <c r="B4" s="53"/>
      <c r="C4" s="53"/>
      <c r="D4" s="53"/>
      <c r="E4" s="53"/>
      <c r="F4" s="53"/>
      <c r="L4" t="s">
        <v>8</v>
      </c>
      <c r="M4" t="s">
        <v>4</v>
      </c>
      <c r="N4" t="s">
        <v>630</v>
      </c>
      <c r="O4">
        <v>90</v>
      </c>
      <c r="P4">
        <v>95</v>
      </c>
      <c r="Q4">
        <v>93</v>
      </c>
      <c r="R4" t="str">
        <f>_xlfn.XLOOKUP(Grades[[#This Row],[math score]],$I$37:$I$41,$J$37:$J$41, ,-1)</f>
        <v>A</v>
      </c>
      <c r="S4" s="16" t="str">
        <f>_xlfn.XLOOKUP(Grades[[#This Row],[reading score]],$I$37:$I$41,$J$37:$J$41, ,-1)</f>
        <v>A</v>
      </c>
      <c r="T4" s="16" t="str">
        <f>_xlfn.XLOOKUP(Grades[[#This Row],[writing score]],$I$37:$I$41,$J$37:$J$41, ,-1)</f>
        <v>A</v>
      </c>
      <c r="U4" s="76">
        <f>AVERAGE(Grades[[#This Row],[math score]],Grades[[#This Row],[reading score]],Grades[[#This Row],[writing score]])</f>
        <v>92.666666666666671</v>
      </c>
      <c r="V4" s="15" t="str">
        <f>_xlfn.XLOOKUP(Grades[[#This Row],[Name]],Students[Name],Students[School Name])</f>
        <v>Lone Oak Grammar School</v>
      </c>
      <c r="W4" s="15" t="str">
        <f>_xlfn.XLOOKUP(Grades[[#This Row],[Name]],Students[Name],Students[Extracurricular Activities])</f>
        <v>Art Club</v>
      </c>
      <c r="X4" s="15" t="str">
        <f>_xlfn.XLOOKUP(Grades[[#This Row],[school]],Schools[School Name],Schools[City])</f>
        <v>Rochester</v>
      </c>
      <c r="Y4" s="15">
        <f>_xlfn.XLOOKUP(Grades[[#This Row],[School City]],Schools[City],Schools[Zipcode])</f>
        <v>55906</v>
      </c>
    </row>
    <row r="5" spans="1:25" ht="17" customHeight="1" x14ac:dyDescent="0.2">
      <c r="A5" s="54"/>
      <c r="B5" s="54"/>
      <c r="C5" s="54"/>
      <c r="D5" s="54"/>
      <c r="E5" s="54"/>
      <c r="F5" s="54"/>
      <c r="L5" t="s">
        <v>339</v>
      </c>
      <c r="M5" t="s">
        <v>5</v>
      </c>
      <c r="N5" t="s">
        <v>630</v>
      </c>
      <c r="O5">
        <v>47</v>
      </c>
      <c r="P5">
        <v>57</v>
      </c>
      <c r="Q5">
        <v>44</v>
      </c>
      <c r="R5" t="str">
        <f>_xlfn.XLOOKUP(Grades[[#This Row],[math score]],$I$37:$I$41,$J$37:$J$41, ,-1)</f>
        <v>F</v>
      </c>
      <c r="S5" s="16" t="str">
        <f>_xlfn.XLOOKUP(Grades[[#This Row],[reading score]],$I$37:$I$41,$J$37:$J$41, ,-1)</f>
        <v>F</v>
      </c>
      <c r="T5" s="16" t="str">
        <f>_xlfn.XLOOKUP(Grades[[#This Row],[writing score]],$I$37:$I$41,$J$37:$J$41, ,-1)</f>
        <v>F</v>
      </c>
      <c r="U5" s="76">
        <f>AVERAGE(Grades[[#This Row],[math score]],Grades[[#This Row],[reading score]],Grades[[#This Row],[writing score]])</f>
        <v>49.333333333333336</v>
      </c>
      <c r="V5" s="15" t="str">
        <f>_xlfn.XLOOKUP(Grades[[#This Row],[Name]],Students[Name],Students[School Name])</f>
        <v>Granite Hills High</v>
      </c>
      <c r="W5" s="15" t="str">
        <f>_xlfn.XLOOKUP(Grades[[#This Row],[Name]],Students[Name],Students[Extracurricular Activities])</f>
        <v xml:space="preserve">Marching Band </v>
      </c>
      <c r="X5" s="15" t="str">
        <f>_xlfn.XLOOKUP(Grades[[#This Row],[school]],Schools[School Name],Schools[City])</f>
        <v>Minneapolis</v>
      </c>
      <c r="Y5" s="15">
        <f>_xlfn.XLOOKUP(Grades[[#This Row],[School City]],Schools[City],Schools[Zipcode])</f>
        <v>55488</v>
      </c>
    </row>
    <row r="6" spans="1:25" x14ac:dyDescent="0.2">
      <c r="A6" s="17"/>
      <c r="B6" s="17"/>
      <c r="C6" s="17"/>
      <c r="D6" s="17"/>
      <c r="E6" s="17"/>
      <c r="F6" s="17"/>
      <c r="L6" t="s">
        <v>340</v>
      </c>
      <c r="M6" t="s">
        <v>5</v>
      </c>
      <c r="N6" t="s">
        <v>629</v>
      </c>
      <c r="O6">
        <v>76</v>
      </c>
      <c r="P6">
        <v>78</v>
      </c>
      <c r="Q6">
        <v>75</v>
      </c>
      <c r="R6" t="str">
        <f>_xlfn.XLOOKUP(Grades[[#This Row],[math score]],$I$37:$I$41,$J$37:$J$41, ,-1)</f>
        <v>C</v>
      </c>
      <c r="S6" s="16" t="str">
        <f>_xlfn.XLOOKUP(Grades[[#This Row],[reading score]],$I$37:$I$41,$J$37:$J$41, ,-1)</f>
        <v>C</v>
      </c>
      <c r="T6" s="16" t="str">
        <f>_xlfn.XLOOKUP(Grades[[#This Row],[writing score]],$I$37:$I$41,$J$37:$J$41, ,-1)</f>
        <v>C</v>
      </c>
      <c r="U6" s="76">
        <f>AVERAGE(Grades[[#This Row],[math score]],Grades[[#This Row],[reading score]],Grades[[#This Row],[writing score]])</f>
        <v>76.333333333333329</v>
      </c>
      <c r="V6" s="15" t="str">
        <f>_xlfn.XLOOKUP(Grades[[#This Row],[Name]],Students[Name],Students[School Name])</f>
        <v>Blue River High School</v>
      </c>
      <c r="W6" s="15" t="str">
        <f>_xlfn.XLOOKUP(Grades[[#This Row],[Name]],Students[Name],Students[Extracurricular Activities])</f>
        <v>Yearbook Committee</v>
      </c>
      <c r="X6" s="15" t="str">
        <f>_xlfn.XLOOKUP(Grades[[#This Row],[school]],Schools[School Name],Schools[City])</f>
        <v>Duluth</v>
      </c>
      <c r="Y6" s="15">
        <f>_xlfn.XLOOKUP(Grades[[#This Row],[School City]],Schools[City],Schools[Zipcode])</f>
        <v>55810</v>
      </c>
    </row>
    <row r="7" spans="1:25" ht="17" thickBot="1" x14ac:dyDescent="0.25">
      <c r="A7" s="50">
        <v>1</v>
      </c>
      <c r="B7" s="73" t="s">
        <v>1039</v>
      </c>
      <c r="C7" s="73"/>
      <c r="D7" s="73"/>
      <c r="E7" s="73"/>
      <c r="F7" s="73"/>
      <c r="H7" s="16"/>
      <c r="L7" t="s">
        <v>9</v>
      </c>
      <c r="M7" t="s">
        <v>4</v>
      </c>
      <c r="N7" t="s">
        <v>629</v>
      </c>
      <c r="O7">
        <v>71</v>
      </c>
      <c r="P7">
        <v>83</v>
      </c>
      <c r="Q7">
        <v>78</v>
      </c>
      <c r="R7" t="str">
        <f>_xlfn.XLOOKUP(Grades[[#This Row],[math score]],$I$37:$I$41,$J$37:$J$41, ,-1)</f>
        <v>C</v>
      </c>
      <c r="S7" s="16" t="str">
        <f>_xlfn.XLOOKUP(Grades[[#This Row],[reading score]],$I$37:$I$41,$J$37:$J$41, ,-1)</f>
        <v>B</v>
      </c>
      <c r="T7" s="16" t="str">
        <f>_xlfn.XLOOKUP(Grades[[#This Row],[writing score]],$I$37:$I$41,$J$37:$J$41, ,-1)</f>
        <v>C</v>
      </c>
      <c r="U7" s="76">
        <f>AVERAGE(Grades[[#This Row],[math score]],Grades[[#This Row],[reading score]],Grades[[#This Row],[writing score]])</f>
        <v>77.333333333333329</v>
      </c>
      <c r="V7" s="15" t="str">
        <f>_xlfn.XLOOKUP(Grades[[#This Row],[Name]],Students[Name],Students[School Name])</f>
        <v>Lone Oak Grammar School</v>
      </c>
      <c r="W7" s="15" t="str">
        <f>_xlfn.XLOOKUP(Grades[[#This Row],[Name]],Students[Name],Students[Extracurricular Activities])</f>
        <v xml:space="preserve">Marching Band </v>
      </c>
      <c r="X7" s="15" t="str">
        <f>_xlfn.XLOOKUP(Grades[[#This Row],[school]],Schools[School Name],Schools[City])</f>
        <v>Rochester</v>
      </c>
      <c r="Y7" s="15">
        <f>_xlfn.XLOOKUP(Grades[[#This Row],[School City]],Schools[City],Schools[Zipcode])</f>
        <v>55906</v>
      </c>
    </row>
    <row r="8" spans="1:25" ht="16" customHeight="1" thickBot="1" x14ac:dyDescent="0.25">
      <c r="A8" s="60"/>
      <c r="B8" s="74"/>
      <c r="C8" s="74"/>
      <c r="D8" s="74"/>
      <c r="E8" s="74"/>
      <c r="F8" s="74"/>
      <c r="L8" t="s">
        <v>10</v>
      </c>
      <c r="M8" t="s">
        <v>4</v>
      </c>
      <c r="N8" t="s">
        <v>629</v>
      </c>
      <c r="O8">
        <v>88</v>
      </c>
      <c r="P8">
        <v>95</v>
      </c>
      <c r="Q8">
        <v>92</v>
      </c>
      <c r="R8" t="str">
        <f>_xlfn.XLOOKUP(Grades[[#This Row],[math score]],$I$37:$I$41,$J$37:$J$41, ,-1)</f>
        <v>B</v>
      </c>
      <c r="S8" s="16" t="str">
        <f>_xlfn.XLOOKUP(Grades[[#This Row],[reading score]],$I$37:$I$41,$J$37:$J$41, ,-1)</f>
        <v>A</v>
      </c>
      <c r="T8" s="16" t="str">
        <f>_xlfn.XLOOKUP(Grades[[#This Row],[writing score]],$I$37:$I$41,$J$37:$J$41, ,-1)</f>
        <v>A</v>
      </c>
      <c r="U8" s="76">
        <f>AVERAGE(Grades[[#This Row],[math score]],Grades[[#This Row],[reading score]],Grades[[#This Row],[writing score]])</f>
        <v>91.666666666666671</v>
      </c>
      <c r="V8" s="15" t="str">
        <f>_xlfn.XLOOKUP(Grades[[#This Row],[Name]],Students[Name],Students[School Name])</f>
        <v>Lone Oak Grammar School</v>
      </c>
      <c r="W8" s="15" t="str">
        <f>_xlfn.XLOOKUP(Grades[[#This Row],[Name]],Students[Name],Students[Extracurricular Activities])</f>
        <v>Yearbook Committee</v>
      </c>
      <c r="X8" s="15" t="str">
        <f>_xlfn.XLOOKUP(Grades[[#This Row],[school]],Schools[School Name],Schools[City])</f>
        <v>Rochester</v>
      </c>
      <c r="Y8" s="15">
        <f>_xlfn.XLOOKUP(Grades[[#This Row],[School City]],Schools[City],Schools[Zipcode])</f>
        <v>55906</v>
      </c>
    </row>
    <row r="9" spans="1:25" ht="17" thickBot="1" x14ac:dyDescent="0.25">
      <c r="A9" s="60"/>
      <c r="B9" s="36" t="s">
        <v>578</v>
      </c>
      <c r="C9" s="37" t="s">
        <v>1</v>
      </c>
      <c r="D9" s="37" t="s">
        <v>2</v>
      </c>
      <c r="E9" s="38" t="s">
        <v>3</v>
      </c>
      <c r="F9" s="16"/>
      <c r="L9" t="s">
        <v>341</v>
      </c>
      <c r="M9" t="s">
        <v>5</v>
      </c>
      <c r="N9" t="s">
        <v>629</v>
      </c>
      <c r="O9" s="14">
        <v>78</v>
      </c>
      <c r="P9" s="14">
        <v>72</v>
      </c>
      <c r="Q9" s="14">
        <v>70</v>
      </c>
      <c r="R9" s="14" t="str">
        <f>_xlfn.XLOOKUP(Grades[[#This Row],[math score]],$I$37:$I$41,$J$37:$J$41, ,-1)</f>
        <v>C</v>
      </c>
      <c r="S9" s="16" t="str">
        <f>_xlfn.XLOOKUP(Grades[[#This Row],[reading score]],$I$37:$I$41,$J$37:$J$41, ,-1)</f>
        <v>C</v>
      </c>
      <c r="T9" s="16" t="str">
        <f>_xlfn.XLOOKUP(Grades[[#This Row],[writing score]],$I$37:$I$41,$J$37:$J$41, ,-1)</f>
        <v>C</v>
      </c>
      <c r="U9" s="76">
        <f>AVERAGE(Grades[[#This Row],[math score]],Grades[[#This Row],[reading score]],Grades[[#This Row],[writing score]])</f>
        <v>73.333333333333329</v>
      </c>
      <c r="V9" s="15" t="str">
        <f>_xlfn.XLOOKUP(Grades[[#This Row],[Name]],Students[Name],Students[School Name])</f>
        <v>Lone Oak Grammar School</v>
      </c>
      <c r="W9" s="15" t="str">
        <f>_xlfn.XLOOKUP(Grades[[#This Row],[Name]],Students[Name],Students[Extracurricular Activities])</f>
        <v>Yearbook Committee</v>
      </c>
      <c r="X9" s="15" t="str">
        <f>_xlfn.XLOOKUP(Grades[[#This Row],[school]],Schools[School Name],Schools[City])</f>
        <v>Rochester</v>
      </c>
      <c r="Y9" s="15">
        <f>_xlfn.XLOOKUP(Grades[[#This Row],[School City]],Schools[City],Schools[Zipcode])</f>
        <v>55906</v>
      </c>
    </row>
    <row r="10" spans="1:25" ht="16" customHeight="1" thickBot="1" x14ac:dyDescent="0.25">
      <c r="A10" s="60"/>
      <c r="B10" s="39" t="s">
        <v>341</v>
      </c>
      <c r="C10" s="40" t="str">
        <f>_xlfn.XLOOKUP(O9,I37:I41,J37:J41,"Grade is not listed",-1)</f>
        <v>C</v>
      </c>
      <c r="D10" s="40" t="str">
        <f>_xlfn.XLOOKUP(P9,I37:I41,J37:J41, ,-1)</f>
        <v>C</v>
      </c>
      <c r="E10" s="41" t="str">
        <f>_xlfn.XLOOKUP(Q9,I37:I41,J37:J41, ,-1)</f>
        <v>C</v>
      </c>
      <c r="F10" s="16"/>
      <c r="L10" t="s">
        <v>342</v>
      </c>
      <c r="M10" t="s">
        <v>5</v>
      </c>
      <c r="N10" t="s">
        <v>629</v>
      </c>
      <c r="O10">
        <v>64</v>
      </c>
      <c r="P10">
        <v>64</v>
      </c>
      <c r="Q10">
        <v>67</v>
      </c>
      <c r="R10" t="str">
        <f>_xlfn.XLOOKUP(Grades[[#This Row],[math score]],$I$37:$I$41,$J$37:$J$41, ,-1)</f>
        <v>D</v>
      </c>
      <c r="S10" s="16" t="str">
        <f>_xlfn.XLOOKUP(Grades[[#This Row],[reading score]],$I$37:$I$41,$J$37:$J$41, ,-1)</f>
        <v>D</v>
      </c>
      <c r="T10" s="16" t="str">
        <f>_xlfn.XLOOKUP(Grades[[#This Row],[writing score]],$I$37:$I$41,$J$37:$J$41, ,-1)</f>
        <v>D</v>
      </c>
      <c r="U10" s="76">
        <f>AVERAGE(Grades[[#This Row],[math score]],Grades[[#This Row],[reading score]],Grades[[#This Row],[writing score]])</f>
        <v>65</v>
      </c>
      <c r="V10" s="15" t="str">
        <f>_xlfn.XLOOKUP(Grades[[#This Row],[Name]],Students[Name],Students[School Name])</f>
        <v>Golden Sierra High School</v>
      </c>
      <c r="W10" s="15" t="str">
        <f>_xlfn.XLOOKUP(Grades[[#This Row],[Name]],Students[Name],Students[Extracurricular Activities])</f>
        <v>Chess Club</v>
      </c>
      <c r="X10" s="15" t="str">
        <f>_xlfn.XLOOKUP(Grades[[#This Row],[school]],Schools[School Name],Schools[City])</f>
        <v>Bloomington</v>
      </c>
      <c r="Y10" s="15">
        <f>_xlfn.XLOOKUP(Grades[[#This Row],[School City]],Schools[City],Schools[Zipcode])</f>
        <v>55435</v>
      </c>
    </row>
    <row r="11" spans="1:25" ht="17" thickBot="1" x14ac:dyDescent="0.25">
      <c r="A11" s="43" t="s">
        <v>620</v>
      </c>
      <c r="B11" s="61" t="s">
        <v>594</v>
      </c>
      <c r="C11" s="61"/>
      <c r="D11" s="61"/>
      <c r="E11" s="61"/>
      <c r="F11" s="61"/>
      <c r="L11" t="s">
        <v>11</v>
      </c>
      <c r="M11" t="s">
        <v>4</v>
      </c>
      <c r="N11" t="s">
        <v>629</v>
      </c>
      <c r="O11">
        <v>38</v>
      </c>
      <c r="P11">
        <v>60</v>
      </c>
      <c r="Q11">
        <v>50</v>
      </c>
      <c r="R11" t="str">
        <f>_xlfn.XLOOKUP(Grades[[#This Row],[math score]],$I$37:$I$41,$J$37:$J$41, ,-1)</f>
        <v>F</v>
      </c>
      <c r="S11" s="16" t="str">
        <f>_xlfn.XLOOKUP(Grades[[#This Row],[reading score]],$I$37:$I$41,$J$37:$J$41, ,-1)</f>
        <v>D</v>
      </c>
      <c r="T11" s="16" t="str">
        <f>_xlfn.XLOOKUP(Grades[[#This Row],[writing score]],$I$37:$I$41,$J$37:$J$41, ,-1)</f>
        <v>F</v>
      </c>
      <c r="U11" s="76">
        <f>AVERAGE(Grades[[#This Row],[math score]],Grades[[#This Row],[reading score]],Grades[[#This Row],[writing score]])</f>
        <v>49.333333333333336</v>
      </c>
      <c r="V11" s="15" t="str">
        <f>_xlfn.XLOOKUP(Grades[[#This Row],[Name]],Students[Name],Students[School Name])</f>
        <v>Lone Oak Grammar School</v>
      </c>
      <c r="W11" s="15" t="str">
        <f>_xlfn.XLOOKUP(Grades[[#This Row],[Name]],Students[Name],Students[Extracurricular Activities])</f>
        <v>Chess Club</v>
      </c>
      <c r="X11" s="15" t="str">
        <f>_xlfn.XLOOKUP(Grades[[#This Row],[school]],Schools[School Name],Schools[City])</f>
        <v>Rochester</v>
      </c>
      <c r="Y11" s="15">
        <f>_xlfn.XLOOKUP(Grades[[#This Row],[School City]],Schools[City],Schools[Zipcode])</f>
        <v>55906</v>
      </c>
    </row>
    <row r="12" spans="1:25" ht="17" thickBot="1" x14ac:dyDescent="0.25">
      <c r="A12" s="59"/>
      <c r="B12" s="59"/>
      <c r="C12" s="59"/>
      <c r="D12" s="59"/>
      <c r="E12" s="59"/>
      <c r="F12" s="59"/>
      <c r="L12" t="s">
        <v>343</v>
      </c>
      <c r="M12" t="s">
        <v>5</v>
      </c>
      <c r="N12" t="s">
        <v>629</v>
      </c>
      <c r="O12">
        <v>58</v>
      </c>
      <c r="P12">
        <v>54</v>
      </c>
      <c r="Q12">
        <v>52</v>
      </c>
      <c r="R12" t="str">
        <f>_xlfn.XLOOKUP(Grades[[#This Row],[math score]],$I$37:$I$41,$J$37:$J$41, ,-1)</f>
        <v>F</v>
      </c>
      <c r="S12" s="16" t="str">
        <f>_xlfn.XLOOKUP(Grades[[#This Row],[reading score]],$I$37:$I$41,$J$37:$J$41, ,-1)</f>
        <v>F</v>
      </c>
      <c r="T12" s="16" t="str">
        <f>_xlfn.XLOOKUP(Grades[[#This Row],[writing score]],$I$37:$I$41,$J$37:$J$41, ,-1)</f>
        <v>F</v>
      </c>
      <c r="U12" s="76">
        <f>AVERAGE(Grades[[#This Row],[math score]],Grades[[#This Row],[reading score]],Grades[[#This Row],[writing score]])</f>
        <v>54.666666666666664</v>
      </c>
      <c r="V12" s="15" t="str">
        <f>_xlfn.XLOOKUP(Grades[[#This Row],[Name]],Students[Name],Students[School Name])</f>
        <v>Blue River High School</v>
      </c>
      <c r="W12" s="15" t="str">
        <f>_xlfn.XLOOKUP(Grades[[#This Row],[Name]],Students[Name],Students[Extracurricular Activities])</f>
        <v xml:space="preserve">Marching Band </v>
      </c>
      <c r="X12" s="15" t="str">
        <f>_xlfn.XLOOKUP(Grades[[#This Row],[school]],Schools[School Name],Schools[City])</f>
        <v>Duluth</v>
      </c>
      <c r="Y12" s="15">
        <f>_xlfn.XLOOKUP(Grades[[#This Row],[School City]],Schools[City],Schools[Zipcode])</f>
        <v>55810</v>
      </c>
    </row>
    <row r="13" spans="1:25" ht="17" thickBot="1" x14ac:dyDescent="0.25">
      <c r="A13" s="59"/>
      <c r="B13" s="59"/>
      <c r="C13" s="59"/>
      <c r="D13" s="59"/>
      <c r="E13" s="59"/>
      <c r="F13" s="59"/>
      <c r="L13" t="s">
        <v>344</v>
      </c>
      <c r="M13" t="s">
        <v>5</v>
      </c>
      <c r="N13" t="s">
        <v>629</v>
      </c>
      <c r="O13">
        <v>40</v>
      </c>
      <c r="P13">
        <v>52</v>
      </c>
      <c r="Q13">
        <v>43</v>
      </c>
      <c r="R13" t="str">
        <f>_xlfn.XLOOKUP(Grades[[#This Row],[math score]],$I$37:$I$41,$J$37:$J$41, ,-1)</f>
        <v>F</v>
      </c>
      <c r="S13" s="16" t="str">
        <f>_xlfn.XLOOKUP(Grades[[#This Row],[reading score]],$I$37:$I$41,$J$37:$J$41, ,-1)</f>
        <v>F</v>
      </c>
      <c r="T13" s="16" t="str">
        <f>_xlfn.XLOOKUP(Grades[[#This Row],[writing score]],$I$37:$I$41,$J$37:$J$41, ,-1)</f>
        <v>F</v>
      </c>
      <c r="U13" s="76">
        <f>AVERAGE(Grades[[#This Row],[math score]],Grades[[#This Row],[reading score]],Grades[[#This Row],[writing score]])</f>
        <v>45</v>
      </c>
      <c r="V13" s="15" t="str">
        <f>_xlfn.XLOOKUP(Grades[[#This Row],[Name]],Students[Name],Students[School Name])</f>
        <v>Golden Sierra High School</v>
      </c>
      <c r="W13" s="15" t="str">
        <f>_xlfn.XLOOKUP(Grades[[#This Row],[Name]],Students[Name],Students[Extracurricular Activities])</f>
        <v xml:space="preserve">Marching Band </v>
      </c>
      <c r="X13" s="15" t="str">
        <f>_xlfn.XLOOKUP(Grades[[#This Row],[school]],Schools[School Name],Schools[City])</f>
        <v>Bloomington</v>
      </c>
      <c r="Y13" s="15">
        <f>_xlfn.XLOOKUP(Grades[[#This Row],[School City]],Schools[City],Schools[Zipcode])</f>
        <v>55435</v>
      </c>
    </row>
    <row r="14" spans="1:25" ht="17" thickBot="1" x14ac:dyDescent="0.25">
      <c r="A14" s="59"/>
      <c r="B14" s="59"/>
      <c r="C14" s="59"/>
      <c r="D14" s="59"/>
      <c r="E14" s="59"/>
      <c r="F14" s="59"/>
      <c r="L14" t="s">
        <v>12</v>
      </c>
      <c r="M14" t="s">
        <v>4</v>
      </c>
      <c r="N14" t="s">
        <v>629</v>
      </c>
      <c r="O14">
        <v>65</v>
      </c>
      <c r="P14">
        <v>81</v>
      </c>
      <c r="Q14">
        <v>73</v>
      </c>
      <c r="R14" t="str">
        <f>_xlfn.XLOOKUP(Grades[[#This Row],[math score]],$I$37:$I$41,$J$37:$J$41, ,-1)</f>
        <v>D</v>
      </c>
      <c r="S14" s="16" t="str">
        <f>_xlfn.XLOOKUP(Grades[[#This Row],[reading score]],$I$37:$I$41,$J$37:$J$41, ,-1)</f>
        <v>B</v>
      </c>
      <c r="T14" s="16" t="str">
        <f>_xlfn.XLOOKUP(Grades[[#This Row],[writing score]],$I$37:$I$41,$J$37:$J$41, ,-1)</f>
        <v>C</v>
      </c>
      <c r="U14" s="76">
        <f>AVERAGE(Grades[[#This Row],[math score]],Grades[[#This Row],[reading score]],Grades[[#This Row],[writing score]])</f>
        <v>73</v>
      </c>
      <c r="V14" s="15" t="str">
        <f>_xlfn.XLOOKUP(Grades[[#This Row],[Name]],Students[Name],Students[School Name])</f>
        <v>Lone Oak Grammar School</v>
      </c>
      <c r="W14" s="15" t="str">
        <f>_xlfn.XLOOKUP(Grades[[#This Row],[Name]],Students[Name],Students[Extracurricular Activities])</f>
        <v>Chess Club</v>
      </c>
      <c r="X14" s="15" t="str">
        <f>_xlfn.XLOOKUP(Grades[[#This Row],[school]],Schools[School Name],Schools[City])</f>
        <v>Rochester</v>
      </c>
      <c r="Y14" s="15">
        <f>_xlfn.XLOOKUP(Grades[[#This Row],[School City]],Schools[City],Schools[Zipcode])</f>
        <v>55906</v>
      </c>
    </row>
    <row r="15" spans="1:25" ht="17" thickBot="1" x14ac:dyDescent="0.25">
      <c r="A15" s="59"/>
      <c r="B15" s="59"/>
      <c r="C15" s="59"/>
      <c r="D15" s="59"/>
      <c r="E15" s="59"/>
      <c r="F15" s="59"/>
      <c r="L15" t="s">
        <v>345</v>
      </c>
      <c r="M15" t="s">
        <v>5</v>
      </c>
      <c r="N15" t="s">
        <v>629</v>
      </c>
      <c r="O15">
        <v>40</v>
      </c>
      <c r="P15">
        <v>43</v>
      </c>
      <c r="Q15">
        <v>39</v>
      </c>
      <c r="R15" t="str">
        <f>_xlfn.XLOOKUP(Grades[[#This Row],[math score]],$I$37:$I$41,$J$37:$J$41, ,-1)</f>
        <v>F</v>
      </c>
      <c r="S15" s="16" t="str">
        <f>_xlfn.XLOOKUP(Grades[[#This Row],[reading score]],$I$37:$I$41,$J$37:$J$41, ,-1)</f>
        <v>F</v>
      </c>
      <c r="T15" s="16" t="str">
        <f>_xlfn.XLOOKUP(Grades[[#This Row],[writing score]],$I$37:$I$41,$J$37:$J$41, ,-1)</f>
        <v>F</v>
      </c>
      <c r="U15" s="76">
        <f>AVERAGE(Grades[[#This Row],[math score]],Grades[[#This Row],[reading score]],Grades[[#This Row],[writing score]])</f>
        <v>40.666666666666664</v>
      </c>
      <c r="V15" s="15" t="str">
        <f>_xlfn.XLOOKUP(Grades[[#This Row],[Name]],Students[Name],Students[School Name])</f>
        <v>Granite Hills High</v>
      </c>
      <c r="W15" s="15" t="str">
        <f>_xlfn.XLOOKUP(Grades[[#This Row],[Name]],Students[Name],Students[Extracurricular Activities])</f>
        <v>Yearbook Committee</v>
      </c>
      <c r="X15" s="15" t="str">
        <f>_xlfn.XLOOKUP(Grades[[#This Row],[school]],Schools[School Name],Schools[City])</f>
        <v>Minneapolis</v>
      </c>
      <c r="Y15" s="15">
        <f>_xlfn.XLOOKUP(Grades[[#This Row],[School City]],Schools[City],Schools[Zipcode])</f>
        <v>55488</v>
      </c>
    </row>
    <row r="16" spans="1:25" ht="17" thickBot="1" x14ac:dyDescent="0.25">
      <c r="A16" s="59"/>
      <c r="B16" s="59"/>
      <c r="C16" s="59"/>
      <c r="D16" s="59"/>
      <c r="E16" s="59"/>
      <c r="F16" s="59"/>
      <c r="L16" t="s">
        <v>13</v>
      </c>
      <c r="M16" t="s">
        <v>4</v>
      </c>
      <c r="N16" t="s">
        <v>630</v>
      </c>
      <c r="O16">
        <v>50</v>
      </c>
      <c r="P16">
        <v>53</v>
      </c>
      <c r="Q16">
        <v>58</v>
      </c>
      <c r="R16" t="str">
        <f>_xlfn.XLOOKUP(Grades[[#This Row],[math score]],$I$37:$I$41,$J$37:$J$41, ,-1)</f>
        <v>F</v>
      </c>
      <c r="S16" s="16" t="str">
        <f>_xlfn.XLOOKUP(Grades[[#This Row],[reading score]],$I$37:$I$41,$J$37:$J$41, ,-1)</f>
        <v>F</v>
      </c>
      <c r="T16" s="16" t="str">
        <f>_xlfn.XLOOKUP(Grades[[#This Row],[writing score]],$I$37:$I$41,$J$37:$J$41, ,-1)</f>
        <v>F</v>
      </c>
      <c r="U16" s="76">
        <f>AVERAGE(Grades[[#This Row],[math score]],Grades[[#This Row],[reading score]],Grades[[#This Row],[writing score]])</f>
        <v>53.666666666666664</v>
      </c>
      <c r="V16" s="15" t="str">
        <f>_xlfn.XLOOKUP(Grades[[#This Row],[Name]],Students[Name],Students[School Name])</f>
        <v>Granite Hills High</v>
      </c>
      <c r="W16" s="15" t="str">
        <f>_xlfn.XLOOKUP(Grades[[#This Row],[Name]],Students[Name],Students[Extracurricular Activities])</f>
        <v>Art Club</v>
      </c>
      <c r="X16" s="15" t="str">
        <f>_xlfn.XLOOKUP(Grades[[#This Row],[school]],Schools[School Name],Schools[City])</f>
        <v>Minneapolis</v>
      </c>
      <c r="Y16" s="15">
        <f>_xlfn.XLOOKUP(Grades[[#This Row],[School City]],Schools[City],Schools[Zipcode])</f>
        <v>55488</v>
      </c>
    </row>
    <row r="17" spans="1:25" ht="17" thickBot="1" x14ac:dyDescent="0.25">
      <c r="A17" s="59"/>
      <c r="B17" s="59"/>
      <c r="C17" s="59"/>
      <c r="D17" s="59"/>
      <c r="E17" s="59"/>
      <c r="F17" s="59"/>
      <c r="L17" t="s">
        <v>14</v>
      </c>
      <c r="M17" t="s">
        <v>4</v>
      </c>
      <c r="N17" t="s">
        <v>629</v>
      </c>
      <c r="O17">
        <v>69</v>
      </c>
      <c r="P17">
        <v>75</v>
      </c>
      <c r="Q17">
        <v>78</v>
      </c>
      <c r="R17" t="str">
        <f>_xlfn.XLOOKUP(Grades[[#This Row],[math score]],$I$37:$I$41,$J$37:$J$41, ,-1)</f>
        <v>D</v>
      </c>
      <c r="S17" s="16" t="str">
        <f>_xlfn.XLOOKUP(Grades[[#This Row],[reading score]],$I$37:$I$41,$J$37:$J$41, ,-1)</f>
        <v>C</v>
      </c>
      <c r="T17" s="16" t="str">
        <f>_xlfn.XLOOKUP(Grades[[#This Row],[writing score]],$I$37:$I$41,$J$37:$J$41, ,-1)</f>
        <v>C</v>
      </c>
      <c r="U17" s="76">
        <f>AVERAGE(Grades[[#This Row],[math score]],Grades[[#This Row],[reading score]],Grades[[#This Row],[writing score]])</f>
        <v>74</v>
      </c>
      <c r="V17" s="15" t="str">
        <f>_xlfn.XLOOKUP(Grades[[#This Row],[Name]],Students[Name],Students[School Name])</f>
        <v>Blue River High School</v>
      </c>
      <c r="W17" s="15" t="str">
        <f>_xlfn.XLOOKUP(Grades[[#This Row],[Name]],Students[Name],Students[Extracurricular Activities])</f>
        <v>Student Government</v>
      </c>
      <c r="X17" s="15" t="str">
        <f>_xlfn.XLOOKUP(Grades[[#This Row],[school]],Schools[School Name],Schools[City])</f>
        <v>Duluth</v>
      </c>
      <c r="Y17" s="15">
        <f>_xlfn.XLOOKUP(Grades[[#This Row],[School City]],Schools[City],Schools[Zipcode])</f>
        <v>55810</v>
      </c>
    </row>
    <row r="18" spans="1:25" ht="17" thickBot="1" x14ac:dyDescent="0.25">
      <c r="A18" s="59"/>
      <c r="B18" s="59"/>
      <c r="C18" s="59"/>
      <c r="D18" s="59"/>
      <c r="E18" s="59"/>
      <c r="F18" s="59"/>
      <c r="L18" t="s">
        <v>346</v>
      </c>
      <c r="M18" t="s">
        <v>5</v>
      </c>
      <c r="N18" t="s">
        <v>629</v>
      </c>
      <c r="O18">
        <v>88</v>
      </c>
      <c r="P18">
        <v>89</v>
      </c>
      <c r="Q18">
        <v>86</v>
      </c>
      <c r="R18" t="str">
        <f>_xlfn.XLOOKUP(Grades[[#This Row],[math score]],$I$37:$I$41,$J$37:$J$41, ,-1)</f>
        <v>B</v>
      </c>
      <c r="S18" s="16" t="str">
        <f>_xlfn.XLOOKUP(Grades[[#This Row],[reading score]],$I$37:$I$41,$J$37:$J$41, ,-1)</f>
        <v>B</v>
      </c>
      <c r="T18" s="16" t="str">
        <f>_xlfn.XLOOKUP(Grades[[#This Row],[writing score]],$I$37:$I$41,$J$37:$J$41, ,-1)</f>
        <v>B</v>
      </c>
      <c r="U18" s="76">
        <f>AVERAGE(Grades[[#This Row],[math score]],Grades[[#This Row],[reading score]],Grades[[#This Row],[writing score]])</f>
        <v>87.666666666666671</v>
      </c>
      <c r="V18" s="15" t="str">
        <f>_xlfn.XLOOKUP(Grades[[#This Row],[Name]],Students[Name],Students[School Name])</f>
        <v>Blue River High School</v>
      </c>
      <c r="W18" s="15" t="str">
        <f>_xlfn.XLOOKUP(Grades[[#This Row],[Name]],Students[Name],Students[Extracurricular Activities])</f>
        <v>Chess Club</v>
      </c>
      <c r="X18" s="15" t="str">
        <f>_xlfn.XLOOKUP(Grades[[#This Row],[school]],Schools[School Name],Schools[City])</f>
        <v>Duluth</v>
      </c>
      <c r="Y18" s="15">
        <f>_xlfn.XLOOKUP(Grades[[#This Row],[School City]],Schools[City],Schools[Zipcode])</f>
        <v>55810</v>
      </c>
    </row>
    <row r="19" spans="1:25" ht="17" thickBot="1" x14ac:dyDescent="0.25">
      <c r="A19" s="59"/>
      <c r="B19" s="59"/>
      <c r="C19" s="59"/>
      <c r="D19" s="59"/>
      <c r="E19" s="59"/>
      <c r="F19" s="59"/>
      <c r="L19" t="s">
        <v>15</v>
      </c>
      <c r="M19" t="s">
        <v>4</v>
      </c>
      <c r="N19" t="s">
        <v>629</v>
      </c>
      <c r="O19">
        <v>18</v>
      </c>
      <c r="P19">
        <v>32</v>
      </c>
      <c r="Q19">
        <v>28</v>
      </c>
      <c r="R19" t="str">
        <f>_xlfn.XLOOKUP(Grades[[#This Row],[math score]],$I$37:$I$41,$J$37:$J$41, ,-1)</f>
        <v>F</v>
      </c>
      <c r="S19" s="16" t="str">
        <f>_xlfn.XLOOKUP(Grades[[#This Row],[reading score]],$I$37:$I$41,$J$37:$J$41, ,-1)</f>
        <v>F</v>
      </c>
      <c r="T19" s="16" t="str">
        <f>_xlfn.XLOOKUP(Grades[[#This Row],[writing score]],$I$37:$I$41,$J$37:$J$41, ,-1)</f>
        <v>F</v>
      </c>
      <c r="U19" s="76">
        <f>AVERAGE(Grades[[#This Row],[math score]],Grades[[#This Row],[reading score]],Grades[[#This Row],[writing score]])</f>
        <v>26</v>
      </c>
      <c r="V19" s="15" t="str">
        <f>_xlfn.XLOOKUP(Grades[[#This Row],[Name]],Students[Name],Students[School Name])</f>
        <v>Lone Oak Grammar School</v>
      </c>
      <c r="W19" s="15" t="str">
        <f>_xlfn.XLOOKUP(Grades[[#This Row],[Name]],Students[Name],Students[Extracurricular Activities])</f>
        <v>Student Government</v>
      </c>
      <c r="X19" s="15" t="str">
        <f>_xlfn.XLOOKUP(Grades[[#This Row],[school]],Schools[School Name],Schools[City])</f>
        <v>Rochester</v>
      </c>
      <c r="Y19" s="15">
        <f>_xlfn.XLOOKUP(Grades[[#This Row],[School City]],Schools[City],Schools[Zipcode])</f>
        <v>55906</v>
      </c>
    </row>
    <row r="20" spans="1:25" ht="17" thickBot="1" x14ac:dyDescent="0.25">
      <c r="A20" s="59"/>
      <c r="B20" s="59"/>
      <c r="C20" s="59"/>
      <c r="D20" s="59"/>
      <c r="E20" s="59"/>
      <c r="F20" s="59"/>
      <c r="L20" t="s">
        <v>347</v>
      </c>
      <c r="M20" t="s">
        <v>5</v>
      </c>
      <c r="N20" t="s">
        <v>629</v>
      </c>
      <c r="O20">
        <v>46</v>
      </c>
      <c r="P20">
        <v>42</v>
      </c>
      <c r="Q20">
        <v>46</v>
      </c>
      <c r="R20" t="str">
        <f>_xlfn.XLOOKUP(Grades[[#This Row],[math score]],$I$37:$I$41,$J$37:$J$41, ,-1)</f>
        <v>F</v>
      </c>
      <c r="S20" s="16" t="str">
        <f>_xlfn.XLOOKUP(Grades[[#This Row],[reading score]],$I$37:$I$41,$J$37:$J$41, ,-1)</f>
        <v>F</v>
      </c>
      <c r="T20" s="16" t="str">
        <f>_xlfn.XLOOKUP(Grades[[#This Row],[writing score]],$I$37:$I$41,$J$37:$J$41, ,-1)</f>
        <v>F</v>
      </c>
      <c r="U20" s="76">
        <f>AVERAGE(Grades[[#This Row],[math score]],Grades[[#This Row],[reading score]],Grades[[#This Row],[writing score]])</f>
        <v>44.666666666666664</v>
      </c>
      <c r="V20" s="15" t="str">
        <f>_xlfn.XLOOKUP(Grades[[#This Row],[Name]],Students[Name],Students[School Name])</f>
        <v>Blue River High School</v>
      </c>
      <c r="W20" s="15" t="str">
        <f>_xlfn.XLOOKUP(Grades[[#This Row],[Name]],Students[Name],Students[Extracurricular Activities])</f>
        <v>Art Club</v>
      </c>
      <c r="X20" s="15" t="str">
        <f>_xlfn.XLOOKUP(Grades[[#This Row],[school]],Schools[School Name],Schools[City])</f>
        <v>Duluth</v>
      </c>
      <c r="Y20" s="15">
        <f>_xlfn.XLOOKUP(Grades[[#This Row],[School City]],Schools[City],Schools[Zipcode])</f>
        <v>55810</v>
      </c>
    </row>
    <row r="21" spans="1:25" ht="17" thickBot="1" x14ac:dyDescent="0.25">
      <c r="A21" s="59"/>
      <c r="B21" s="59"/>
      <c r="C21" s="59"/>
      <c r="D21" s="59"/>
      <c r="E21" s="59"/>
      <c r="F21" s="59"/>
      <c r="L21" t="s">
        <v>16</v>
      </c>
      <c r="M21" t="s">
        <v>4</v>
      </c>
      <c r="N21" t="s">
        <v>629</v>
      </c>
      <c r="O21">
        <v>54</v>
      </c>
      <c r="P21">
        <v>58</v>
      </c>
      <c r="Q21">
        <v>61</v>
      </c>
      <c r="R21" t="str">
        <f>_xlfn.XLOOKUP(Grades[[#This Row],[math score]],$I$37:$I$41,$J$37:$J$41, ,-1)</f>
        <v>F</v>
      </c>
      <c r="S21" s="16" t="str">
        <f>_xlfn.XLOOKUP(Grades[[#This Row],[reading score]],$I$37:$I$41,$J$37:$J$41, ,-1)</f>
        <v>F</v>
      </c>
      <c r="T21" s="16" t="str">
        <f>_xlfn.XLOOKUP(Grades[[#This Row],[writing score]],$I$37:$I$41,$J$37:$J$41, ,-1)</f>
        <v>D</v>
      </c>
      <c r="U21" s="76">
        <f>AVERAGE(Grades[[#This Row],[math score]],Grades[[#This Row],[reading score]],Grades[[#This Row],[writing score]])</f>
        <v>57.666666666666664</v>
      </c>
      <c r="V21" s="15" t="str">
        <f>_xlfn.XLOOKUP(Grades[[#This Row],[Name]],Students[Name],Students[School Name])</f>
        <v>Blue River High School</v>
      </c>
      <c r="W21" s="15" t="str">
        <f>_xlfn.XLOOKUP(Grades[[#This Row],[Name]],Students[Name],Students[Extracurricular Activities])</f>
        <v xml:space="preserve">Marching Band </v>
      </c>
      <c r="X21" s="15" t="str">
        <f>_xlfn.XLOOKUP(Grades[[#This Row],[school]],Schools[School Name],Schools[City])</f>
        <v>Duluth</v>
      </c>
      <c r="Y21" s="15">
        <f>_xlfn.XLOOKUP(Grades[[#This Row],[School City]],Schools[City],Schools[Zipcode])</f>
        <v>55810</v>
      </c>
    </row>
    <row r="22" spans="1:25" ht="17" thickBot="1" x14ac:dyDescent="0.25">
      <c r="A22" s="59"/>
      <c r="B22" s="59"/>
      <c r="C22" s="59"/>
      <c r="D22" s="59"/>
      <c r="E22" s="59"/>
      <c r="F22" s="59"/>
      <c r="L22" t="s">
        <v>348</v>
      </c>
      <c r="M22" t="s">
        <v>5</v>
      </c>
      <c r="N22" t="s">
        <v>630</v>
      </c>
      <c r="O22">
        <v>66</v>
      </c>
      <c r="P22">
        <v>69</v>
      </c>
      <c r="Q22">
        <v>63</v>
      </c>
      <c r="R22" t="str">
        <f>_xlfn.XLOOKUP(Grades[[#This Row],[math score]],$I$37:$I$41,$J$37:$J$41, ,-1)</f>
        <v>D</v>
      </c>
      <c r="S22" s="16" t="str">
        <f>_xlfn.XLOOKUP(Grades[[#This Row],[reading score]],$I$37:$I$41,$J$37:$J$41, ,-1)</f>
        <v>D</v>
      </c>
      <c r="T22" s="16" t="str">
        <f>_xlfn.XLOOKUP(Grades[[#This Row],[writing score]],$I$37:$I$41,$J$37:$J$41, ,-1)</f>
        <v>D</v>
      </c>
      <c r="U22" s="76">
        <f>AVERAGE(Grades[[#This Row],[math score]],Grades[[#This Row],[reading score]],Grades[[#This Row],[writing score]])</f>
        <v>66</v>
      </c>
      <c r="V22" s="15" t="str">
        <f>_xlfn.XLOOKUP(Grades[[#This Row],[Name]],Students[Name],Students[School Name])</f>
        <v>Golden Sierra High School</v>
      </c>
      <c r="W22" s="15" t="str">
        <f>_xlfn.XLOOKUP(Grades[[#This Row],[Name]],Students[Name],Students[Extracurricular Activities])</f>
        <v>Chess Club</v>
      </c>
      <c r="X22" s="15" t="str">
        <f>_xlfn.XLOOKUP(Grades[[#This Row],[school]],Schools[School Name],Schools[City])</f>
        <v>Bloomington</v>
      </c>
      <c r="Y22" s="15">
        <f>_xlfn.XLOOKUP(Grades[[#This Row],[School City]],Schools[City],Schools[Zipcode])</f>
        <v>55435</v>
      </c>
    </row>
    <row r="23" spans="1:25" ht="17" thickBot="1" x14ac:dyDescent="0.25">
      <c r="A23" s="59"/>
      <c r="B23" s="59"/>
      <c r="C23" s="59"/>
      <c r="D23" s="59"/>
      <c r="E23" s="59"/>
      <c r="F23" s="59"/>
      <c r="L23" t="s">
        <v>17</v>
      </c>
      <c r="M23" t="s">
        <v>4</v>
      </c>
      <c r="N23" t="s">
        <v>629</v>
      </c>
      <c r="O23">
        <v>65</v>
      </c>
      <c r="P23">
        <v>75</v>
      </c>
      <c r="Q23">
        <v>70</v>
      </c>
      <c r="R23" t="str">
        <f>_xlfn.XLOOKUP(Grades[[#This Row],[math score]],$I$37:$I$41,$J$37:$J$41, ,-1)</f>
        <v>D</v>
      </c>
      <c r="S23" s="16" t="str">
        <f>_xlfn.XLOOKUP(Grades[[#This Row],[reading score]],$I$37:$I$41,$J$37:$J$41, ,-1)</f>
        <v>C</v>
      </c>
      <c r="T23" s="16" t="str">
        <f>_xlfn.XLOOKUP(Grades[[#This Row],[writing score]],$I$37:$I$41,$J$37:$J$41, ,-1)</f>
        <v>C</v>
      </c>
      <c r="U23" s="76">
        <f>AVERAGE(Grades[[#This Row],[math score]],Grades[[#This Row],[reading score]],Grades[[#This Row],[writing score]])</f>
        <v>70</v>
      </c>
      <c r="V23" s="15" t="str">
        <f>_xlfn.XLOOKUP(Grades[[#This Row],[Name]],Students[Name],Students[School Name])</f>
        <v>Lone Oak Grammar School</v>
      </c>
      <c r="W23" s="15" t="str">
        <f>_xlfn.XLOOKUP(Grades[[#This Row],[Name]],Students[Name],Students[Extracurricular Activities])</f>
        <v>Yearbook Committee</v>
      </c>
      <c r="X23" s="15" t="str">
        <f>_xlfn.XLOOKUP(Grades[[#This Row],[school]],Schools[School Name],Schools[City])</f>
        <v>Rochester</v>
      </c>
      <c r="Y23" s="15">
        <f>_xlfn.XLOOKUP(Grades[[#This Row],[School City]],Schools[City],Schools[Zipcode])</f>
        <v>55906</v>
      </c>
    </row>
    <row r="24" spans="1:25" ht="17" thickBot="1" x14ac:dyDescent="0.25">
      <c r="A24" s="59"/>
      <c r="B24" s="59"/>
      <c r="C24" s="59"/>
      <c r="D24" s="59"/>
      <c r="E24" s="59"/>
      <c r="F24" s="59"/>
      <c r="L24" t="s">
        <v>349</v>
      </c>
      <c r="M24" t="s">
        <v>5</v>
      </c>
      <c r="N24" t="s">
        <v>630</v>
      </c>
      <c r="O24">
        <v>44</v>
      </c>
      <c r="P24">
        <v>54</v>
      </c>
      <c r="Q24">
        <v>53</v>
      </c>
      <c r="R24" t="str">
        <f>_xlfn.XLOOKUP(Grades[[#This Row],[math score]],$I$37:$I$41,$J$37:$J$41, ,-1)</f>
        <v>F</v>
      </c>
      <c r="S24" s="16" t="str">
        <f>_xlfn.XLOOKUP(Grades[[#This Row],[reading score]],$I$37:$I$41,$J$37:$J$41, ,-1)</f>
        <v>F</v>
      </c>
      <c r="T24" s="16" t="str">
        <f>_xlfn.XLOOKUP(Grades[[#This Row],[writing score]],$I$37:$I$41,$J$37:$J$41, ,-1)</f>
        <v>F</v>
      </c>
      <c r="U24" s="76">
        <f>AVERAGE(Grades[[#This Row],[math score]],Grades[[#This Row],[reading score]],Grades[[#This Row],[writing score]])</f>
        <v>50.333333333333336</v>
      </c>
      <c r="V24" s="15" t="str">
        <f>_xlfn.XLOOKUP(Grades[[#This Row],[Name]],Students[Name],Students[School Name])</f>
        <v>Golden Sierra High School</v>
      </c>
      <c r="W24" s="15" t="str">
        <f>_xlfn.XLOOKUP(Grades[[#This Row],[Name]],Students[Name],Students[Extracurricular Activities])</f>
        <v>Yearbook Committee</v>
      </c>
      <c r="X24" s="15" t="str">
        <f>_xlfn.XLOOKUP(Grades[[#This Row],[school]],Schools[School Name],Schools[City])</f>
        <v>Bloomington</v>
      </c>
      <c r="Y24" s="15">
        <f>_xlfn.XLOOKUP(Grades[[#This Row],[School City]],Schools[City],Schools[Zipcode])</f>
        <v>55435</v>
      </c>
    </row>
    <row r="25" spans="1:25" ht="17" thickBot="1" x14ac:dyDescent="0.25">
      <c r="A25" s="59"/>
      <c r="B25" s="59"/>
      <c r="C25" s="59"/>
      <c r="D25" s="59"/>
      <c r="E25" s="59"/>
      <c r="F25" s="59"/>
      <c r="L25" t="s">
        <v>18</v>
      </c>
      <c r="M25" t="s">
        <v>4</v>
      </c>
      <c r="N25" t="s">
        <v>629</v>
      </c>
      <c r="O25">
        <v>69</v>
      </c>
      <c r="P25">
        <v>73</v>
      </c>
      <c r="Q25">
        <v>73</v>
      </c>
      <c r="R25" t="str">
        <f>_xlfn.XLOOKUP(Grades[[#This Row],[math score]],$I$37:$I$41,$J$37:$J$41, ,-1)</f>
        <v>D</v>
      </c>
      <c r="S25" s="16" t="str">
        <f>_xlfn.XLOOKUP(Grades[[#This Row],[reading score]],$I$37:$I$41,$J$37:$J$41, ,-1)</f>
        <v>C</v>
      </c>
      <c r="T25" s="16" t="str">
        <f>_xlfn.XLOOKUP(Grades[[#This Row],[writing score]],$I$37:$I$41,$J$37:$J$41, ,-1)</f>
        <v>C</v>
      </c>
      <c r="U25" s="76">
        <f>AVERAGE(Grades[[#This Row],[math score]],Grades[[#This Row],[reading score]],Grades[[#This Row],[writing score]])</f>
        <v>71.666666666666671</v>
      </c>
      <c r="V25" s="15" t="str">
        <f>_xlfn.XLOOKUP(Grades[[#This Row],[Name]],Students[Name],Students[School Name])</f>
        <v>Blue River High School</v>
      </c>
      <c r="W25" s="15" t="str">
        <f>_xlfn.XLOOKUP(Grades[[#This Row],[Name]],Students[Name],Students[Extracurricular Activities])</f>
        <v>Student Government</v>
      </c>
      <c r="X25" s="15" t="str">
        <f>_xlfn.XLOOKUP(Grades[[#This Row],[school]],Schools[School Name],Schools[City])</f>
        <v>Duluth</v>
      </c>
      <c r="Y25" s="15">
        <f>_xlfn.XLOOKUP(Grades[[#This Row],[School City]],Schools[City],Schools[Zipcode])</f>
        <v>55810</v>
      </c>
    </row>
    <row r="26" spans="1:25" ht="17" thickBot="1" x14ac:dyDescent="0.25">
      <c r="A26" s="59"/>
      <c r="B26" s="59"/>
      <c r="C26" s="59"/>
      <c r="D26" s="59"/>
      <c r="E26" s="59"/>
      <c r="F26" s="59"/>
      <c r="L26" t="s">
        <v>350</v>
      </c>
      <c r="M26" t="s">
        <v>5</v>
      </c>
      <c r="N26" t="s">
        <v>629</v>
      </c>
      <c r="O26">
        <v>74</v>
      </c>
      <c r="P26">
        <v>71</v>
      </c>
      <c r="Q26">
        <v>80</v>
      </c>
      <c r="R26" t="str">
        <f>_xlfn.XLOOKUP(Grades[[#This Row],[math score]],$I$37:$I$41,$J$37:$J$41, ,-1)</f>
        <v>C</v>
      </c>
      <c r="S26" s="16" t="str">
        <f>_xlfn.XLOOKUP(Grades[[#This Row],[reading score]],$I$37:$I$41,$J$37:$J$41, ,-1)</f>
        <v>C</v>
      </c>
      <c r="T26" s="16" t="str">
        <f>_xlfn.XLOOKUP(Grades[[#This Row],[writing score]],$I$37:$I$41,$J$37:$J$41, ,-1)</f>
        <v>B</v>
      </c>
      <c r="U26" s="76">
        <f>AVERAGE(Grades[[#This Row],[math score]],Grades[[#This Row],[reading score]],Grades[[#This Row],[writing score]])</f>
        <v>75</v>
      </c>
      <c r="V26" s="15" t="str">
        <f>_xlfn.XLOOKUP(Grades[[#This Row],[Name]],Students[Name],Students[School Name])</f>
        <v>Golden Sierra High School</v>
      </c>
      <c r="W26" s="15" t="str">
        <f>_xlfn.XLOOKUP(Grades[[#This Row],[Name]],Students[Name],Students[Extracurricular Activities])</f>
        <v>Sports</v>
      </c>
      <c r="X26" s="15" t="str">
        <f>_xlfn.XLOOKUP(Grades[[#This Row],[school]],Schools[School Name],Schools[City])</f>
        <v>Bloomington</v>
      </c>
      <c r="Y26" s="15">
        <f>_xlfn.XLOOKUP(Grades[[#This Row],[School City]],Schools[City],Schools[Zipcode])</f>
        <v>55435</v>
      </c>
    </row>
    <row r="27" spans="1:25" ht="17" thickBot="1" x14ac:dyDescent="0.25">
      <c r="A27" s="59"/>
      <c r="B27" s="59"/>
      <c r="C27" s="59"/>
      <c r="D27" s="59"/>
      <c r="E27" s="59"/>
      <c r="F27" s="59"/>
      <c r="L27" t="s">
        <v>351</v>
      </c>
      <c r="M27" t="s">
        <v>5</v>
      </c>
      <c r="N27" t="s">
        <v>630</v>
      </c>
      <c r="O27">
        <v>73</v>
      </c>
      <c r="P27">
        <v>74</v>
      </c>
      <c r="Q27">
        <v>72</v>
      </c>
      <c r="R27" t="str">
        <f>_xlfn.XLOOKUP(Grades[[#This Row],[math score]],$I$37:$I$41,$J$37:$J$41, ,-1)</f>
        <v>C</v>
      </c>
      <c r="S27" s="16" t="str">
        <f>_xlfn.XLOOKUP(Grades[[#This Row],[reading score]],$I$37:$I$41,$J$37:$J$41, ,-1)</f>
        <v>C</v>
      </c>
      <c r="T27" s="16" t="str">
        <f>_xlfn.XLOOKUP(Grades[[#This Row],[writing score]],$I$37:$I$41,$J$37:$J$41, ,-1)</f>
        <v>C</v>
      </c>
      <c r="U27" s="76">
        <f>AVERAGE(Grades[[#This Row],[math score]],Grades[[#This Row],[reading score]],Grades[[#This Row],[writing score]])</f>
        <v>73</v>
      </c>
      <c r="V27" s="15" t="str">
        <f>_xlfn.XLOOKUP(Grades[[#This Row],[Name]],Students[Name],Students[School Name])</f>
        <v>Granite Hills High</v>
      </c>
      <c r="W27" s="15" t="str">
        <f>_xlfn.XLOOKUP(Grades[[#This Row],[Name]],Students[Name],Students[Extracurricular Activities])</f>
        <v>Art Club</v>
      </c>
      <c r="X27" s="15" t="str">
        <f>_xlfn.XLOOKUP(Grades[[#This Row],[school]],Schools[School Name],Schools[City])</f>
        <v>Minneapolis</v>
      </c>
      <c r="Y27" s="15">
        <f>_xlfn.XLOOKUP(Grades[[#This Row],[School City]],Schools[City],Schools[Zipcode])</f>
        <v>55488</v>
      </c>
    </row>
    <row r="28" spans="1:25" ht="17" thickBot="1" x14ac:dyDescent="0.25">
      <c r="A28" s="60" t="s">
        <v>621</v>
      </c>
      <c r="B28" s="65" t="s">
        <v>1042</v>
      </c>
      <c r="C28" s="66"/>
      <c r="D28" s="66"/>
      <c r="E28" s="66"/>
      <c r="F28" s="66"/>
      <c r="L28" t="s">
        <v>352</v>
      </c>
      <c r="M28" t="s">
        <v>5</v>
      </c>
      <c r="N28" t="s">
        <v>629</v>
      </c>
      <c r="O28">
        <v>69</v>
      </c>
      <c r="P28">
        <v>54</v>
      </c>
      <c r="Q28">
        <v>55</v>
      </c>
      <c r="R28" t="str">
        <f>_xlfn.XLOOKUP(Grades[[#This Row],[math score]],$I$37:$I$41,$J$37:$J$41, ,-1)</f>
        <v>D</v>
      </c>
      <c r="S28" s="16" t="str">
        <f>_xlfn.XLOOKUP(Grades[[#This Row],[reading score]],$I$37:$I$41,$J$37:$J$41, ,-1)</f>
        <v>F</v>
      </c>
      <c r="T28" s="16" t="str">
        <f>_xlfn.XLOOKUP(Grades[[#This Row],[writing score]],$I$37:$I$41,$J$37:$J$41, ,-1)</f>
        <v>F</v>
      </c>
      <c r="U28" s="76">
        <f>AVERAGE(Grades[[#This Row],[math score]],Grades[[#This Row],[reading score]],Grades[[#This Row],[writing score]])</f>
        <v>59.333333333333336</v>
      </c>
      <c r="V28" s="15" t="str">
        <f>_xlfn.XLOOKUP(Grades[[#This Row],[Name]],Students[Name],Students[School Name])</f>
        <v>Lone Oak Grammar School</v>
      </c>
      <c r="W28" s="15" t="str">
        <f>_xlfn.XLOOKUP(Grades[[#This Row],[Name]],Students[Name],Students[Extracurricular Activities])</f>
        <v>Yearbook Committee</v>
      </c>
      <c r="X28" s="15" t="str">
        <f>_xlfn.XLOOKUP(Grades[[#This Row],[school]],Schools[School Name],Schools[City])</f>
        <v>Rochester</v>
      </c>
      <c r="Y28" s="15">
        <f>_xlfn.XLOOKUP(Grades[[#This Row],[School City]],Schools[City],Schools[Zipcode])</f>
        <v>55906</v>
      </c>
    </row>
    <row r="29" spans="1:25" ht="17" thickBot="1" x14ac:dyDescent="0.25">
      <c r="A29" s="60"/>
      <c r="B29" s="66"/>
      <c r="C29" s="66"/>
      <c r="D29" s="66"/>
      <c r="E29" s="66"/>
      <c r="F29" s="66"/>
      <c r="L29" t="s">
        <v>19</v>
      </c>
      <c r="M29" t="s">
        <v>4</v>
      </c>
      <c r="N29" t="s">
        <v>630</v>
      </c>
      <c r="O29">
        <v>67</v>
      </c>
      <c r="P29">
        <v>69</v>
      </c>
      <c r="Q29">
        <v>75</v>
      </c>
      <c r="R29" t="str">
        <f>_xlfn.XLOOKUP(Grades[[#This Row],[math score]],$I$37:$I$41,$J$37:$J$41, ,-1)</f>
        <v>D</v>
      </c>
      <c r="S29" s="16" t="str">
        <f>_xlfn.XLOOKUP(Grades[[#This Row],[reading score]],$I$37:$I$41,$J$37:$J$41, ,-1)</f>
        <v>D</v>
      </c>
      <c r="T29" s="16" t="str">
        <f>_xlfn.XLOOKUP(Grades[[#This Row],[writing score]],$I$37:$I$41,$J$37:$J$41, ,-1)</f>
        <v>C</v>
      </c>
      <c r="U29" s="76">
        <f>AVERAGE(Grades[[#This Row],[math score]],Grades[[#This Row],[reading score]],Grades[[#This Row],[writing score]])</f>
        <v>70.333333333333329</v>
      </c>
      <c r="V29" s="15" t="str">
        <f>_xlfn.XLOOKUP(Grades[[#This Row],[Name]],Students[Name],Students[School Name])</f>
        <v>Blue River High School</v>
      </c>
      <c r="W29" s="15" t="str">
        <f>_xlfn.XLOOKUP(Grades[[#This Row],[Name]],Students[Name],Students[Extracurricular Activities])</f>
        <v>Sports</v>
      </c>
      <c r="X29" s="15" t="str">
        <f>_xlfn.XLOOKUP(Grades[[#This Row],[school]],Schools[School Name],Schools[City])</f>
        <v>Duluth</v>
      </c>
      <c r="Y29" s="15">
        <f>_xlfn.XLOOKUP(Grades[[#This Row],[School City]],Schools[City],Schools[Zipcode])</f>
        <v>55810</v>
      </c>
    </row>
    <row r="30" spans="1:25" ht="17" thickBot="1" x14ac:dyDescent="0.25">
      <c r="A30" s="64" t="s">
        <v>1053</v>
      </c>
      <c r="B30" s="64"/>
      <c r="C30" s="64"/>
      <c r="D30" s="64"/>
      <c r="E30" s="64"/>
      <c r="F30" s="64"/>
      <c r="L30" t="s">
        <v>353</v>
      </c>
      <c r="M30" t="s">
        <v>5</v>
      </c>
      <c r="N30" t="s">
        <v>630</v>
      </c>
      <c r="O30">
        <v>70</v>
      </c>
      <c r="P30">
        <v>70</v>
      </c>
      <c r="Q30">
        <v>65</v>
      </c>
      <c r="R30" t="str">
        <f>_xlfn.XLOOKUP(Grades[[#This Row],[math score]],$I$37:$I$41,$J$37:$J$41, ,-1)</f>
        <v>C</v>
      </c>
      <c r="S30" s="16" t="str">
        <f>_xlfn.XLOOKUP(Grades[[#This Row],[reading score]],$I$37:$I$41,$J$37:$J$41, ,-1)</f>
        <v>C</v>
      </c>
      <c r="T30" s="16" t="str">
        <f>_xlfn.XLOOKUP(Grades[[#This Row],[writing score]],$I$37:$I$41,$J$37:$J$41, ,-1)</f>
        <v>D</v>
      </c>
      <c r="U30" s="76">
        <f>AVERAGE(Grades[[#This Row],[math score]],Grades[[#This Row],[reading score]],Grades[[#This Row],[writing score]])</f>
        <v>68.333333333333329</v>
      </c>
      <c r="V30" s="15" t="str">
        <f>_xlfn.XLOOKUP(Grades[[#This Row],[Name]],Students[Name],Students[School Name])</f>
        <v>Blue River High School</v>
      </c>
      <c r="W30" s="15" t="str">
        <f>_xlfn.XLOOKUP(Grades[[#This Row],[Name]],Students[Name],Students[Extracurricular Activities])</f>
        <v>Chess Club</v>
      </c>
      <c r="X30" s="15" t="str">
        <f>_xlfn.XLOOKUP(Grades[[#This Row],[school]],Schools[School Name],Schools[City])</f>
        <v>Duluth</v>
      </c>
      <c r="Y30" s="15">
        <f>_xlfn.XLOOKUP(Grades[[#This Row],[School City]],Schools[City],Schools[Zipcode])</f>
        <v>55810</v>
      </c>
    </row>
    <row r="31" spans="1:25" ht="16" customHeight="1" thickBot="1" x14ac:dyDescent="0.25">
      <c r="A31" s="64"/>
      <c r="B31" s="64"/>
      <c r="C31" s="64"/>
      <c r="D31" s="64"/>
      <c r="E31" s="64"/>
      <c r="F31" s="64"/>
      <c r="L31" t="s">
        <v>20</v>
      </c>
      <c r="M31" t="s">
        <v>4</v>
      </c>
      <c r="N31" t="s">
        <v>630</v>
      </c>
      <c r="O31">
        <v>62</v>
      </c>
      <c r="P31">
        <v>70</v>
      </c>
      <c r="Q31">
        <v>75</v>
      </c>
      <c r="R31" t="str">
        <f>_xlfn.XLOOKUP(Grades[[#This Row],[math score]],$I$37:$I$41,$J$37:$J$41, ,-1)</f>
        <v>D</v>
      </c>
      <c r="S31" s="16" t="str">
        <f>_xlfn.XLOOKUP(Grades[[#This Row],[reading score]],$I$37:$I$41,$J$37:$J$41, ,-1)</f>
        <v>C</v>
      </c>
      <c r="T31" s="16" t="str">
        <f>_xlfn.XLOOKUP(Grades[[#This Row],[writing score]],$I$37:$I$41,$J$37:$J$41, ,-1)</f>
        <v>C</v>
      </c>
      <c r="U31" s="76">
        <f>AVERAGE(Grades[[#This Row],[math score]],Grades[[#This Row],[reading score]],Grades[[#This Row],[writing score]])</f>
        <v>69</v>
      </c>
      <c r="V31" s="15" t="str">
        <f>_xlfn.XLOOKUP(Grades[[#This Row],[Name]],Students[Name],Students[School Name])</f>
        <v>Golden Sierra High School</v>
      </c>
      <c r="W31" s="15" t="str">
        <f>_xlfn.XLOOKUP(Grades[[#This Row],[Name]],Students[Name],Students[Extracurricular Activities])</f>
        <v>Art Club</v>
      </c>
      <c r="X31" s="15" t="str">
        <f>_xlfn.XLOOKUP(Grades[[#This Row],[school]],Schools[School Name],Schools[City])</f>
        <v>Bloomington</v>
      </c>
      <c r="Y31" s="15">
        <f>_xlfn.XLOOKUP(Grades[[#This Row],[School City]],Schools[City],Schools[Zipcode])</f>
        <v>55435</v>
      </c>
    </row>
    <row r="32" spans="1:25" ht="17" thickBot="1" x14ac:dyDescent="0.25">
      <c r="A32" s="60" t="s">
        <v>622</v>
      </c>
      <c r="B32" s="62" t="s">
        <v>627</v>
      </c>
      <c r="C32" s="62"/>
      <c r="D32" s="62"/>
      <c r="E32" s="62"/>
      <c r="F32" s="63">
        <f>COUNTIF(Grades[math score],"&gt;=70")</f>
        <v>409</v>
      </c>
      <c r="L32" t="s">
        <v>21</v>
      </c>
      <c r="M32" t="s">
        <v>4</v>
      </c>
      <c r="N32" t="s">
        <v>629</v>
      </c>
      <c r="O32">
        <v>69</v>
      </c>
      <c r="P32">
        <v>74</v>
      </c>
      <c r="Q32">
        <v>74</v>
      </c>
      <c r="R32" t="str">
        <f>_xlfn.XLOOKUP(Grades[[#This Row],[math score]],$I$37:$I$41,$J$37:$J$41, ,-1)</f>
        <v>D</v>
      </c>
      <c r="S32" s="16" t="str">
        <f>_xlfn.XLOOKUP(Grades[[#This Row],[reading score]],$I$37:$I$41,$J$37:$J$41, ,-1)</f>
        <v>C</v>
      </c>
      <c r="T32" s="16" t="str">
        <f>_xlfn.XLOOKUP(Grades[[#This Row],[writing score]],$I$37:$I$41,$J$37:$J$41, ,-1)</f>
        <v>C</v>
      </c>
      <c r="U32" s="76">
        <f>AVERAGE(Grades[[#This Row],[math score]],Grades[[#This Row],[reading score]],Grades[[#This Row],[writing score]])</f>
        <v>72.333333333333329</v>
      </c>
      <c r="V32" s="15" t="str">
        <f>_xlfn.XLOOKUP(Grades[[#This Row],[Name]],Students[Name],Students[School Name])</f>
        <v>Golden Sierra High School</v>
      </c>
      <c r="W32" s="15" t="str">
        <f>_xlfn.XLOOKUP(Grades[[#This Row],[Name]],Students[Name],Students[Extracurricular Activities])</f>
        <v>Yearbook Committee</v>
      </c>
      <c r="X32" s="15" t="str">
        <f>_xlfn.XLOOKUP(Grades[[#This Row],[school]],Schools[School Name],Schools[City])</f>
        <v>Bloomington</v>
      </c>
      <c r="Y32" s="15">
        <f>_xlfn.XLOOKUP(Grades[[#This Row],[School City]],Schools[City],Schools[Zipcode])</f>
        <v>55435</v>
      </c>
    </row>
    <row r="33" spans="1:25" ht="16" customHeight="1" thickBot="1" x14ac:dyDescent="0.25">
      <c r="A33" s="60"/>
      <c r="B33" s="62"/>
      <c r="C33" s="62"/>
      <c r="D33" s="62"/>
      <c r="E33" s="62"/>
      <c r="F33" s="63"/>
      <c r="L33" t="s">
        <v>22</v>
      </c>
      <c r="M33" t="s">
        <v>4</v>
      </c>
      <c r="N33" t="s">
        <v>630</v>
      </c>
      <c r="O33">
        <v>63</v>
      </c>
      <c r="P33">
        <v>65</v>
      </c>
      <c r="Q33">
        <v>61</v>
      </c>
      <c r="R33" t="str">
        <f>_xlfn.XLOOKUP(Grades[[#This Row],[math score]],$I$37:$I$41,$J$37:$J$41, ,-1)</f>
        <v>D</v>
      </c>
      <c r="S33" s="16" t="str">
        <f>_xlfn.XLOOKUP(Grades[[#This Row],[reading score]],$I$37:$I$41,$J$37:$J$41, ,-1)</f>
        <v>D</v>
      </c>
      <c r="T33" s="16" t="str">
        <f>_xlfn.XLOOKUP(Grades[[#This Row],[writing score]],$I$37:$I$41,$J$37:$J$41, ,-1)</f>
        <v>D</v>
      </c>
      <c r="U33" s="76">
        <f>AVERAGE(Grades[[#This Row],[math score]],Grades[[#This Row],[reading score]],Grades[[#This Row],[writing score]])</f>
        <v>63</v>
      </c>
      <c r="V33" s="15" t="str">
        <f>_xlfn.XLOOKUP(Grades[[#This Row],[Name]],Students[Name],Students[School Name])</f>
        <v>Lone Oak Grammar School</v>
      </c>
      <c r="W33" s="15" t="str">
        <f>_xlfn.XLOOKUP(Grades[[#This Row],[Name]],Students[Name],Students[Extracurricular Activities])</f>
        <v>Yearbook Committee</v>
      </c>
      <c r="X33" s="15" t="str">
        <f>_xlfn.XLOOKUP(Grades[[#This Row],[school]],Schools[School Name],Schools[City])</f>
        <v>Rochester</v>
      </c>
      <c r="Y33" s="15">
        <f>_xlfn.XLOOKUP(Grades[[#This Row],[School City]],Schools[City],Schools[Zipcode])</f>
        <v>55906</v>
      </c>
    </row>
    <row r="34" spans="1:25" x14ac:dyDescent="0.2">
      <c r="A34" s="44" t="s">
        <v>623</v>
      </c>
      <c r="B34" s="67" t="s">
        <v>595</v>
      </c>
      <c r="C34" s="67"/>
      <c r="D34" s="67"/>
      <c r="E34" s="67"/>
      <c r="F34" s="42">
        <f>(COUNTIF(Grades[math score],"&gt;=70"))/(COUNT(Grades[math score]))</f>
        <v>0.40899999999999997</v>
      </c>
      <c r="L34" t="s">
        <v>23</v>
      </c>
      <c r="M34" t="s">
        <v>4</v>
      </c>
      <c r="N34" t="s">
        <v>629</v>
      </c>
      <c r="O34">
        <v>56</v>
      </c>
      <c r="P34">
        <v>72</v>
      </c>
      <c r="Q34">
        <v>65</v>
      </c>
      <c r="R34" t="str">
        <f>_xlfn.XLOOKUP(Grades[[#This Row],[math score]],$I$37:$I$41,$J$37:$J$41, ,-1)</f>
        <v>F</v>
      </c>
      <c r="S34" s="16" t="str">
        <f>_xlfn.XLOOKUP(Grades[[#This Row],[reading score]],$I$37:$I$41,$J$37:$J$41, ,-1)</f>
        <v>C</v>
      </c>
      <c r="T34" s="16" t="str">
        <f>_xlfn.XLOOKUP(Grades[[#This Row],[writing score]],$I$37:$I$41,$J$37:$J$41, ,-1)</f>
        <v>D</v>
      </c>
      <c r="U34" s="76">
        <f>AVERAGE(Grades[[#This Row],[math score]],Grades[[#This Row],[reading score]],Grades[[#This Row],[writing score]])</f>
        <v>64.333333333333329</v>
      </c>
      <c r="V34" s="15" t="str">
        <f>_xlfn.XLOOKUP(Grades[[#This Row],[Name]],Students[Name],Students[School Name])</f>
        <v>Willow Creek High School</v>
      </c>
      <c r="W34" s="15" t="str">
        <f>_xlfn.XLOOKUP(Grades[[#This Row],[Name]],Students[Name],Students[Extracurricular Activities])</f>
        <v>Art Club</v>
      </c>
      <c r="X34" s="15" t="str">
        <f>_xlfn.XLOOKUP(Grades[[#This Row],[school]],Schools[School Name],Schools[City])</f>
        <v>Saint Paul</v>
      </c>
      <c r="Y34" s="15">
        <f>_xlfn.XLOOKUP(Grades[[#This Row],[School City]],Schools[City],Schools[Zipcode])</f>
        <v>55108</v>
      </c>
    </row>
    <row r="35" spans="1:25" x14ac:dyDescent="0.2">
      <c r="H35" s="35" t="s">
        <v>617</v>
      </c>
      <c r="L35" t="s">
        <v>354</v>
      </c>
      <c r="M35" t="s">
        <v>5</v>
      </c>
      <c r="N35" t="s">
        <v>630</v>
      </c>
      <c r="O35">
        <v>40</v>
      </c>
      <c r="P35">
        <v>42</v>
      </c>
      <c r="Q35">
        <v>38</v>
      </c>
      <c r="R35" t="str">
        <f>_xlfn.XLOOKUP(Grades[[#This Row],[math score]],$I$37:$I$41,$J$37:$J$41, ,-1)</f>
        <v>F</v>
      </c>
      <c r="S35" s="16" t="str">
        <f>_xlfn.XLOOKUP(Grades[[#This Row],[reading score]],$I$37:$I$41,$J$37:$J$41, ,-1)</f>
        <v>F</v>
      </c>
      <c r="T35" s="16" t="str">
        <f>_xlfn.XLOOKUP(Grades[[#This Row],[writing score]],$I$37:$I$41,$J$37:$J$41, ,-1)</f>
        <v>F</v>
      </c>
      <c r="U35" s="76">
        <f>AVERAGE(Grades[[#This Row],[math score]],Grades[[#This Row],[reading score]],Grades[[#This Row],[writing score]])</f>
        <v>40</v>
      </c>
      <c r="V35" s="15" t="str">
        <f>_xlfn.XLOOKUP(Grades[[#This Row],[Name]],Students[Name],Students[School Name])</f>
        <v>Golden Sierra High School</v>
      </c>
      <c r="W35" s="15" t="str">
        <f>_xlfn.XLOOKUP(Grades[[#This Row],[Name]],Students[Name],Students[Extracurricular Activities])</f>
        <v>Yearbook Committee</v>
      </c>
      <c r="X35" s="15" t="str">
        <f>_xlfn.XLOOKUP(Grades[[#This Row],[school]],Schools[School Name],Schools[City])</f>
        <v>Bloomington</v>
      </c>
      <c r="Y35" s="15">
        <f>_xlfn.XLOOKUP(Grades[[#This Row],[School City]],Schools[City],Schools[Zipcode])</f>
        <v>55435</v>
      </c>
    </row>
    <row r="36" spans="1:25" ht="17" thickBot="1" x14ac:dyDescent="0.25">
      <c r="A36" s="68" t="s">
        <v>1044</v>
      </c>
      <c r="B36" s="68"/>
      <c r="C36" s="68"/>
      <c r="D36" s="68"/>
      <c r="E36" s="68"/>
      <c r="F36" s="68"/>
      <c r="H36" s="23" t="s">
        <v>592</v>
      </c>
      <c r="I36" s="24" t="s">
        <v>1043</v>
      </c>
      <c r="J36" s="25" t="s">
        <v>593</v>
      </c>
      <c r="L36" t="s">
        <v>355</v>
      </c>
      <c r="M36" t="s">
        <v>5</v>
      </c>
      <c r="N36" t="s">
        <v>630</v>
      </c>
      <c r="O36">
        <v>97</v>
      </c>
      <c r="P36">
        <v>87</v>
      </c>
      <c r="Q36">
        <v>82</v>
      </c>
      <c r="R36" t="str">
        <f>_xlfn.XLOOKUP(Grades[[#This Row],[math score]],$I$37:$I$41,$J$37:$J$41, ,-1)</f>
        <v>A</v>
      </c>
      <c r="S36" s="16" t="str">
        <f>_xlfn.XLOOKUP(Grades[[#This Row],[reading score]],$I$37:$I$41,$J$37:$J$41, ,-1)</f>
        <v>B</v>
      </c>
      <c r="T36" s="16" t="str">
        <f>_xlfn.XLOOKUP(Grades[[#This Row],[writing score]],$I$37:$I$41,$J$37:$J$41, ,-1)</f>
        <v>B</v>
      </c>
      <c r="U36" s="76">
        <f>AVERAGE(Grades[[#This Row],[math score]],Grades[[#This Row],[reading score]],Grades[[#This Row],[writing score]])</f>
        <v>88.666666666666671</v>
      </c>
      <c r="V36" s="15" t="str">
        <f>_xlfn.XLOOKUP(Grades[[#This Row],[Name]],Students[Name],Students[School Name])</f>
        <v>Willow Creek High School</v>
      </c>
      <c r="W36" s="15" t="str">
        <f>_xlfn.XLOOKUP(Grades[[#This Row],[Name]],Students[Name],Students[Extracurricular Activities])</f>
        <v>Yearbook Committee</v>
      </c>
      <c r="X36" s="15" t="str">
        <f>_xlfn.XLOOKUP(Grades[[#This Row],[school]],Schools[School Name],Schools[City])</f>
        <v>Saint Paul</v>
      </c>
      <c r="Y36" s="15">
        <f>_xlfn.XLOOKUP(Grades[[#This Row],[School City]],Schools[City],Schools[Zipcode])</f>
        <v>55108</v>
      </c>
    </row>
    <row r="37" spans="1:25" ht="17" customHeight="1" thickBot="1" x14ac:dyDescent="0.25">
      <c r="A37" s="60" t="s">
        <v>624</v>
      </c>
      <c r="B37" s="58" t="s">
        <v>1045</v>
      </c>
      <c r="C37" s="58"/>
      <c r="D37" s="58"/>
      <c r="E37" s="58"/>
      <c r="F37" s="58"/>
      <c r="H37" s="26" t="s">
        <v>588</v>
      </c>
      <c r="I37" s="27">
        <v>0</v>
      </c>
      <c r="J37" s="28" t="s">
        <v>579</v>
      </c>
      <c r="L37" t="s">
        <v>356</v>
      </c>
      <c r="M37" t="s">
        <v>5</v>
      </c>
      <c r="N37" t="s">
        <v>629</v>
      </c>
      <c r="O37">
        <v>81</v>
      </c>
      <c r="P37">
        <v>81</v>
      </c>
      <c r="Q37">
        <v>79</v>
      </c>
      <c r="R37" t="str">
        <f>_xlfn.XLOOKUP(Grades[[#This Row],[math score]],$I$37:$I$41,$J$37:$J$41, ,-1)</f>
        <v>B</v>
      </c>
      <c r="S37" s="16" t="str">
        <f>_xlfn.XLOOKUP(Grades[[#This Row],[reading score]],$I$37:$I$41,$J$37:$J$41, ,-1)</f>
        <v>B</v>
      </c>
      <c r="T37" s="16" t="str">
        <f>_xlfn.XLOOKUP(Grades[[#This Row],[writing score]],$I$37:$I$41,$J$37:$J$41, ,-1)</f>
        <v>C</v>
      </c>
      <c r="U37" s="76">
        <f>AVERAGE(Grades[[#This Row],[math score]],Grades[[#This Row],[reading score]],Grades[[#This Row],[writing score]])</f>
        <v>80.333333333333329</v>
      </c>
      <c r="V37" s="15" t="str">
        <f>_xlfn.XLOOKUP(Grades[[#This Row],[Name]],Students[Name],Students[School Name])</f>
        <v>Willow Creek High School</v>
      </c>
      <c r="W37" s="15" t="str">
        <f>_xlfn.XLOOKUP(Grades[[#This Row],[Name]],Students[Name],Students[Extracurricular Activities])</f>
        <v xml:space="preserve">Marching Band </v>
      </c>
      <c r="X37" s="15" t="str">
        <f>_xlfn.XLOOKUP(Grades[[#This Row],[school]],Schools[School Name],Schools[City])</f>
        <v>Saint Paul</v>
      </c>
      <c r="Y37" s="15">
        <f>_xlfn.XLOOKUP(Grades[[#This Row],[School City]],Schools[City],Schools[Zipcode])</f>
        <v>55108</v>
      </c>
    </row>
    <row r="38" spans="1:25" ht="17" thickBot="1" x14ac:dyDescent="0.25">
      <c r="A38" s="60"/>
      <c r="B38" s="58"/>
      <c r="C38" s="58"/>
      <c r="D38" s="58"/>
      <c r="E38" s="58"/>
      <c r="F38" s="58"/>
      <c r="H38" s="29" t="s">
        <v>587</v>
      </c>
      <c r="I38" s="30">
        <v>60</v>
      </c>
      <c r="J38" s="31" t="s">
        <v>580</v>
      </c>
      <c r="L38" t="s">
        <v>24</v>
      </c>
      <c r="M38" t="s">
        <v>4</v>
      </c>
      <c r="N38" t="s">
        <v>630</v>
      </c>
      <c r="O38">
        <v>74</v>
      </c>
      <c r="P38">
        <v>81</v>
      </c>
      <c r="Q38">
        <v>83</v>
      </c>
      <c r="R38" t="str">
        <f>_xlfn.XLOOKUP(Grades[[#This Row],[math score]],$I$37:$I$41,$J$37:$J$41, ,-1)</f>
        <v>C</v>
      </c>
      <c r="S38" s="16" t="str">
        <f>_xlfn.XLOOKUP(Grades[[#This Row],[reading score]],$I$37:$I$41,$J$37:$J$41, ,-1)</f>
        <v>B</v>
      </c>
      <c r="T38" s="16" t="str">
        <f>_xlfn.XLOOKUP(Grades[[#This Row],[writing score]],$I$37:$I$41,$J$37:$J$41, ,-1)</f>
        <v>B</v>
      </c>
      <c r="U38" s="76">
        <f>AVERAGE(Grades[[#This Row],[math score]],Grades[[#This Row],[reading score]],Grades[[#This Row],[writing score]])</f>
        <v>79.333333333333329</v>
      </c>
      <c r="V38" s="15" t="str">
        <f>_xlfn.XLOOKUP(Grades[[#This Row],[Name]],Students[Name],Students[School Name])</f>
        <v>Golden Sierra High School</v>
      </c>
      <c r="W38" s="15" t="str">
        <f>_xlfn.XLOOKUP(Grades[[#This Row],[Name]],Students[Name],Students[Extracurricular Activities])</f>
        <v xml:space="preserve">Marching Band </v>
      </c>
      <c r="X38" s="15" t="str">
        <f>_xlfn.XLOOKUP(Grades[[#This Row],[school]],Schools[School Name],Schools[City])</f>
        <v>Bloomington</v>
      </c>
      <c r="Y38" s="15">
        <f>_xlfn.XLOOKUP(Grades[[#This Row],[School City]],Schools[City],Schools[Zipcode])</f>
        <v>55435</v>
      </c>
    </row>
    <row r="39" spans="1:25" x14ac:dyDescent="0.2">
      <c r="A39" s="44" t="s">
        <v>625</v>
      </c>
      <c r="B39" s="69" t="s">
        <v>619</v>
      </c>
      <c r="C39" s="69"/>
      <c r="D39" s="69"/>
      <c r="E39" s="69"/>
      <c r="F39" s="69"/>
      <c r="H39" s="26" t="s">
        <v>586</v>
      </c>
      <c r="I39" s="27">
        <v>70</v>
      </c>
      <c r="J39" s="28" t="s">
        <v>581</v>
      </c>
      <c r="L39" t="s">
        <v>25</v>
      </c>
      <c r="M39" t="s">
        <v>4</v>
      </c>
      <c r="N39" t="s">
        <v>630</v>
      </c>
      <c r="O39">
        <v>50</v>
      </c>
      <c r="P39">
        <v>64</v>
      </c>
      <c r="Q39">
        <v>59</v>
      </c>
      <c r="R39" t="str">
        <f>_xlfn.XLOOKUP(Grades[[#This Row],[math score]],$I$37:$I$41,$J$37:$J$41, ,-1)</f>
        <v>F</v>
      </c>
      <c r="S39" s="16" t="str">
        <f>_xlfn.XLOOKUP(Grades[[#This Row],[reading score]],$I$37:$I$41,$J$37:$J$41, ,-1)</f>
        <v>D</v>
      </c>
      <c r="T39" s="16" t="str">
        <f>_xlfn.XLOOKUP(Grades[[#This Row],[writing score]],$I$37:$I$41,$J$37:$J$41, ,-1)</f>
        <v>F</v>
      </c>
      <c r="U39" s="76">
        <f>AVERAGE(Grades[[#This Row],[math score]],Grades[[#This Row],[reading score]],Grades[[#This Row],[writing score]])</f>
        <v>57.666666666666664</v>
      </c>
      <c r="V39" s="15" t="str">
        <f>_xlfn.XLOOKUP(Grades[[#This Row],[Name]],Students[Name],Students[School Name])</f>
        <v>Golden Sierra High School</v>
      </c>
      <c r="W39" s="15" t="str">
        <f>_xlfn.XLOOKUP(Grades[[#This Row],[Name]],Students[Name],Students[Extracurricular Activities])</f>
        <v>Student Government</v>
      </c>
      <c r="X39" s="15" t="str">
        <f>_xlfn.XLOOKUP(Grades[[#This Row],[school]],Schools[School Name],Schools[City])</f>
        <v>Bloomington</v>
      </c>
      <c r="Y39" s="15">
        <f>_xlfn.XLOOKUP(Grades[[#This Row],[School City]],Schools[City],Schools[Zipcode])</f>
        <v>55435</v>
      </c>
    </row>
    <row r="40" spans="1:25" x14ac:dyDescent="0.2">
      <c r="B40" s="18"/>
      <c r="C40" s="18"/>
      <c r="D40" s="18"/>
      <c r="E40" s="18"/>
      <c r="F40" s="18"/>
      <c r="H40" s="29" t="s">
        <v>585</v>
      </c>
      <c r="I40" s="30">
        <v>80</v>
      </c>
      <c r="J40" s="31" t="s">
        <v>583</v>
      </c>
      <c r="L40" t="s">
        <v>26</v>
      </c>
      <c r="M40" t="s">
        <v>4</v>
      </c>
      <c r="N40" t="s">
        <v>629</v>
      </c>
      <c r="O40">
        <v>75</v>
      </c>
      <c r="P40">
        <v>90</v>
      </c>
      <c r="Q40">
        <v>88</v>
      </c>
      <c r="R40" t="str">
        <f>_xlfn.XLOOKUP(Grades[[#This Row],[math score]],$I$37:$I$41,$J$37:$J$41, ,-1)</f>
        <v>C</v>
      </c>
      <c r="S40" s="16" t="str">
        <f>_xlfn.XLOOKUP(Grades[[#This Row],[reading score]],$I$37:$I$41,$J$37:$J$41, ,-1)</f>
        <v>A</v>
      </c>
      <c r="T40" s="16" t="str">
        <f>_xlfn.XLOOKUP(Grades[[#This Row],[writing score]],$I$37:$I$41,$J$37:$J$41, ,-1)</f>
        <v>B</v>
      </c>
      <c r="U40" s="76">
        <f>AVERAGE(Grades[[#This Row],[math score]],Grades[[#This Row],[reading score]],Grades[[#This Row],[writing score]])</f>
        <v>84.333333333333329</v>
      </c>
      <c r="V40" s="15" t="str">
        <f>_xlfn.XLOOKUP(Grades[[#This Row],[Name]],Students[Name],Students[School Name])</f>
        <v>Golden Sierra High School</v>
      </c>
      <c r="W40" s="15" t="str">
        <f>_xlfn.XLOOKUP(Grades[[#This Row],[Name]],Students[Name],Students[Extracurricular Activities])</f>
        <v xml:space="preserve">Marching Band </v>
      </c>
      <c r="X40" s="15" t="str">
        <f>_xlfn.XLOOKUP(Grades[[#This Row],[school]],Schools[School Name],Schools[City])</f>
        <v>Bloomington</v>
      </c>
      <c r="Y40" s="15">
        <f>_xlfn.XLOOKUP(Grades[[#This Row],[School City]],Schools[City],Schools[Zipcode])</f>
        <v>55435</v>
      </c>
    </row>
    <row r="41" spans="1:25" ht="16" customHeight="1" thickBot="1" x14ac:dyDescent="0.25">
      <c r="A41" s="70" t="s">
        <v>1046</v>
      </c>
      <c r="B41" s="70"/>
      <c r="C41" s="70"/>
      <c r="D41" s="70"/>
      <c r="E41" s="70"/>
      <c r="F41" s="70"/>
      <c r="H41" s="19" t="s">
        <v>584</v>
      </c>
      <c r="I41" s="20">
        <v>90</v>
      </c>
      <c r="J41" s="22" t="s">
        <v>582</v>
      </c>
      <c r="L41" t="s">
        <v>357</v>
      </c>
      <c r="M41" t="s">
        <v>5</v>
      </c>
      <c r="N41" t="s">
        <v>630</v>
      </c>
      <c r="O41">
        <v>57</v>
      </c>
      <c r="P41">
        <v>56</v>
      </c>
      <c r="Q41">
        <v>57</v>
      </c>
      <c r="R41" t="str">
        <f>_xlfn.XLOOKUP(Grades[[#This Row],[math score]],$I$37:$I$41,$J$37:$J$41, ,-1)</f>
        <v>F</v>
      </c>
      <c r="S41" s="16" t="str">
        <f>_xlfn.XLOOKUP(Grades[[#This Row],[reading score]],$I$37:$I$41,$J$37:$J$41, ,-1)</f>
        <v>F</v>
      </c>
      <c r="T41" s="16" t="str">
        <f>_xlfn.XLOOKUP(Grades[[#This Row],[writing score]],$I$37:$I$41,$J$37:$J$41, ,-1)</f>
        <v>F</v>
      </c>
      <c r="U41" s="76">
        <f>AVERAGE(Grades[[#This Row],[math score]],Grades[[#This Row],[reading score]],Grades[[#This Row],[writing score]])</f>
        <v>56.666666666666664</v>
      </c>
      <c r="V41" s="15" t="str">
        <f>_xlfn.XLOOKUP(Grades[[#This Row],[Name]],Students[Name],Students[School Name])</f>
        <v>Lone Oak Grammar School</v>
      </c>
      <c r="W41" s="15" t="str">
        <f>_xlfn.XLOOKUP(Grades[[#This Row],[Name]],Students[Name],Students[Extracurricular Activities])</f>
        <v xml:space="preserve">Marching Band </v>
      </c>
      <c r="X41" s="15" t="str">
        <f>_xlfn.XLOOKUP(Grades[[#This Row],[school]],Schools[School Name],Schools[City])</f>
        <v>Rochester</v>
      </c>
      <c r="Y41" s="15">
        <f>_xlfn.XLOOKUP(Grades[[#This Row],[School City]],Schools[City],Schools[Zipcode])</f>
        <v>55906</v>
      </c>
    </row>
    <row r="42" spans="1:25" ht="17" thickBot="1" x14ac:dyDescent="0.25">
      <c r="A42" s="71"/>
      <c r="B42" s="71"/>
      <c r="C42" s="71"/>
      <c r="D42" s="71"/>
      <c r="E42" s="71"/>
      <c r="F42" s="71"/>
      <c r="L42" t="s">
        <v>358</v>
      </c>
      <c r="M42" t="s">
        <v>5</v>
      </c>
      <c r="N42" t="s">
        <v>630</v>
      </c>
      <c r="O42">
        <v>55</v>
      </c>
      <c r="P42">
        <v>61</v>
      </c>
      <c r="Q42">
        <v>54</v>
      </c>
      <c r="R42" t="str">
        <f>_xlfn.XLOOKUP(Grades[[#This Row],[math score]],$I$37:$I$41,$J$37:$J$41, ,-1)</f>
        <v>F</v>
      </c>
      <c r="S42" s="16" t="str">
        <f>_xlfn.XLOOKUP(Grades[[#This Row],[reading score]],$I$37:$I$41,$J$37:$J$41, ,-1)</f>
        <v>D</v>
      </c>
      <c r="T42" s="16" t="str">
        <f>_xlfn.XLOOKUP(Grades[[#This Row],[writing score]],$I$37:$I$41,$J$37:$J$41, ,-1)</f>
        <v>F</v>
      </c>
      <c r="U42" s="76">
        <f>AVERAGE(Grades[[#This Row],[math score]],Grades[[#This Row],[reading score]],Grades[[#This Row],[writing score]])</f>
        <v>56.666666666666664</v>
      </c>
      <c r="V42" s="15" t="str">
        <f>_xlfn.XLOOKUP(Grades[[#This Row],[Name]],Students[Name],Students[School Name])</f>
        <v>Blue River High School</v>
      </c>
      <c r="W42" s="15" t="str">
        <f>_xlfn.XLOOKUP(Grades[[#This Row],[Name]],Students[Name],Students[Extracurricular Activities])</f>
        <v xml:space="preserve">Marching Band </v>
      </c>
      <c r="X42" s="15" t="str">
        <f>_xlfn.XLOOKUP(Grades[[#This Row],[school]],Schools[School Name],Schools[City])</f>
        <v>Duluth</v>
      </c>
      <c r="Y42" s="15">
        <f>_xlfn.XLOOKUP(Grades[[#This Row],[School City]],Schools[City],Schools[Zipcode])</f>
        <v>55810</v>
      </c>
    </row>
    <row r="43" spans="1:25" ht="16" customHeight="1" thickBot="1" x14ac:dyDescent="0.25">
      <c r="A43" s="46" t="s">
        <v>1047</v>
      </c>
      <c r="B43" s="58" t="s">
        <v>1051</v>
      </c>
      <c r="C43" s="58"/>
      <c r="D43" s="58"/>
      <c r="E43" s="58"/>
      <c r="F43" s="58"/>
      <c r="L43" t="s">
        <v>27</v>
      </c>
      <c r="M43" t="s">
        <v>4</v>
      </c>
      <c r="N43" t="s">
        <v>629</v>
      </c>
      <c r="O43">
        <v>58</v>
      </c>
      <c r="P43">
        <v>73</v>
      </c>
      <c r="Q43">
        <v>68</v>
      </c>
      <c r="R43" t="str">
        <f>_xlfn.XLOOKUP(Grades[[#This Row],[math score]],$I$37:$I$41,$J$37:$J$41, ,-1)</f>
        <v>F</v>
      </c>
      <c r="S43" s="16" t="str">
        <f>_xlfn.XLOOKUP(Grades[[#This Row],[reading score]],$I$37:$I$41,$J$37:$J$41, ,-1)</f>
        <v>C</v>
      </c>
      <c r="T43" s="16" t="str">
        <f>_xlfn.XLOOKUP(Grades[[#This Row],[writing score]],$I$37:$I$41,$J$37:$J$41, ,-1)</f>
        <v>D</v>
      </c>
      <c r="U43" s="76">
        <f>AVERAGE(Grades[[#This Row],[math score]],Grades[[#This Row],[reading score]],Grades[[#This Row],[writing score]])</f>
        <v>66.333333333333329</v>
      </c>
      <c r="V43" s="15" t="str">
        <f>_xlfn.XLOOKUP(Grades[[#This Row],[Name]],Students[Name],Students[School Name])</f>
        <v>Blue River High School</v>
      </c>
      <c r="W43" s="15" t="str">
        <f>_xlfn.XLOOKUP(Grades[[#This Row],[Name]],Students[Name],Students[Extracurricular Activities])</f>
        <v xml:space="preserve">Marching Band </v>
      </c>
      <c r="X43" s="15" t="str">
        <f>_xlfn.XLOOKUP(Grades[[#This Row],[school]],Schools[School Name],Schools[City])</f>
        <v>Duluth</v>
      </c>
      <c r="Y43" s="15">
        <f>_xlfn.XLOOKUP(Grades[[#This Row],[School City]],Schools[City],Schools[Zipcode])</f>
        <v>55810</v>
      </c>
    </row>
    <row r="44" spans="1:25" ht="16" customHeight="1" x14ac:dyDescent="0.2">
      <c r="A44" s="47"/>
      <c r="B44" s="49"/>
      <c r="C44" s="49"/>
      <c r="D44" s="49"/>
      <c r="E44" s="49"/>
      <c r="F44" s="49"/>
      <c r="L44" t="s">
        <v>28</v>
      </c>
      <c r="M44" t="s">
        <v>4</v>
      </c>
      <c r="N44" t="s">
        <v>629</v>
      </c>
      <c r="O44">
        <v>53</v>
      </c>
      <c r="P44">
        <v>58</v>
      </c>
      <c r="Q44">
        <v>65</v>
      </c>
      <c r="R44" t="str">
        <f>_xlfn.XLOOKUP(Grades[[#This Row],[math score]],$I$37:$I$41,$J$37:$J$41, ,-1)</f>
        <v>F</v>
      </c>
      <c r="S44" s="16" t="str">
        <f>_xlfn.XLOOKUP(Grades[[#This Row],[reading score]],$I$37:$I$41,$J$37:$J$41, ,-1)</f>
        <v>F</v>
      </c>
      <c r="T44" s="16" t="str">
        <f>_xlfn.XLOOKUP(Grades[[#This Row],[writing score]],$I$37:$I$41,$J$37:$J$41, ,-1)</f>
        <v>D</v>
      </c>
      <c r="U44" s="76">
        <f>AVERAGE(Grades[[#This Row],[math score]],Grades[[#This Row],[reading score]],Grades[[#This Row],[writing score]])</f>
        <v>58.666666666666664</v>
      </c>
      <c r="V44" s="15" t="str">
        <f>_xlfn.XLOOKUP(Grades[[#This Row],[Name]],Students[Name],Students[School Name])</f>
        <v>Lone Oak Grammar School</v>
      </c>
      <c r="W44" s="15" t="str">
        <f>_xlfn.XLOOKUP(Grades[[#This Row],[Name]],Students[Name],Students[Extracurricular Activities])</f>
        <v xml:space="preserve">Marching Band </v>
      </c>
      <c r="X44" s="15" t="str">
        <f>_xlfn.XLOOKUP(Grades[[#This Row],[school]],Schools[School Name],Schools[City])</f>
        <v>Rochester</v>
      </c>
      <c r="Y44" s="15">
        <f>_xlfn.XLOOKUP(Grades[[#This Row],[School City]],Schools[City],Schools[Zipcode])</f>
        <v>55906</v>
      </c>
    </row>
    <row r="45" spans="1:25" x14ac:dyDescent="0.2">
      <c r="A45" s="17"/>
      <c r="B45" s="32" t="s">
        <v>615</v>
      </c>
      <c r="C45" s="33" t="s">
        <v>607</v>
      </c>
      <c r="D45" s="33" t="s">
        <v>614</v>
      </c>
      <c r="E45" s="34" t="s">
        <v>616</v>
      </c>
      <c r="F45" s="17"/>
      <c r="L45" t="s">
        <v>359</v>
      </c>
      <c r="M45" t="s">
        <v>5</v>
      </c>
      <c r="N45" t="s">
        <v>629</v>
      </c>
      <c r="O45">
        <v>59</v>
      </c>
      <c r="P45">
        <v>65</v>
      </c>
      <c r="Q45">
        <v>66</v>
      </c>
      <c r="R45" t="str">
        <f>_xlfn.XLOOKUP(Grades[[#This Row],[math score]],$I$37:$I$41,$J$37:$J$41, ,-1)</f>
        <v>F</v>
      </c>
      <c r="S45" s="16" t="str">
        <f>_xlfn.XLOOKUP(Grades[[#This Row],[reading score]],$I$37:$I$41,$J$37:$J$41, ,-1)</f>
        <v>D</v>
      </c>
      <c r="T45" s="16" t="str">
        <f>_xlfn.XLOOKUP(Grades[[#This Row],[writing score]],$I$37:$I$41,$J$37:$J$41, ,-1)</f>
        <v>D</v>
      </c>
      <c r="U45" s="76">
        <f>AVERAGE(Grades[[#This Row],[math score]],Grades[[#This Row],[reading score]],Grades[[#This Row],[writing score]])</f>
        <v>63.333333333333336</v>
      </c>
      <c r="V45" s="15" t="str">
        <f>_xlfn.XLOOKUP(Grades[[#This Row],[Name]],Students[Name],Students[School Name])</f>
        <v>Lone Oak Grammar School</v>
      </c>
      <c r="W45" s="15" t="str">
        <f>_xlfn.XLOOKUP(Grades[[#This Row],[Name]],Students[Name],Students[Extracurricular Activities])</f>
        <v>Yearbook Committee</v>
      </c>
      <c r="X45" s="15" t="str">
        <f>_xlfn.XLOOKUP(Grades[[#This Row],[school]],Schools[School Name],Schools[City])</f>
        <v>Rochester</v>
      </c>
      <c r="Y45" s="15">
        <f>_xlfn.XLOOKUP(Grades[[#This Row],[School City]],Schools[City],Schools[Zipcode])</f>
        <v>55906</v>
      </c>
    </row>
    <row r="46" spans="1:25" x14ac:dyDescent="0.2">
      <c r="A46" s="17"/>
      <c r="B46" s="26" t="s">
        <v>346</v>
      </c>
      <c r="C46" s="27" t="str">
        <f>_xlfn.XLOOKUP(B46,Students[Name],Students[School Name])</f>
        <v>Blue River High School</v>
      </c>
      <c r="D46" s="27" t="str">
        <f>_xlfn.XLOOKUP(B46,Students[Name],Students[Extracurricular Activities])</f>
        <v>Chess Club</v>
      </c>
      <c r="E46" s="28" t="str">
        <f>_xlfn.XLOOKUP(C46,Schools[School Name],Schools[City])</f>
        <v>Duluth</v>
      </c>
      <c r="F46" s="17"/>
      <c r="L46" t="s">
        <v>29</v>
      </c>
      <c r="M46" t="s">
        <v>4</v>
      </c>
      <c r="N46" t="s">
        <v>630</v>
      </c>
      <c r="O46">
        <v>50</v>
      </c>
      <c r="P46">
        <v>56</v>
      </c>
      <c r="Q46">
        <v>54</v>
      </c>
      <c r="R46" t="str">
        <f>_xlfn.XLOOKUP(Grades[[#This Row],[math score]],$I$37:$I$41,$J$37:$J$41, ,-1)</f>
        <v>F</v>
      </c>
      <c r="S46" s="16" t="str">
        <f>_xlfn.XLOOKUP(Grades[[#This Row],[reading score]],$I$37:$I$41,$J$37:$J$41, ,-1)</f>
        <v>F</v>
      </c>
      <c r="T46" s="16" t="str">
        <f>_xlfn.XLOOKUP(Grades[[#This Row],[writing score]],$I$37:$I$41,$J$37:$J$41, ,-1)</f>
        <v>F</v>
      </c>
      <c r="U46" s="76">
        <f>AVERAGE(Grades[[#This Row],[math score]],Grades[[#This Row],[reading score]],Grades[[#This Row],[writing score]])</f>
        <v>53.333333333333336</v>
      </c>
      <c r="V46" s="15" t="str">
        <f>_xlfn.XLOOKUP(Grades[[#This Row],[Name]],Students[Name],Students[School Name])</f>
        <v>Willow Creek High School</v>
      </c>
      <c r="W46" s="15" t="str">
        <f>_xlfn.XLOOKUP(Grades[[#This Row],[Name]],Students[Name],Students[Extracurricular Activities])</f>
        <v xml:space="preserve">Marching Band </v>
      </c>
      <c r="X46" s="15" t="str">
        <f>_xlfn.XLOOKUP(Grades[[#This Row],[school]],Schools[School Name],Schools[City])</f>
        <v>Saint Paul</v>
      </c>
      <c r="Y46" s="15">
        <f>_xlfn.XLOOKUP(Grades[[#This Row],[School City]],Schools[City],Schools[Zipcode])</f>
        <v>55108</v>
      </c>
    </row>
    <row r="47" spans="1:25" x14ac:dyDescent="0.2">
      <c r="B47" s="29" t="s">
        <v>404</v>
      </c>
      <c r="C47" s="27" t="str">
        <f>_xlfn.XLOOKUP(B47,Students[Name],Students[School Name])</f>
        <v>Willow Creek High School</v>
      </c>
      <c r="D47" s="27" t="str">
        <f>_xlfn.XLOOKUP(B47,Students[Name],Students[Extracurricular Activities])</f>
        <v>Yearbook Committee</v>
      </c>
      <c r="E47" s="28" t="str">
        <f>_xlfn.XLOOKUP(C47,Schools[School Name],Schools[City])</f>
        <v>Saint Paul</v>
      </c>
      <c r="L47" t="s">
        <v>360</v>
      </c>
      <c r="M47" t="s">
        <v>5</v>
      </c>
      <c r="N47" t="s">
        <v>630</v>
      </c>
      <c r="O47">
        <v>65</v>
      </c>
      <c r="P47">
        <v>54</v>
      </c>
      <c r="Q47">
        <v>57</v>
      </c>
      <c r="R47" t="str">
        <f>_xlfn.XLOOKUP(Grades[[#This Row],[math score]],$I$37:$I$41,$J$37:$J$41, ,-1)</f>
        <v>D</v>
      </c>
      <c r="S47" s="16" t="str">
        <f>_xlfn.XLOOKUP(Grades[[#This Row],[reading score]],$I$37:$I$41,$J$37:$J$41, ,-1)</f>
        <v>F</v>
      </c>
      <c r="T47" s="16" t="str">
        <f>_xlfn.XLOOKUP(Grades[[#This Row],[writing score]],$I$37:$I$41,$J$37:$J$41, ,-1)</f>
        <v>F</v>
      </c>
      <c r="U47" s="76">
        <f>AVERAGE(Grades[[#This Row],[math score]],Grades[[#This Row],[reading score]],Grades[[#This Row],[writing score]])</f>
        <v>58.666666666666664</v>
      </c>
      <c r="V47" s="15" t="str">
        <f>_xlfn.XLOOKUP(Grades[[#This Row],[Name]],Students[Name],Students[School Name])</f>
        <v>Lone Oak Grammar School</v>
      </c>
      <c r="W47" s="15" t="str">
        <f>_xlfn.XLOOKUP(Grades[[#This Row],[Name]],Students[Name],Students[Extracurricular Activities])</f>
        <v xml:space="preserve">Marching Band </v>
      </c>
      <c r="X47" s="15" t="str">
        <f>_xlfn.XLOOKUP(Grades[[#This Row],[school]],Schools[School Name],Schools[City])</f>
        <v>Rochester</v>
      </c>
      <c r="Y47" s="15">
        <f>_xlfn.XLOOKUP(Grades[[#This Row],[School City]],Schools[City],Schools[Zipcode])</f>
        <v>55906</v>
      </c>
    </row>
    <row r="48" spans="1:25" x14ac:dyDescent="0.2">
      <c r="B48" s="26" t="s">
        <v>121</v>
      </c>
      <c r="C48" s="27" t="str">
        <f>_xlfn.XLOOKUP(B48,Students[Name],Students[School Name])</f>
        <v>Golden Sierra High School</v>
      </c>
      <c r="D48" s="27" t="str">
        <f>_xlfn.XLOOKUP(B48,Students[Name],Students[Extracurricular Activities])</f>
        <v>Student Government</v>
      </c>
      <c r="E48" s="28" t="str">
        <f>_xlfn.XLOOKUP(C48,Schools[School Name],Schools[City])</f>
        <v>Bloomington</v>
      </c>
      <c r="L48" t="s">
        <v>30</v>
      </c>
      <c r="M48" t="s">
        <v>4</v>
      </c>
      <c r="N48" t="s">
        <v>630</v>
      </c>
      <c r="O48">
        <v>55</v>
      </c>
      <c r="P48">
        <v>65</v>
      </c>
      <c r="Q48">
        <v>62</v>
      </c>
      <c r="R48" t="str">
        <f>_xlfn.XLOOKUP(Grades[[#This Row],[math score]],$I$37:$I$41,$J$37:$J$41, ,-1)</f>
        <v>F</v>
      </c>
      <c r="S48" s="16" t="str">
        <f>_xlfn.XLOOKUP(Grades[[#This Row],[reading score]],$I$37:$I$41,$J$37:$J$41, ,-1)</f>
        <v>D</v>
      </c>
      <c r="T48" s="16" t="str">
        <f>_xlfn.XLOOKUP(Grades[[#This Row],[writing score]],$I$37:$I$41,$J$37:$J$41, ,-1)</f>
        <v>D</v>
      </c>
      <c r="U48" s="76">
        <f>AVERAGE(Grades[[#This Row],[math score]],Grades[[#This Row],[reading score]],Grades[[#This Row],[writing score]])</f>
        <v>60.666666666666664</v>
      </c>
      <c r="V48" s="15" t="str">
        <f>_xlfn.XLOOKUP(Grades[[#This Row],[Name]],Students[Name],Students[School Name])</f>
        <v>Granite Hills High</v>
      </c>
      <c r="W48" s="15" t="str">
        <f>_xlfn.XLOOKUP(Grades[[#This Row],[Name]],Students[Name],Students[Extracurricular Activities])</f>
        <v xml:space="preserve">Marching Band </v>
      </c>
      <c r="X48" s="15" t="str">
        <f>_xlfn.XLOOKUP(Grades[[#This Row],[school]],Schools[School Name],Schools[City])</f>
        <v>Minneapolis</v>
      </c>
      <c r="Y48" s="15">
        <f>_xlfn.XLOOKUP(Grades[[#This Row],[School City]],Schools[City],Schools[Zipcode])</f>
        <v>55488</v>
      </c>
    </row>
    <row r="49" spans="1:25" x14ac:dyDescent="0.2">
      <c r="A49" s="17"/>
      <c r="B49" s="29" t="s">
        <v>452</v>
      </c>
      <c r="C49" s="27" t="str">
        <f>_xlfn.XLOOKUP(B49,Students[Name],Students[School Name])</f>
        <v>Golden Sierra High School</v>
      </c>
      <c r="D49" s="27" t="str">
        <f>_xlfn.XLOOKUP(B49,Students[Name],Students[Extracurricular Activities])</f>
        <v>Chess Club</v>
      </c>
      <c r="E49" s="28" t="str">
        <f>_xlfn.XLOOKUP(C49,Schools[School Name],Schools[City])</f>
        <v>Bloomington</v>
      </c>
      <c r="L49" t="s">
        <v>31</v>
      </c>
      <c r="M49" t="s">
        <v>4</v>
      </c>
      <c r="N49" t="s">
        <v>629</v>
      </c>
      <c r="O49">
        <v>66</v>
      </c>
      <c r="P49">
        <v>71</v>
      </c>
      <c r="Q49">
        <v>76</v>
      </c>
      <c r="R49" t="str">
        <f>_xlfn.XLOOKUP(Grades[[#This Row],[math score]],$I$37:$I$41,$J$37:$J$41, ,-1)</f>
        <v>D</v>
      </c>
      <c r="S49" s="16" t="str">
        <f>_xlfn.XLOOKUP(Grades[[#This Row],[reading score]],$I$37:$I$41,$J$37:$J$41, ,-1)</f>
        <v>C</v>
      </c>
      <c r="T49" s="16" t="str">
        <f>_xlfn.XLOOKUP(Grades[[#This Row],[writing score]],$I$37:$I$41,$J$37:$J$41, ,-1)</f>
        <v>C</v>
      </c>
      <c r="U49" s="76">
        <f>AVERAGE(Grades[[#This Row],[math score]],Grades[[#This Row],[reading score]],Grades[[#This Row],[writing score]])</f>
        <v>71</v>
      </c>
      <c r="V49" s="15" t="str">
        <f>_xlfn.XLOOKUP(Grades[[#This Row],[Name]],Students[Name],Students[School Name])</f>
        <v>Blue River High School</v>
      </c>
      <c r="W49" s="15" t="str">
        <f>_xlfn.XLOOKUP(Grades[[#This Row],[Name]],Students[Name],Students[Extracurricular Activities])</f>
        <v>Chess Club</v>
      </c>
      <c r="X49" s="15" t="str">
        <f>_xlfn.XLOOKUP(Grades[[#This Row],[school]],Schools[School Name],Schools[City])</f>
        <v>Duluth</v>
      </c>
      <c r="Y49" s="15">
        <f>_xlfn.XLOOKUP(Grades[[#This Row],[School City]],Schools[City],Schools[Zipcode])</f>
        <v>55810</v>
      </c>
    </row>
    <row r="50" spans="1:25" x14ac:dyDescent="0.2">
      <c r="A50" s="17"/>
      <c r="B50" s="26" t="s">
        <v>829</v>
      </c>
      <c r="C50" s="27" t="str">
        <f>_xlfn.XLOOKUP(B50,Students[Name],Students[School Name])</f>
        <v>Lone Oak Grammar School</v>
      </c>
      <c r="D50" s="27" t="str">
        <f>_xlfn.XLOOKUP(B50,Students[Name],Students[Extracurricular Activities])</f>
        <v>Chess Club</v>
      </c>
      <c r="E50" s="28" t="str">
        <f>_xlfn.XLOOKUP(C50,Schools[School Name],Schools[City])</f>
        <v>Rochester</v>
      </c>
      <c r="L50" t="s">
        <v>32</v>
      </c>
      <c r="M50" t="s">
        <v>4</v>
      </c>
      <c r="N50" t="s">
        <v>630</v>
      </c>
      <c r="O50">
        <v>57</v>
      </c>
      <c r="P50">
        <v>74</v>
      </c>
      <c r="Q50">
        <v>76</v>
      </c>
      <c r="R50" t="str">
        <f>_xlfn.XLOOKUP(Grades[[#This Row],[math score]],$I$37:$I$41,$J$37:$J$41, ,-1)</f>
        <v>F</v>
      </c>
      <c r="S50" s="16" t="str">
        <f>_xlfn.XLOOKUP(Grades[[#This Row],[reading score]],$I$37:$I$41,$J$37:$J$41, ,-1)</f>
        <v>C</v>
      </c>
      <c r="T50" s="16" t="str">
        <f>_xlfn.XLOOKUP(Grades[[#This Row],[writing score]],$I$37:$I$41,$J$37:$J$41, ,-1)</f>
        <v>C</v>
      </c>
      <c r="U50" s="76">
        <f>AVERAGE(Grades[[#This Row],[math score]],Grades[[#This Row],[reading score]],Grades[[#This Row],[writing score]])</f>
        <v>69</v>
      </c>
      <c r="V50" s="15" t="str">
        <f>_xlfn.XLOOKUP(Grades[[#This Row],[Name]],Students[Name],Students[School Name])</f>
        <v>Golden Sierra High School</v>
      </c>
      <c r="W50" s="15" t="str">
        <f>_xlfn.XLOOKUP(Grades[[#This Row],[Name]],Students[Name],Students[Extracurricular Activities])</f>
        <v xml:space="preserve">Marching Band </v>
      </c>
      <c r="X50" s="15" t="str">
        <f>_xlfn.XLOOKUP(Grades[[#This Row],[school]],Schools[School Name],Schools[City])</f>
        <v>Bloomington</v>
      </c>
      <c r="Y50" s="15">
        <f>_xlfn.XLOOKUP(Grades[[#This Row],[School City]],Schools[City],Schools[Zipcode])</f>
        <v>55435</v>
      </c>
    </row>
    <row r="51" spans="1:25" x14ac:dyDescent="0.2">
      <c r="A51" s="17"/>
      <c r="B51" s="29" t="s">
        <v>312</v>
      </c>
      <c r="C51" s="27" t="str">
        <f>_xlfn.XLOOKUP(B51,Students[Name],Students[School Name])</f>
        <v>Willow Creek High School</v>
      </c>
      <c r="D51" s="27" t="str">
        <f>_xlfn.XLOOKUP(B51,Students[Name],Students[Extracurricular Activities])</f>
        <v>Yearbook Committee</v>
      </c>
      <c r="E51" s="28" t="str">
        <f>_xlfn.XLOOKUP(C51,Schools[School Name],Schools[City])</f>
        <v>Saint Paul</v>
      </c>
      <c r="L51" t="s">
        <v>361</v>
      </c>
      <c r="M51" t="s">
        <v>5</v>
      </c>
      <c r="N51" t="s">
        <v>630</v>
      </c>
      <c r="O51">
        <v>82</v>
      </c>
      <c r="P51">
        <v>84</v>
      </c>
      <c r="Q51">
        <v>82</v>
      </c>
      <c r="R51" t="str">
        <f>_xlfn.XLOOKUP(Grades[[#This Row],[math score]],$I$37:$I$41,$J$37:$J$41, ,-1)</f>
        <v>B</v>
      </c>
      <c r="S51" s="16" t="str">
        <f>_xlfn.XLOOKUP(Grades[[#This Row],[reading score]],$I$37:$I$41,$J$37:$J$41, ,-1)</f>
        <v>B</v>
      </c>
      <c r="T51" s="16" t="str">
        <f>_xlfn.XLOOKUP(Grades[[#This Row],[writing score]],$I$37:$I$41,$J$37:$J$41, ,-1)</f>
        <v>B</v>
      </c>
      <c r="U51" s="76">
        <f>AVERAGE(Grades[[#This Row],[math score]],Grades[[#This Row],[reading score]],Grades[[#This Row],[writing score]])</f>
        <v>82.666666666666671</v>
      </c>
      <c r="V51" s="15" t="str">
        <f>_xlfn.XLOOKUP(Grades[[#This Row],[Name]],Students[Name],Students[School Name])</f>
        <v>Blue River High School</v>
      </c>
      <c r="W51" s="15" t="str">
        <f>_xlfn.XLOOKUP(Grades[[#This Row],[Name]],Students[Name],Students[Extracurricular Activities])</f>
        <v>Chess Club</v>
      </c>
      <c r="X51" s="15" t="str">
        <f>_xlfn.XLOOKUP(Grades[[#This Row],[school]],Schools[School Name],Schools[City])</f>
        <v>Duluth</v>
      </c>
      <c r="Y51" s="15">
        <f>_xlfn.XLOOKUP(Grades[[#This Row],[School City]],Schools[City],Schools[Zipcode])</f>
        <v>55810</v>
      </c>
    </row>
    <row r="52" spans="1:25" x14ac:dyDescent="0.2">
      <c r="A52" s="17"/>
      <c r="B52" s="26" t="s">
        <v>49</v>
      </c>
      <c r="C52" s="27" t="str">
        <f>_xlfn.XLOOKUP(B52,Students[Name],Students[School Name])</f>
        <v>Granite Hills High</v>
      </c>
      <c r="D52" s="27" t="str">
        <f>_xlfn.XLOOKUP(B52,Students[Name],Students[Extracurricular Activities])</f>
        <v>Yearbook Committee</v>
      </c>
      <c r="E52" s="28" t="str">
        <f>_xlfn.XLOOKUP(C52,Schools[School Name],Schools[City])</f>
        <v>Minneapolis</v>
      </c>
      <c r="L52" t="s">
        <v>362</v>
      </c>
      <c r="M52" t="s">
        <v>5</v>
      </c>
      <c r="N52" t="s">
        <v>629</v>
      </c>
      <c r="O52">
        <v>53</v>
      </c>
      <c r="P52">
        <v>55</v>
      </c>
      <c r="Q52">
        <v>48</v>
      </c>
      <c r="R52" t="str">
        <f>_xlfn.XLOOKUP(Grades[[#This Row],[math score]],$I$37:$I$41,$J$37:$J$41, ,-1)</f>
        <v>F</v>
      </c>
      <c r="S52" s="16" t="str">
        <f>_xlfn.XLOOKUP(Grades[[#This Row],[reading score]],$I$37:$I$41,$J$37:$J$41, ,-1)</f>
        <v>F</v>
      </c>
      <c r="T52" s="16" t="str">
        <f>_xlfn.XLOOKUP(Grades[[#This Row],[writing score]],$I$37:$I$41,$J$37:$J$41, ,-1)</f>
        <v>F</v>
      </c>
      <c r="U52" s="76">
        <f>AVERAGE(Grades[[#This Row],[math score]],Grades[[#This Row],[reading score]],Grades[[#This Row],[writing score]])</f>
        <v>52</v>
      </c>
      <c r="V52" s="15" t="str">
        <f>_xlfn.XLOOKUP(Grades[[#This Row],[Name]],Students[Name],Students[School Name])</f>
        <v>Willow Creek High School</v>
      </c>
      <c r="W52" s="15" t="str">
        <f>_xlfn.XLOOKUP(Grades[[#This Row],[Name]],Students[Name],Students[Extracurricular Activities])</f>
        <v>Yearbook Committee</v>
      </c>
      <c r="X52" s="15" t="str">
        <f>_xlfn.XLOOKUP(Grades[[#This Row],[school]],Schools[School Name],Schools[City])</f>
        <v>Saint Paul</v>
      </c>
      <c r="Y52" s="15">
        <f>_xlfn.XLOOKUP(Grades[[#This Row],[School City]],Schools[City],Schools[Zipcode])</f>
        <v>55108</v>
      </c>
    </row>
    <row r="53" spans="1:25" x14ac:dyDescent="0.2">
      <c r="A53" s="17"/>
      <c r="B53" s="21" t="s">
        <v>432</v>
      </c>
      <c r="C53" s="27" t="str">
        <f>_xlfn.XLOOKUP(B53,Students[Name],Students[School Name])</f>
        <v>Lone Oak Grammar School</v>
      </c>
      <c r="D53" s="27" t="str">
        <f>_xlfn.XLOOKUP(B53,Students[Name],Students[Extracurricular Activities])</f>
        <v>Student Government</v>
      </c>
      <c r="E53" s="28" t="str">
        <f>_xlfn.XLOOKUP(C53,Schools[School Name],Schools[City])</f>
        <v>Rochester</v>
      </c>
      <c r="L53" t="s">
        <v>363</v>
      </c>
      <c r="M53" t="s">
        <v>5</v>
      </c>
      <c r="N53" t="s">
        <v>630</v>
      </c>
      <c r="O53">
        <v>77</v>
      </c>
      <c r="P53">
        <v>69</v>
      </c>
      <c r="Q53">
        <v>68</v>
      </c>
      <c r="R53" t="str">
        <f>_xlfn.XLOOKUP(Grades[[#This Row],[math score]],$I$37:$I$41,$J$37:$J$41, ,-1)</f>
        <v>C</v>
      </c>
      <c r="S53" s="16" t="str">
        <f>_xlfn.XLOOKUP(Grades[[#This Row],[reading score]],$I$37:$I$41,$J$37:$J$41, ,-1)</f>
        <v>D</v>
      </c>
      <c r="T53" s="16" t="str">
        <f>_xlfn.XLOOKUP(Grades[[#This Row],[writing score]],$I$37:$I$41,$J$37:$J$41, ,-1)</f>
        <v>D</v>
      </c>
      <c r="U53" s="76">
        <f>AVERAGE(Grades[[#This Row],[math score]],Grades[[#This Row],[reading score]],Grades[[#This Row],[writing score]])</f>
        <v>71.333333333333329</v>
      </c>
      <c r="V53" s="15" t="str">
        <f>_xlfn.XLOOKUP(Grades[[#This Row],[Name]],Students[Name],Students[School Name])</f>
        <v>Willow Creek High School</v>
      </c>
      <c r="W53" s="15" t="str">
        <f>_xlfn.XLOOKUP(Grades[[#This Row],[Name]],Students[Name],Students[Extracurricular Activities])</f>
        <v xml:space="preserve">Marching Band </v>
      </c>
      <c r="X53" s="15" t="str">
        <f>_xlfn.XLOOKUP(Grades[[#This Row],[school]],Schools[School Name],Schools[City])</f>
        <v>Saint Paul</v>
      </c>
      <c r="Y53" s="15">
        <f>_xlfn.XLOOKUP(Grades[[#This Row],[School City]],Schools[City],Schools[Zipcode])</f>
        <v>55108</v>
      </c>
    </row>
    <row r="54" spans="1:25" ht="16" customHeight="1" thickBot="1" x14ac:dyDescent="0.25">
      <c r="A54" s="50" t="s">
        <v>626</v>
      </c>
      <c r="B54" s="48" t="s">
        <v>1052</v>
      </c>
      <c r="C54" s="48"/>
      <c r="D54" s="48"/>
      <c r="E54" s="48"/>
      <c r="F54" s="48"/>
      <c r="L54" t="s">
        <v>364</v>
      </c>
      <c r="M54" t="s">
        <v>5</v>
      </c>
      <c r="N54" t="s">
        <v>630</v>
      </c>
      <c r="O54">
        <v>53</v>
      </c>
      <c r="P54">
        <v>44</v>
      </c>
      <c r="Q54">
        <v>42</v>
      </c>
      <c r="R54" t="str">
        <f>_xlfn.XLOOKUP(Grades[[#This Row],[math score]],$I$37:$I$41,$J$37:$J$41, ,-1)</f>
        <v>F</v>
      </c>
      <c r="S54" s="16" t="str">
        <f>_xlfn.XLOOKUP(Grades[[#This Row],[reading score]],$I$37:$I$41,$J$37:$J$41, ,-1)</f>
        <v>F</v>
      </c>
      <c r="T54" s="16" t="str">
        <f>_xlfn.XLOOKUP(Grades[[#This Row],[writing score]],$I$37:$I$41,$J$37:$J$41, ,-1)</f>
        <v>F</v>
      </c>
      <c r="U54" s="76">
        <f>AVERAGE(Grades[[#This Row],[math score]],Grades[[#This Row],[reading score]],Grades[[#This Row],[writing score]])</f>
        <v>46.333333333333336</v>
      </c>
      <c r="V54" s="15" t="str">
        <f>_xlfn.XLOOKUP(Grades[[#This Row],[Name]],Students[Name],Students[School Name])</f>
        <v>Blue River High School</v>
      </c>
      <c r="W54" s="15" t="str">
        <f>_xlfn.XLOOKUP(Grades[[#This Row],[Name]],Students[Name],Students[Extracurricular Activities])</f>
        <v>Yearbook Committee</v>
      </c>
      <c r="X54" s="15" t="str">
        <f>_xlfn.XLOOKUP(Grades[[#This Row],[school]],Schools[School Name],Schools[City])</f>
        <v>Duluth</v>
      </c>
      <c r="Y54" s="15">
        <f>_xlfn.XLOOKUP(Grades[[#This Row],[School City]],Schools[City],Schools[Zipcode])</f>
        <v>55810</v>
      </c>
    </row>
    <row r="55" spans="1:25" x14ac:dyDescent="0.2">
      <c r="A55" s="51"/>
      <c r="B55" s="49"/>
      <c r="C55" s="49"/>
      <c r="D55" s="49"/>
      <c r="E55" s="49"/>
      <c r="F55" s="49"/>
      <c r="L55" t="s">
        <v>365</v>
      </c>
      <c r="M55" t="s">
        <v>5</v>
      </c>
      <c r="N55" t="s">
        <v>629</v>
      </c>
      <c r="O55">
        <v>88</v>
      </c>
      <c r="P55">
        <v>78</v>
      </c>
      <c r="Q55">
        <v>75</v>
      </c>
      <c r="R55" t="str">
        <f>_xlfn.XLOOKUP(Grades[[#This Row],[math score]],$I$37:$I$41,$J$37:$J$41, ,-1)</f>
        <v>B</v>
      </c>
      <c r="S55" s="16" t="str">
        <f>_xlfn.XLOOKUP(Grades[[#This Row],[reading score]],$I$37:$I$41,$J$37:$J$41, ,-1)</f>
        <v>C</v>
      </c>
      <c r="T55" s="16" t="str">
        <f>_xlfn.XLOOKUP(Grades[[#This Row],[writing score]],$I$37:$I$41,$J$37:$J$41, ,-1)</f>
        <v>C</v>
      </c>
      <c r="U55" s="76">
        <f>AVERAGE(Grades[[#This Row],[math score]],Grades[[#This Row],[reading score]],Grades[[#This Row],[writing score]])</f>
        <v>80.333333333333329</v>
      </c>
      <c r="V55" s="15" t="str">
        <f>_xlfn.XLOOKUP(Grades[[#This Row],[Name]],Students[Name],Students[School Name])</f>
        <v>Golden Sierra High School</v>
      </c>
      <c r="W55" s="15" t="str">
        <f>_xlfn.XLOOKUP(Grades[[#This Row],[Name]],Students[Name],Students[Extracurricular Activities])</f>
        <v>Chess Club</v>
      </c>
      <c r="X55" s="15" t="str">
        <f>_xlfn.XLOOKUP(Grades[[#This Row],[school]],Schools[School Name],Schools[City])</f>
        <v>Bloomington</v>
      </c>
      <c r="Y55" s="15">
        <f>_xlfn.XLOOKUP(Grades[[#This Row],[School City]],Schools[City],Schools[Zipcode])</f>
        <v>55435</v>
      </c>
    </row>
    <row r="56" spans="1:25" x14ac:dyDescent="0.2">
      <c r="L56" t="s">
        <v>33</v>
      </c>
      <c r="M56" t="s">
        <v>4</v>
      </c>
      <c r="N56" t="s">
        <v>629</v>
      </c>
      <c r="O56">
        <v>71</v>
      </c>
      <c r="P56">
        <v>84</v>
      </c>
      <c r="Q56">
        <v>87</v>
      </c>
      <c r="R56" t="str">
        <f>_xlfn.XLOOKUP(Grades[[#This Row],[math score]],$I$37:$I$41,$J$37:$J$41, ,-1)</f>
        <v>C</v>
      </c>
      <c r="S56" s="16" t="str">
        <f>_xlfn.XLOOKUP(Grades[[#This Row],[reading score]],$I$37:$I$41,$J$37:$J$41, ,-1)</f>
        <v>B</v>
      </c>
      <c r="T56" s="16" t="str">
        <f>_xlfn.XLOOKUP(Grades[[#This Row],[writing score]],$I$37:$I$41,$J$37:$J$41, ,-1)</f>
        <v>B</v>
      </c>
      <c r="U56" s="76">
        <f>AVERAGE(Grades[[#This Row],[math score]],Grades[[#This Row],[reading score]],Grades[[#This Row],[writing score]])</f>
        <v>80.666666666666671</v>
      </c>
      <c r="V56" s="15" t="str">
        <f>_xlfn.XLOOKUP(Grades[[#This Row],[Name]],Students[Name],Students[School Name])</f>
        <v>Blue River High School</v>
      </c>
      <c r="W56" s="15" t="str">
        <f>_xlfn.XLOOKUP(Grades[[#This Row],[Name]],Students[Name],Students[Extracurricular Activities])</f>
        <v>Student Government</v>
      </c>
      <c r="X56" s="15" t="str">
        <f>_xlfn.XLOOKUP(Grades[[#This Row],[school]],Schools[School Name],Schools[City])</f>
        <v>Duluth</v>
      </c>
      <c r="Y56" s="15">
        <f>_xlfn.XLOOKUP(Grades[[#This Row],[School City]],Schools[City],Schools[Zipcode])</f>
        <v>55810</v>
      </c>
    </row>
    <row r="57" spans="1:25" ht="17" customHeight="1" thickBot="1" x14ac:dyDescent="0.25">
      <c r="A57" s="52" t="s">
        <v>1050</v>
      </c>
      <c r="B57" s="52"/>
      <c r="C57" s="52"/>
      <c r="D57" s="52"/>
      <c r="E57" s="52"/>
      <c r="F57" s="52"/>
      <c r="L57" t="s">
        <v>34</v>
      </c>
      <c r="M57" t="s">
        <v>4</v>
      </c>
      <c r="N57" t="s">
        <v>629</v>
      </c>
      <c r="O57">
        <v>33</v>
      </c>
      <c r="P57">
        <v>41</v>
      </c>
      <c r="Q57">
        <v>43</v>
      </c>
      <c r="R57" t="str">
        <f>_xlfn.XLOOKUP(Grades[[#This Row],[math score]],$I$37:$I$41,$J$37:$J$41, ,-1)</f>
        <v>F</v>
      </c>
      <c r="S57" s="16" t="str">
        <f>_xlfn.XLOOKUP(Grades[[#This Row],[reading score]],$I$37:$I$41,$J$37:$J$41, ,-1)</f>
        <v>F</v>
      </c>
      <c r="T57" s="16" t="str">
        <f>_xlfn.XLOOKUP(Grades[[#This Row],[writing score]],$I$37:$I$41,$J$37:$J$41, ,-1)</f>
        <v>F</v>
      </c>
      <c r="U57" s="76">
        <f>AVERAGE(Grades[[#This Row],[math score]],Grades[[#This Row],[reading score]],Grades[[#This Row],[writing score]])</f>
        <v>39</v>
      </c>
      <c r="V57" s="15" t="str">
        <f>_xlfn.XLOOKUP(Grades[[#This Row],[Name]],Students[Name],Students[School Name])</f>
        <v>Blue River High School</v>
      </c>
      <c r="W57" s="15" t="str">
        <f>_xlfn.XLOOKUP(Grades[[#This Row],[Name]],Students[Name],Students[Extracurricular Activities])</f>
        <v>Chess Club</v>
      </c>
      <c r="X57" s="15" t="str">
        <f>_xlfn.XLOOKUP(Grades[[#This Row],[school]],Schools[School Name],Schools[City])</f>
        <v>Duluth</v>
      </c>
      <c r="Y57" s="15">
        <f>_xlfn.XLOOKUP(Grades[[#This Row],[School City]],Schools[City],Schools[Zipcode])</f>
        <v>55810</v>
      </c>
    </row>
    <row r="58" spans="1:25" ht="17" thickBot="1" x14ac:dyDescent="0.25">
      <c r="A58" s="52"/>
      <c r="B58" s="52"/>
      <c r="C58" s="52"/>
      <c r="D58" s="52"/>
      <c r="E58" s="52"/>
      <c r="F58" s="52"/>
      <c r="L58" t="s">
        <v>35</v>
      </c>
      <c r="M58" t="s">
        <v>4</v>
      </c>
      <c r="N58" t="s">
        <v>630</v>
      </c>
      <c r="O58">
        <v>82</v>
      </c>
      <c r="P58">
        <v>85</v>
      </c>
      <c r="Q58">
        <v>86</v>
      </c>
      <c r="R58" t="str">
        <f>_xlfn.XLOOKUP(Grades[[#This Row],[math score]],$I$37:$I$41,$J$37:$J$41, ,-1)</f>
        <v>B</v>
      </c>
      <c r="S58" s="16" t="str">
        <f>_xlfn.XLOOKUP(Grades[[#This Row],[reading score]],$I$37:$I$41,$J$37:$J$41, ,-1)</f>
        <v>B</v>
      </c>
      <c r="T58" s="16" t="str">
        <f>_xlfn.XLOOKUP(Grades[[#This Row],[writing score]],$I$37:$I$41,$J$37:$J$41, ,-1)</f>
        <v>B</v>
      </c>
      <c r="U58" s="76">
        <f>AVERAGE(Grades[[#This Row],[math score]],Grades[[#This Row],[reading score]],Grades[[#This Row],[writing score]])</f>
        <v>84.333333333333329</v>
      </c>
      <c r="V58" s="15" t="str">
        <f>_xlfn.XLOOKUP(Grades[[#This Row],[Name]],Students[Name],Students[School Name])</f>
        <v>Willow Creek High School</v>
      </c>
      <c r="W58" s="15" t="str">
        <f>_xlfn.XLOOKUP(Grades[[#This Row],[Name]],Students[Name],Students[Extracurricular Activities])</f>
        <v xml:space="preserve">Marching Band </v>
      </c>
      <c r="X58" s="15" t="str">
        <f>_xlfn.XLOOKUP(Grades[[#This Row],[school]],Schools[School Name],Schools[City])</f>
        <v>Saint Paul</v>
      </c>
      <c r="Y58" s="15">
        <f>_xlfn.XLOOKUP(Grades[[#This Row],[School City]],Schools[City],Schools[Zipcode])</f>
        <v>55108</v>
      </c>
    </row>
    <row r="59" spans="1:25" ht="16" customHeight="1" thickBot="1" x14ac:dyDescent="0.25">
      <c r="A59" s="52"/>
      <c r="B59" s="52"/>
      <c r="C59" s="52"/>
      <c r="D59" s="52"/>
      <c r="E59" s="52"/>
      <c r="F59" s="52"/>
      <c r="L59" t="s">
        <v>366</v>
      </c>
      <c r="M59" t="s">
        <v>5</v>
      </c>
      <c r="N59" t="s">
        <v>629</v>
      </c>
      <c r="O59">
        <v>52</v>
      </c>
      <c r="P59">
        <v>55</v>
      </c>
      <c r="Q59">
        <v>49</v>
      </c>
      <c r="R59" t="str">
        <f>_xlfn.XLOOKUP(Grades[[#This Row],[math score]],$I$37:$I$41,$J$37:$J$41, ,-1)</f>
        <v>F</v>
      </c>
      <c r="S59" s="16" t="str">
        <f>_xlfn.XLOOKUP(Grades[[#This Row],[reading score]],$I$37:$I$41,$J$37:$J$41, ,-1)</f>
        <v>F</v>
      </c>
      <c r="T59" s="16" t="str">
        <f>_xlfn.XLOOKUP(Grades[[#This Row],[writing score]],$I$37:$I$41,$J$37:$J$41, ,-1)</f>
        <v>F</v>
      </c>
      <c r="U59" s="76">
        <f>AVERAGE(Grades[[#This Row],[math score]],Grades[[#This Row],[reading score]],Grades[[#This Row],[writing score]])</f>
        <v>52</v>
      </c>
      <c r="V59" s="15" t="str">
        <f>_xlfn.XLOOKUP(Grades[[#This Row],[Name]],Students[Name],Students[School Name])</f>
        <v>Golden Sierra High School</v>
      </c>
      <c r="W59" s="15" t="str">
        <f>_xlfn.XLOOKUP(Grades[[#This Row],[Name]],Students[Name],Students[Extracurricular Activities])</f>
        <v xml:space="preserve">Marching Band </v>
      </c>
      <c r="X59" s="15" t="str">
        <f>_xlfn.XLOOKUP(Grades[[#This Row],[school]],Schools[School Name],Schools[City])</f>
        <v>Bloomington</v>
      </c>
      <c r="Y59" s="15">
        <f>_xlfn.XLOOKUP(Grades[[#This Row],[School City]],Schools[City],Schools[Zipcode])</f>
        <v>55435</v>
      </c>
    </row>
    <row r="60" spans="1:25" ht="16" customHeight="1" x14ac:dyDescent="0.2">
      <c r="L60" t="s">
        <v>367</v>
      </c>
      <c r="M60" t="s">
        <v>5</v>
      </c>
      <c r="N60" t="s">
        <v>629</v>
      </c>
      <c r="O60">
        <v>58</v>
      </c>
      <c r="P60">
        <v>59</v>
      </c>
      <c r="Q60">
        <v>58</v>
      </c>
      <c r="R60" t="str">
        <f>_xlfn.XLOOKUP(Grades[[#This Row],[math score]],$I$37:$I$41,$J$37:$J$41, ,-1)</f>
        <v>F</v>
      </c>
      <c r="S60" s="16" t="str">
        <f>_xlfn.XLOOKUP(Grades[[#This Row],[reading score]],$I$37:$I$41,$J$37:$J$41, ,-1)</f>
        <v>F</v>
      </c>
      <c r="T60" s="16" t="str">
        <f>_xlfn.XLOOKUP(Grades[[#This Row],[writing score]],$I$37:$I$41,$J$37:$J$41, ,-1)</f>
        <v>F</v>
      </c>
      <c r="U60" s="76">
        <f>AVERAGE(Grades[[#This Row],[math score]],Grades[[#This Row],[reading score]],Grades[[#This Row],[writing score]])</f>
        <v>58.333333333333336</v>
      </c>
      <c r="V60" s="15" t="str">
        <f>_xlfn.XLOOKUP(Grades[[#This Row],[Name]],Students[Name],Students[School Name])</f>
        <v>Golden Sierra High School</v>
      </c>
      <c r="W60" s="15" t="str">
        <f>_xlfn.XLOOKUP(Grades[[#This Row],[Name]],Students[Name],Students[Extracurricular Activities])</f>
        <v>Yearbook Committee</v>
      </c>
      <c r="X60" s="15" t="str">
        <f>_xlfn.XLOOKUP(Grades[[#This Row],[school]],Schools[School Name],Schools[City])</f>
        <v>Bloomington</v>
      </c>
      <c r="Y60" s="15">
        <f>_xlfn.XLOOKUP(Grades[[#This Row],[School City]],Schools[City],Schools[Zipcode])</f>
        <v>55435</v>
      </c>
    </row>
    <row r="61" spans="1:25" ht="17" thickBot="1" x14ac:dyDescent="0.25">
      <c r="A61" s="55" t="s">
        <v>1048</v>
      </c>
      <c r="B61" s="52" t="s">
        <v>1049</v>
      </c>
      <c r="C61" s="52"/>
      <c r="D61" s="52"/>
      <c r="E61" s="52"/>
      <c r="F61" s="52"/>
      <c r="L61" t="s">
        <v>36</v>
      </c>
      <c r="M61" t="s">
        <v>4</v>
      </c>
      <c r="N61" t="s">
        <v>630</v>
      </c>
      <c r="O61">
        <v>0</v>
      </c>
      <c r="P61">
        <v>17</v>
      </c>
      <c r="Q61">
        <v>10</v>
      </c>
      <c r="R61" t="str">
        <f>_xlfn.XLOOKUP(Grades[[#This Row],[math score]],$I$37:$I$41,$J$37:$J$41, ,-1)</f>
        <v>F</v>
      </c>
      <c r="S61" s="16" t="str">
        <f>_xlfn.XLOOKUP(Grades[[#This Row],[reading score]],$I$37:$I$41,$J$37:$J$41, ,-1)</f>
        <v>F</v>
      </c>
      <c r="T61" s="16" t="str">
        <f>_xlfn.XLOOKUP(Grades[[#This Row],[writing score]],$I$37:$I$41,$J$37:$J$41, ,-1)</f>
        <v>F</v>
      </c>
      <c r="U61" s="76">
        <f>AVERAGE(Grades[[#This Row],[math score]],Grades[[#This Row],[reading score]],Grades[[#This Row],[writing score]])</f>
        <v>9</v>
      </c>
      <c r="V61" s="15" t="str">
        <f>_xlfn.XLOOKUP(Grades[[#This Row],[Name]],Students[Name],Students[School Name])</f>
        <v>Blue River High School</v>
      </c>
      <c r="W61" s="15" t="str">
        <f>_xlfn.XLOOKUP(Grades[[#This Row],[Name]],Students[Name],Students[Extracurricular Activities])</f>
        <v>Student Government</v>
      </c>
      <c r="X61" s="15" t="str">
        <f>_xlfn.XLOOKUP(Grades[[#This Row],[school]],Schools[School Name],Schools[City])</f>
        <v>Duluth</v>
      </c>
      <c r="Y61" s="15">
        <f>_xlfn.XLOOKUP(Grades[[#This Row],[School City]],Schools[City],Schools[Zipcode])</f>
        <v>55810</v>
      </c>
    </row>
    <row r="62" spans="1:25" ht="17" thickBot="1" x14ac:dyDescent="0.25">
      <c r="A62" s="56"/>
      <c r="B62" s="53"/>
      <c r="C62" s="53"/>
      <c r="D62" s="53"/>
      <c r="E62" s="53"/>
      <c r="F62" s="53"/>
      <c r="L62" t="s">
        <v>368</v>
      </c>
      <c r="M62" t="s">
        <v>5</v>
      </c>
      <c r="N62" t="s">
        <v>629</v>
      </c>
      <c r="O62">
        <v>79</v>
      </c>
      <c r="P62">
        <v>74</v>
      </c>
      <c r="Q62">
        <v>72</v>
      </c>
      <c r="R62" t="str">
        <f>_xlfn.XLOOKUP(Grades[[#This Row],[math score]],$I$37:$I$41,$J$37:$J$41, ,-1)</f>
        <v>C</v>
      </c>
      <c r="S62" s="16" t="str">
        <f>_xlfn.XLOOKUP(Grades[[#This Row],[reading score]],$I$37:$I$41,$J$37:$J$41, ,-1)</f>
        <v>C</v>
      </c>
      <c r="T62" s="16" t="str">
        <f>_xlfn.XLOOKUP(Grades[[#This Row],[writing score]],$I$37:$I$41,$J$37:$J$41, ,-1)</f>
        <v>C</v>
      </c>
      <c r="U62" s="76">
        <f>AVERAGE(Grades[[#This Row],[math score]],Grades[[#This Row],[reading score]],Grades[[#This Row],[writing score]])</f>
        <v>75</v>
      </c>
      <c r="V62" s="15" t="str">
        <f>_xlfn.XLOOKUP(Grades[[#This Row],[Name]],Students[Name],Students[School Name])</f>
        <v>Willow Creek High School</v>
      </c>
      <c r="W62" s="15" t="str">
        <f>_xlfn.XLOOKUP(Grades[[#This Row],[Name]],Students[Name],Students[Extracurricular Activities])</f>
        <v>Sports</v>
      </c>
      <c r="X62" s="15" t="str">
        <f>_xlfn.XLOOKUP(Grades[[#This Row],[school]],Schools[School Name],Schools[City])</f>
        <v>Saint Paul</v>
      </c>
      <c r="Y62" s="15">
        <f>_xlfn.XLOOKUP(Grades[[#This Row],[School City]],Schools[City],Schools[Zipcode])</f>
        <v>55108</v>
      </c>
    </row>
    <row r="63" spans="1:25" ht="17" thickBot="1" x14ac:dyDescent="0.25">
      <c r="A63" s="56"/>
      <c r="B63" s="53"/>
      <c r="C63" s="53"/>
      <c r="D63" s="53"/>
      <c r="E63" s="53"/>
      <c r="F63" s="53"/>
      <c r="L63" t="s">
        <v>369</v>
      </c>
      <c r="M63" t="s">
        <v>5</v>
      </c>
      <c r="N63" t="s">
        <v>629</v>
      </c>
      <c r="O63">
        <v>39</v>
      </c>
      <c r="P63">
        <v>39</v>
      </c>
      <c r="Q63">
        <v>34</v>
      </c>
      <c r="R63" t="str">
        <f>_xlfn.XLOOKUP(Grades[[#This Row],[math score]],$I$37:$I$41,$J$37:$J$41, ,-1)</f>
        <v>F</v>
      </c>
      <c r="S63" s="16" t="str">
        <f>_xlfn.XLOOKUP(Grades[[#This Row],[reading score]],$I$37:$I$41,$J$37:$J$41, ,-1)</f>
        <v>F</v>
      </c>
      <c r="T63" s="16" t="str">
        <f>_xlfn.XLOOKUP(Grades[[#This Row],[writing score]],$I$37:$I$41,$J$37:$J$41, ,-1)</f>
        <v>F</v>
      </c>
      <c r="U63" s="76">
        <f>AVERAGE(Grades[[#This Row],[math score]],Grades[[#This Row],[reading score]],Grades[[#This Row],[writing score]])</f>
        <v>37.333333333333336</v>
      </c>
      <c r="V63" s="15" t="str">
        <f>_xlfn.XLOOKUP(Grades[[#This Row],[Name]],Students[Name],Students[School Name])</f>
        <v>Granite Hills High</v>
      </c>
      <c r="W63" s="15" t="str">
        <f>_xlfn.XLOOKUP(Grades[[#This Row],[Name]],Students[Name],Students[Extracurricular Activities])</f>
        <v>Student Government</v>
      </c>
      <c r="X63" s="15" t="str">
        <f>_xlfn.XLOOKUP(Grades[[#This Row],[school]],Schools[School Name],Schools[City])</f>
        <v>Minneapolis</v>
      </c>
      <c r="Y63" s="15">
        <f>_xlfn.XLOOKUP(Grades[[#This Row],[School City]],Schools[City],Schools[Zipcode])</f>
        <v>55488</v>
      </c>
    </row>
    <row r="64" spans="1:25" x14ac:dyDescent="0.2">
      <c r="A64" s="57"/>
      <c r="B64" s="54"/>
      <c r="C64" s="54"/>
      <c r="D64" s="54"/>
      <c r="E64" s="54"/>
      <c r="F64" s="54"/>
      <c r="L64" t="s">
        <v>370</v>
      </c>
      <c r="M64" t="s">
        <v>5</v>
      </c>
      <c r="N64" t="s">
        <v>630</v>
      </c>
      <c r="O64">
        <v>62</v>
      </c>
      <c r="P64">
        <v>61</v>
      </c>
      <c r="Q64">
        <v>55</v>
      </c>
      <c r="R64" t="str">
        <f>_xlfn.XLOOKUP(Grades[[#This Row],[math score]],$I$37:$I$41,$J$37:$J$41, ,-1)</f>
        <v>D</v>
      </c>
      <c r="S64" s="16" t="str">
        <f>_xlfn.XLOOKUP(Grades[[#This Row],[reading score]],$I$37:$I$41,$J$37:$J$41, ,-1)</f>
        <v>D</v>
      </c>
      <c r="T64" s="16" t="str">
        <f>_xlfn.XLOOKUP(Grades[[#This Row],[writing score]],$I$37:$I$41,$J$37:$J$41, ,-1)</f>
        <v>F</v>
      </c>
      <c r="U64" s="76">
        <f>AVERAGE(Grades[[#This Row],[math score]],Grades[[#This Row],[reading score]],Grades[[#This Row],[writing score]])</f>
        <v>59.333333333333336</v>
      </c>
      <c r="V64" s="15" t="str">
        <f>_xlfn.XLOOKUP(Grades[[#This Row],[Name]],Students[Name],Students[School Name])</f>
        <v>Granite Hills High</v>
      </c>
      <c r="W64" s="15" t="str">
        <f>_xlfn.XLOOKUP(Grades[[#This Row],[Name]],Students[Name],Students[Extracurricular Activities])</f>
        <v xml:space="preserve">Marching Band </v>
      </c>
      <c r="X64" s="15" t="str">
        <f>_xlfn.XLOOKUP(Grades[[#This Row],[school]],Schools[School Name],Schools[City])</f>
        <v>Minneapolis</v>
      </c>
      <c r="Y64" s="15">
        <f>_xlfn.XLOOKUP(Grades[[#This Row],[School City]],Schools[City],Schools[Zipcode])</f>
        <v>55488</v>
      </c>
    </row>
    <row r="65" spans="1:25" ht="16" customHeight="1" x14ac:dyDescent="0.2">
      <c r="L65" t="s">
        <v>37</v>
      </c>
      <c r="M65" t="s">
        <v>4</v>
      </c>
      <c r="N65" t="s">
        <v>629</v>
      </c>
      <c r="O65">
        <v>69</v>
      </c>
      <c r="P65">
        <v>80</v>
      </c>
      <c r="Q65">
        <v>71</v>
      </c>
      <c r="R65" t="str">
        <f>_xlfn.XLOOKUP(Grades[[#This Row],[math score]],$I$37:$I$41,$J$37:$J$41, ,-1)</f>
        <v>D</v>
      </c>
      <c r="S65" s="16" t="str">
        <f>_xlfn.XLOOKUP(Grades[[#This Row],[reading score]],$I$37:$I$41,$J$37:$J$41, ,-1)</f>
        <v>B</v>
      </c>
      <c r="T65" s="16" t="str">
        <f>_xlfn.XLOOKUP(Grades[[#This Row],[writing score]],$I$37:$I$41,$J$37:$J$41, ,-1)</f>
        <v>C</v>
      </c>
      <c r="U65" s="76">
        <f>AVERAGE(Grades[[#This Row],[math score]],Grades[[#This Row],[reading score]],Grades[[#This Row],[writing score]])</f>
        <v>73.333333333333329</v>
      </c>
      <c r="V65" s="15" t="str">
        <f>_xlfn.XLOOKUP(Grades[[#This Row],[Name]],Students[Name],Students[School Name])</f>
        <v>Blue River High School</v>
      </c>
      <c r="W65" s="15" t="str">
        <f>_xlfn.XLOOKUP(Grades[[#This Row],[Name]],Students[Name],Students[Extracurricular Activities])</f>
        <v xml:space="preserve">Marching Band </v>
      </c>
      <c r="X65" s="15" t="str">
        <f>_xlfn.XLOOKUP(Grades[[#This Row],[school]],Schools[School Name],Schools[City])</f>
        <v>Duluth</v>
      </c>
      <c r="Y65" s="15">
        <f>_xlfn.XLOOKUP(Grades[[#This Row],[School City]],Schools[City],Schools[Zipcode])</f>
        <v>55810</v>
      </c>
    </row>
    <row r="66" spans="1:25" x14ac:dyDescent="0.2">
      <c r="L66" t="s">
        <v>38</v>
      </c>
      <c r="M66" t="s">
        <v>4</v>
      </c>
      <c r="N66" t="s">
        <v>629</v>
      </c>
      <c r="O66">
        <v>59</v>
      </c>
      <c r="P66">
        <v>58</v>
      </c>
      <c r="Q66">
        <v>59</v>
      </c>
      <c r="R66" t="str">
        <f>_xlfn.XLOOKUP(Grades[[#This Row],[math score]],$I$37:$I$41,$J$37:$J$41, ,-1)</f>
        <v>F</v>
      </c>
      <c r="S66" s="16" t="str">
        <f>_xlfn.XLOOKUP(Grades[[#This Row],[reading score]],$I$37:$I$41,$J$37:$J$41, ,-1)</f>
        <v>F</v>
      </c>
      <c r="T66" s="16" t="str">
        <f>_xlfn.XLOOKUP(Grades[[#This Row],[writing score]],$I$37:$I$41,$J$37:$J$41, ,-1)</f>
        <v>F</v>
      </c>
      <c r="U66" s="76">
        <f>AVERAGE(Grades[[#This Row],[math score]],Grades[[#This Row],[reading score]],Grades[[#This Row],[writing score]])</f>
        <v>58.666666666666664</v>
      </c>
      <c r="V66" s="15" t="str">
        <f>_xlfn.XLOOKUP(Grades[[#This Row],[Name]],Students[Name],Students[School Name])</f>
        <v>Golden Sierra High School</v>
      </c>
      <c r="W66" s="15" t="str">
        <f>_xlfn.XLOOKUP(Grades[[#This Row],[Name]],Students[Name],Students[Extracurricular Activities])</f>
        <v>Student Government</v>
      </c>
      <c r="X66" s="15" t="str">
        <f>_xlfn.XLOOKUP(Grades[[#This Row],[school]],Schools[School Name],Schools[City])</f>
        <v>Bloomington</v>
      </c>
      <c r="Y66" s="15">
        <f>_xlfn.XLOOKUP(Grades[[#This Row],[School City]],Schools[City],Schools[Zipcode])</f>
        <v>55435</v>
      </c>
    </row>
    <row r="67" spans="1:25" x14ac:dyDescent="0.2">
      <c r="L67" t="s">
        <v>371</v>
      </c>
      <c r="M67" t="s">
        <v>5</v>
      </c>
      <c r="N67" t="s">
        <v>630</v>
      </c>
      <c r="O67">
        <v>67</v>
      </c>
      <c r="P67">
        <v>64</v>
      </c>
      <c r="Q67">
        <v>61</v>
      </c>
      <c r="R67" t="str">
        <f>_xlfn.XLOOKUP(Grades[[#This Row],[math score]],$I$37:$I$41,$J$37:$J$41, ,-1)</f>
        <v>D</v>
      </c>
      <c r="S67" s="16" t="str">
        <f>_xlfn.XLOOKUP(Grades[[#This Row],[reading score]],$I$37:$I$41,$J$37:$J$41, ,-1)</f>
        <v>D</v>
      </c>
      <c r="T67" s="16" t="str">
        <f>_xlfn.XLOOKUP(Grades[[#This Row],[writing score]],$I$37:$I$41,$J$37:$J$41, ,-1)</f>
        <v>D</v>
      </c>
      <c r="U67" s="76">
        <f>AVERAGE(Grades[[#This Row],[math score]],Grades[[#This Row],[reading score]],Grades[[#This Row],[writing score]])</f>
        <v>64</v>
      </c>
      <c r="V67" s="15" t="str">
        <f>_xlfn.XLOOKUP(Grades[[#This Row],[Name]],Students[Name],Students[School Name])</f>
        <v>Lone Oak Grammar School</v>
      </c>
      <c r="W67" s="15" t="str">
        <f>_xlfn.XLOOKUP(Grades[[#This Row],[Name]],Students[Name],Students[Extracurricular Activities])</f>
        <v>Student Government</v>
      </c>
      <c r="X67" s="15" t="str">
        <f>_xlfn.XLOOKUP(Grades[[#This Row],[school]],Schools[School Name],Schools[City])</f>
        <v>Rochester</v>
      </c>
      <c r="Y67" s="15">
        <f>_xlfn.XLOOKUP(Grades[[#This Row],[School City]],Schools[City],Schools[Zipcode])</f>
        <v>55906</v>
      </c>
    </row>
    <row r="68" spans="1:25" x14ac:dyDescent="0.2">
      <c r="L68" t="s">
        <v>372</v>
      </c>
      <c r="M68" t="s">
        <v>5</v>
      </c>
      <c r="N68" t="s">
        <v>629</v>
      </c>
      <c r="O68">
        <v>45</v>
      </c>
      <c r="P68">
        <v>37</v>
      </c>
      <c r="Q68">
        <v>37</v>
      </c>
      <c r="R68" t="str">
        <f>_xlfn.XLOOKUP(Grades[[#This Row],[math score]],$I$37:$I$41,$J$37:$J$41, ,-1)</f>
        <v>F</v>
      </c>
      <c r="S68" s="16" t="str">
        <f>_xlfn.XLOOKUP(Grades[[#This Row],[reading score]],$I$37:$I$41,$J$37:$J$41, ,-1)</f>
        <v>F</v>
      </c>
      <c r="T68" s="16" t="str">
        <f>_xlfn.XLOOKUP(Grades[[#This Row],[writing score]],$I$37:$I$41,$J$37:$J$41, ,-1)</f>
        <v>F</v>
      </c>
      <c r="U68" s="76">
        <f>AVERAGE(Grades[[#This Row],[math score]],Grades[[#This Row],[reading score]],Grades[[#This Row],[writing score]])</f>
        <v>39.666666666666664</v>
      </c>
      <c r="V68" s="15" t="str">
        <f>_xlfn.XLOOKUP(Grades[[#This Row],[Name]],Students[Name],Students[School Name])</f>
        <v>Golden Sierra High School</v>
      </c>
      <c r="W68" s="15" t="str">
        <f>_xlfn.XLOOKUP(Grades[[#This Row],[Name]],Students[Name],Students[Extracurricular Activities])</f>
        <v>Student Government</v>
      </c>
      <c r="X68" s="15" t="str">
        <f>_xlfn.XLOOKUP(Grades[[#This Row],[school]],Schools[School Name],Schools[City])</f>
        <v>Bloomington</v>
      </c>
      <c r="Y68" s="15">
        <f>_xlfn.XLOOKUP(Grades[[#This Row],[School City]],Schools[City],Schools[Zipcode])</f>
        <v>55435</v>
      </c>
    </row>
    <row r="69" spans="1:25" x14ac:dyDescent="0.2">
      <c r="A69" s="17"/>
      <c r="B69" s="17"/>
      <c r="C69" s="17"/>
      <c r="D69" s="17"/>
      <c r="E69" s="17"/>
      <c r="F69" s="17"/>
      <c r="L69" t="s">
        <v>39</v>
      </c>
      <c r="M69" t="s">
        <v>4</v>
      </c>
      <c r="N69" t="s">
        <v>629</v>
      </c>
      <c r="O69">
        <v>60</v>
      </c>
      <c r="P69">
        <v>72</v>
      </c>
      <c r="Q69">
        <v>74</v>
      </c>
      <c r="R69" t="str">
        <f>_xlfn.XLOOKUP(Grades[[#This Row],[math score]],$I$37:$I$41,$J$37:$J$41, ,-1)</f>
        <v>D</v>
      </c>
      <c r="S69" s="16" t="str">
        <f>_xlfn.XLOOKUP(Grades[[#This Row],[reading score]],$I$37:$I$41,$J$37:$J$41, ,-1)</f>
        <v>C</v>
      </c>
      <c r="T69" s="16" t="str">
        <f>_xlfn.XLOOKUP(Grades[[#This Row],[writing score]],$I$37:$I$41,$J$37:$J$41, ,-1)</f>
        <v>C</v>
      </c>
      <c r="U69" s="76">
        <f>AVERAGE(Grades[[#This Row],[math score]],Grades[[#This Row],[reading score]],Grades[[#This Row],[writing score]])</f>
        <v>68.666666666666671</v>
      </c>
      <c r="V69" s="15" t="str">
        <f>_xlfn.XLOOKUP(Grades[[#This Row],[Name]],Students[Name],Students[School Name])</f>
        <v>Blue River High School</v>
      </c>
      <c r="W69" s="15" t="str">
        <f>_xlfn.XLOOKUP(Grades[[#This Row],[Name]],Students[Name],Students[Extracurricular Activities])</f>
        <v>Yearbook Committee</v>
      </c>
      <c r="X69" s="15" t="str">
        <f>_xlfn.XLOOKUP(Grades[[#This Row],[school]],Schools[School Name],Schools[City])</f>
        <v>Duluth</v>
      </c>
      <c r="Y69" s="15">
        <f>_xlfn.XLOOKUP(Grades[[#This Row],[School City]],Schools[City],Schools[Zipcode])</f>
        <v>55810</v>
      </c>
    </row>
    <row r="70" spans="1:25" x14ac:dyDescent="0.2">
      <c r="A70" s="17"/>
      <c r="B70" s="17"/>
      <c r="C70" s="17"/>
      <c r="D70" s="17"/>
      <c r="E70" s="17"/>
      <c r="F70" s="17"/>
      <c r="L70" t="s">
        <v>373</v>
      </c>
      <c r="M70" t="s">
        <v>5</v>
      </c>
      <c r="N70" t="s">
        <v>630</v>
      </c>
      <c r="O70">
        <v>61</v>
      </c>
      <c r="P70">
        <v>58</v>
      </c>
      <c r="Q70">
        <v>56</v>
      </c>
      <c r="R70" t="str">
        <f>_xlfn.XLOOKUP(Grades[[#This Row],[math score]],$I$37:$I$41,$J$37:$J$41, ,-1)</f>
        <v>D</v>
      </c>
      <c r="S70" s="16" t="str">
        <f>_xlfn.XLOOKUP(Grades[[#This Row],[reading score]],$I$37:$I$41,$J$37:$J$41, ,-1)</f>
        <v>F</v>
      </c>
      <c r="T70" s="16" t="str">
        <f>_xlfn.XLOOKUP(Grades[[#This Row],[writing score]],$I$37:$I$41,$J$37:$J$41, ,-1)</f>
        <v>F</v>
      </c>
      <c r="U70" s="76">
        <f>AVERAGE(Grades[[#This Row],[math score]],Grades[[#This Row],[reading score]],Grades[[#This Row],[writing score]])</f>
        <v>58.333333333333336</v>
      </c>
      <c r="V70" s="15" t="str">
        <f>_xlfn.XLOOKUP(Grades[[#This Row],[Name]],Students[Name],Students[School Name])</f>
        <v>Lone Oak Grammar School</v>
      </c>
      <c r="W70" s="15" t="str">
        <f>_xlfn.XLOOKUP(Grades[[#This Row],[Name]],Students[Name],Students[Extracurricular Activities])</f>
        <v xml:space="preserve">Marching Band </v>
      </c>
      <c r="X70" s="15" t="str">
        <f>_xlfn.XLOOKUP(Grades[[#This Row],[school]],Schools[School Name],Schools[City])</f>
        <v>Rochester</v>
      </c>
      <c r="Y70" s="15">
        <f>_xlfn.XLOOKUP(Grades[[#This Row],[School City]],Schools[City],Schools[Zipcode])</f>
        <v>55906</v>
      </c>
    </row>
    <row r="71" spans="1:25" x14ac:dyDescent="0.2">
      <c r="L71" t="s">
        <v>40</v>
      </c>
      <c r="M71" t="s">
        <v>4</v>
      </c>
      <c r="N71" t="s">
        <v>629</v>
      </c>
      <c r="O71">
        <v>39</v>
      </c>
      <c r="P71">
        <v>64</v>
      </c>
      <c r="Q71">
        <v>57</v>
      </c>
      <c r="R71" t="str">
        <f>_xlfn.XLOOKUP(Grades[[#This Row],[math score]],$I$37:$I$41,$J$37:$J$41, ,-1)</f>
        <v>F</v>
      </c>
      <c r="S71" s="16" t="str">
        <f>_xlfn.XLOOKUP(Grades[[#This Row],[reading score]],$I$37:$I$41,$J$37:$J$41, ,-1)</f>
        <v>D</v>
      </c>
      <c r="T71" s="16" t="str">
        <f>_xlfn.XLOOKUP(Grades[[#This Row],[writing score]],$I$37:$I$41,$J$37:$J$41, ,-1)</f>
        <v>F</v>
      </c>
      <c r="U71" s="76">
        <f>AVERAGE(Grades[[#This Row],[math score]],Grades[[#This Row],[reading score]],Grades[[#This Row],[writing score]])</f>
        <v>53.333333333333336</v>
      </c>
      <c r="V71" s="15" t="str">
        <f>_xlfn.XLOOKUP(Grades[[#This Row],[Name]],Students[Name],Students[School Name])</f>
        <v>Blue River High School</v>
      </c>
      <c r="W71" s="15" t="str">
        <f>_xlfn.XLOOKUP(Grades[[#This Row],[Name]],Students[Name],Students[Extracurricular Activities])</f>
        <v xml:space="preserve">Marching Band </v>
      </c>
      <c r="X71" s="15" t="str">
        <f>_xlfn.XLOOKUP(Grades[[#This Row],[school]],Schools[School Name],Schools[City])</f>
        <v>Duluth</v>
      </c>
      <c r="Y71" s="15">
        <f>_xlfn.XLOOKUP(Grades[[#This Row],[School City]],Schools[City],Schools[Zipcode])</f>
        <v>55810</v>
      </c>
    </row>
    <row r="72" spans="1:25" x14ac:dyDescent="0.2">
      <c r="L72" t="s">
        <v>41</v>
      </c>
      <c r="M72" t="s">
        <v>4</v>
      </c>
      <c r="N72" t="s">
        <v>629</v>
      </c>
      <c r="O72">
        <v>58</v>
      </c>
      <c r="P72">
        <v>63</v>
      </c>
      <c r="Q72">
        <v>73</v>
      </c>
      <c r="R72" t="str">
        <f>_xlfn.XLOOKUP(Grades[[#This Row],[math score]],$I$37:$I$41,$J$37:$J$41, ,-1)</f>
        <v>F</v>
      </c>
      <c r="S72" s="16" t="str">
        <f>_xlfn.XLOOKUP(Grades[[#This Row],[reading score]],$I$37:$I$41,$J$37:$J$41, ,-1)</f>
        <v>D</v>
      </c>
      <c r="T72" s="16" t="str">
        <f>_xlfn.XLOOKUP(Grades[[#This Row],[writing score]],$I$37:$I$41,$J$37:$J$41, ,-1)</f>
        <v>C</v>
      </c>
      <c r="U72" s="76">
        <f>AVERAGE(Grades[[#This Row],[math score]],Grades[[#This Row],[reading score]],Grades[[#This Row],[writing score]])</f>
        <v>64.666666666666671</v>
      </c>
      <c r="V72" s="15" t="str">
        <f>_xlfn.XLOOKUP(Grades[[#This Row],[Name]],Students[Name],Students[School Name])</f>
        <v>Golden Sierra High School</v>
      </c>
      <c r="W72" s="15" t="str">
        <f>_xlfn.XLOOKUP(Grades[[#This Row],[Name]],Students[Name],Students[Extracurricular Activities])</f>
        <v>Yearbook Committee</v>
      </c>
      <c r="X72" s="15" t="str">
        <f>_xlfn.XLOOKUP(Grades[[#This Row],[school]],Schools[School Name],Schools[City])</f>
        <v>Bloomington</v>
      </c>
      <c r="Y72" s="15">
        <f>_xlfn.XLOOKUP(Grades[[#This Row],[School City]],Schools[City],Schools[Zipcode])</f>
        <v>55435</v>
      </c>
    </row>
    <row r="73" spans="1:25" x14ac:dyDescent="0.2">
      <c r="L73" t="s">
        <v>374</v>
      </c>
      <c r="M73" t="s">
        <v>5</v>
      </c>
      <c r="N73" t="s">
        <v>630</v>
      </c>
      <c r="O73">
        <v>63</v>
      </c>
      <c r="P73">
        <v>55</v>
      </c>
      <c r="Q73">
        <v>63</v>
      </c>
      <c r="R73" t="str">
        <f>_xlfn.XLOOKUP(Grades[[#This Row],[math score]],$I$37:$I$41,$J$37:$J$41, ,-1)</f>
        <v>D</v>
      </c>
      <c r="S73" s="16" t="str">
        <f>_xlfn.XLOOKUP(Grades[[#This Row],[reading score]],$I$37:$I$41,$J$37:$J$41, ,-1)</f>
        <v>F</v>
      </c>
      <c r="T73" s="16" t="str">
        <f>_xlfn.XLOOKUP(Grades[[#This Row],[writing score]],$I$37:$I$41,$J$37:$J$41, ,-1)</f>
        <v>D</v>
      </c>
      <c r="U73" s="76">
        <f>AVERAGE(Grades[[#This Row],[math score]],Grades[[#This Row],[reading score]],Grades[[#This Row],[writing score]])</f>
        <v>60.333333333333336</v>
      </c>
      <c r="V73" s="15" t="str">
        <f>_xlfn.XLOOKUP(Grades[[#This Row],[Name]],Students[Name],Students[School Name])</f>
        <v>Golden Sierra High School</v>
      </c>
      <c r="W73" s="15" t="str">
        <f>_xlfn.XLOOKUP(Grades[[#This Row],[Name]],Students[Name],Students[Extracurricular Activities])</f>
        <v>Yearbook Committee</v>
      </c>
      <c r="X73" s="15" t="str">
        <f>_xlfn.XLOOKUP(Grades[[#This Row],[school]],Schools[School Name],Schools[City])</f>
        <v>Bloomington</v>
      </c>
      <c r="Y73" s="15">
        <f>_xlfn.XLOOKUP(Grades[[#This Row],[School City]],Schools[City],Schools[Zipcode])</f>
        <v>55435</v>
      </c>
    </row>
    <row r="74" spans="1:25" x14ac:dyDescent="0.2">
      <c r="L74" t="s">
        <v>42</v>
      </c>
      <c r="M74" t="s">
        <v>4</v>
      </c>
      <c r="N74" t="s">
        <v>630</v>
      </c>
      <c r="O74">
        <v>41</v>
      </c>
      <c r="P74">
        <v>51</v>
      </c>
      <c r="Q74">
        <v>48</v>
      </c>
      <c r="R74" t="str">
        <f>_xlfn.XLOOKUP(Grades[[#This Row],[math score]],$I$37:$I$41,$J$37:$J$41, ,-1)</f>
        <v>F</v>
      </c>
      <c r="S74" s="16" t="str">
        <f>_xlfn.XLOOKUP(Grades[[#This Row],[reading score]],$I$37:$I$41,$J$37:$J$41, ,-1)</f>
        <v>F</v>
      </c>
      <c r="T74" s="16" t="str">
        <f>_xlfn.XLOOKUP(Grades[[#This Row],[writing score]],$I$37:$I$41,$J$37:$J$41, ,-1)</f>
        <v>F</v>
      </c>
      <c r="U74" s="76">
        <f>AVERAGE(Grades[[#This Row],[math score]],Grades[[#This Row],[reading score]],Grades[[#This Row],[writing score]])</f>
        <v>46.666666666666664</v>
      </c>
      <c r="V74" s="15" t="str">
        <f>_xlfn.XLOOKUP(Grades[[#This Row],[Name]],Students[Name],Students[School Name])</f>
        <v>Granite Hills High</v>
      </c>
      <c r="W74" s="15" t="str">
        <f>_xlfn.XLOOKUP(Grades[[#This Row],[Name]],Students[Name],Students[Extracurricular Activities])</f>
        <v xml:space="preserve">Marching Band </v>
      </c>
      <c r="X74" s="15" t="str">
        <f>_xlfn.XLOOKUP(Grades[[#This Row],[school]],Schools[School Name],Schools[City])</f>
        <v>Minneapolis</v>
      </c>
      <c r="Y74" s="15">
        <f>_xlfn.XLOOKUP(Grades[[#This Row],[School City]],Schools[City],Schools[Zipcode])</f>
        <v>55488</v>
      </c>
    </row>
    <row r="75" spans="1:25" x14ac:dyDescent="0.2">
      <c r="L75" t="s">
        <v>375</v>
      </c>
      <c r="M75" t="s">
        <v>5</v>
      </c>
      <c r="N75" t="s">
        <v>630</v>
      </c>
      <c r="O75">
        <v>61</v>
      </c>
      <c r="P75">
        <v>57</v>
      </c>
      <c r="Q75">
        <v>56</v>
      </c>
      <c r="R75" t="str">
        <f>_xlfn.XLOOKUP(Grades[[#This Row],[math score]],$I$37:$I$41,$J$37:$J$41, ,-1)</f>
        <v>D</v>
      </c>
      <c r="S75" s="16" t="str">
        <f>_xlfn.XLOOKUP(Grades[[#This Row],[reading score]],$I$37:$I$41,$J$37:$J$41, ,-1)</f>
        <v>F</v>
      </c>
      <c r="T75" s="16" t="str">
        <f>_xlfn.XLOOKUP(Grades[[#This Row],[writing score]],$I$37:$I$41,$J$37:$J$41, ,-1)</f>
        <v>F</v>
      </c>
      <c r="U75" s="76">
        <f>AVERAGE(Grades[[#This Row],[math score]],Grades[[#This Row],[reading score]],Grades[[#This Row],[writing score]])</f>
        <v>58</v>
      </c>
      <c r="V75" s="15" t="str">
        <f>_xlfn.XLOOKUP(Grades[[#This Row],[Name]],Students[Name],Students[School Name])</f>
        <v>Blue River High School</v>
      </c>
      <c r="W75" s="15" t="str">
        <f>_xlfn.XLOOKUP(Grades[[#This Row],[Name]],Students[Name],Students[Extracurricular Activities])</f>
        <v>Student Government</v>
      </c>
      <c r="X75" s="15" t="str">
        <f>_xlfn.XLOOKUP(Grades[[#This Row],[school]],Schools[School Name],Schools[City])</f>
        <v>Duluth</v>
      </c>
      <c r="Y75" s="15">
        <f>_xlfn.XLOOKUP(Grades[[#This Row],[School City]],Schools[City],Schools[Zipcode])</f>
        <v>55810</v>
      </c>
    </row>
    <row r="76" spans="1:25" x14ac:dyDescent="0.2">
      <c r="L76" t="s">
        <v>376</v>
      </c>
      <c r="M76" t="s">
        <v>5</v>
      </c>
      <c r="N76" t="s">
        <v>630</v>
      </c>
      <c r="O76">
        <v>49</v>
      </c>
      <c r="P76">
        <v>49</v>
      </c>
      <c r="Q76">
        <v>41</v>
      </c>
      <c r="R76" t="str">
        <f>_xlfn.XLOOKUP(Grades[[#This Row],[math score]],$I$37:$I$41,$J$37:$J$41, ,-1)</f>
        <v>F</v>
      </c>
      <c r="S76" s="16" t="str">
        <f>_xlfn.XLOOKUP(Grades[[#This Row],[reading score]],$I$37:$I$41,$J$37:$J$41, ,-1)</f>
        <v>F</v>
      </c>
      <c r="T76" s="16" t="str">
        <f>_xlfn.XLOOKUP(Grades[[#This Row],[writing score]],$I$37:$I$41,$J$37:$J$41, ,-1)</f>
        <v>F</v>
      </c>
      <c r="U76" s="76">
        <f>AVERAGE(Grades[[#This Row],[math score]],Grades[[#This Row],[reading score]],Grades[[#This Row],[writing score]])</f>
        <v>46.333333333333336</v>
      </c>
      <c r="V76" s="15" t="str">
        <f>_xlfn.XLOOKUP(Grades[[#This Row],[Name]],Students[Name],Students[School Name])</f>
        <v>Blue River High School</v>
      </c>
      <c r="W76" s="15" t="str">
        <f>_xlfn.XLOOKUP(Grades[[#This Row],[Name]],Students[Name],Students[Extracurricular Activities])</f>
        <v>Student Government</v>
      </c>
      <c r="X76" s="15" t="str">
        <f>_xlfn.XLOOKUP(Grades[[#This Row],[school]],Schools[School Name],Schools[City])</f>
        <v>Duluth</v>
      </c>
      <c r="Y76" s="15">
        <f>_xlfn.XLOOKUP(Grades[[#This Row],[School City]],Schools[City],Schools[Zipcode])</f>
        <v>55810</v>
      </c>
    </row>
    <row r="77" spans="1:25" x14ac:dyDescent="0.2">
      <c r="L77" t="s">
        <v>377</v>
      </c>
      <c r="M77" t="s">
        <v>5</v>
      </c>
      <c r="N77" t="s">
        <v>630</v>
      </c>
      <c r="O77">
        <v>44</v>
      </c>
      <c r="P77">
        <v>41</v>
      </c>
      <c r="Q77">
        <v>38</v>
      </c>
      <c r="R77" t="str">
        <f>_xlfn.XLOOKUP(Grades[[#This Row],[math score]],$I$37:$I$41,$J$37:$J$41, ,-1)</f>
        <v>F</v>
      </c>
      <c r="S77" s="16" t="str">
        <f>_xlfn.XLOOKUP(Grades[[#This Row],[reading score]],$I$37:$I$41,$J$37:$J$41, ,-1)</f>
        <v>F</v>
      </c>
      <c r="T77" s="16" t="str">
        <f>_xlfn.XLOOKUP(Grades[[#This Row],[writing score]],$I$37:$I$41,$J$37:$J$41, ,-1)</f>
        <v>F</v>
      </c>
      <c r="U77" s="76">
        <f>AVERAGE(Grades[[#This Row],[math score]],Grades[[#This Row],[reading score]],Grades[[#This Row],[writing score]])</f>
        <v>41</v>
      </c>
      <c r="V77" s="15" t="str">
        <f>_xlfn.XLOOKUP(Grades[[#This Row],[Name]],Students[Name],Students[School Name])</f>
        <v>Lone Oak Grammar School</v>
      </c>
      <c r="W77" s="15" t="str">
        <f>_xlfn.XLOOKUP(Grades[[#This Row],[Name]],Students[Name],Students[Extracurricular Activities])</f>
        <v xml:space="preserve">Marching Band </v>
      </c>
      <c r="X77" s="15" t="str">
        <f>_xlfn.XLOOKUP(Grades[[#This Row],[school]],Schools[School Name],Schools[City])</f>
        <v>Rochester</v>
      </c>
      <c r="Y77" s="15">
        <f>_xlfn.XLOOKUP(Grades[[#This Row],[School City]],Schools[City],Schools[Zipcode])</f>
        <v>55906</v>
      </c>
    </row>
    <row r="78" spans="1:25" x14ac:dyDescent="0.2">
      <c r="L78" t="s">
        <v>378</v>
      </c>
      <c r="M78" t="s">
        <v>5</v>
      </c>
      <c r="N78" t="s">
        <v>629</v>
      </c>
      <c r="O78">
        <v>30</v>
      </c>
      <c r="P78">
        <v>26</v>
      </c>
      <c r="Q78">
        <v>22</v>
      </c>
      <c r="R78" t="str">
        <f>_xlfn.XLOOKUP(Grades[[#This Row],[math score]],$I$37:$I$41,$J$37:$J$41, ,-1)</f>
        <v>F</v>
      </c>
      <c r="S78" s="16" t="str">
        <f>_xlfn.XLOOKUP(Grades[[#This Row],[reading score]],$I$37:$I$41,$J$37:$J$41, ,-1)</f>
        <v>F</v>
      </c>
      <c r="T78" s="16" t="str">
        <f>_xlfn.XLOOKUP(Grades[[#This Row],[writing score]],$I$37:$I$41,$J$37:$J$41, ,-1)</f>
        <v>F</v>
      </c>
      <c r="U78" s="76">
        <f>AVERAGE(Grades[[#This Row],[math score]],Grades[[#This Row],[reading score]],Grades[[#This Row],[writing score]])</f>
        <v>26</v>
      </c>
      <c r="V78" s="15" t="str">
        <f>_xlfn.XLOOKUP(Grades[[#This Row],[Name]],Students[Name],Students[School Name])</f>
        <v>Willow Creek High School</v>
      </c>
      <c r="W78" s="15" t="str">
        <f>_xlfn.XLOOKUP(Grades[[#This Row],[Name]],Students[Name],Students[Extracurricular Activities])</f>
        <v>Student Government</v>
      </c>
      <c r="X78" s="15" t="str">
        <f>_xlfn.XLOOKUP(Grades[[#This Row],[school]],Schools[School Name],Schools[City])</f>
        <v>Saint Paul</v>
      </c>
      <c r="Y78" s="15">
        <f>_xlfn.XLOOKUP(Grades[[#This Row],[School City]],Schools[City],Schools[Zipcode])</f>
        <v>55108</v>
      </c>
    </row>
    <row r="79" spans="1:25" x14ac:dyDescent="0.2">
      <c r="L79" t="s">
        <v>379</v>
      </c>
      <c r="M79" t="s">
        <v>5</v>
      </c>
      <c r="N79" t="s">
        <v>630</v>
      </c>
      <c r="O79">
        <v>80</v>
      </c>
      <c r="P79">
        <v>78</v>
      </c>
      <c r="Q79">
        <v>81</v>
      </c>
      <c r="R79" t="str">
        <f>_xlfn.XLOOKUP(Grades[[#This Row],[math score]],$I$37:$I$41,$J$37:$J$41, ,-1)</f>
        <v>B</v>
      </c>
      <c r="S79" s="16" t="str">
        <f>_xlfn.XLOOKUP(Grades[[#This Row],[reading score]],$I$37:$I$41,$J$37:$J$41, ,-1)</f>
        <v>C</v>
      </c>
      <c r="T79" s="16" t="str">
        <f>_xlfn.XLOOKUP(Grades[[#This Row],[writing score]],$I$37:$I$41,$J$37:$J$41, ,-1)</f>
        <v>B</v>
      </c>
      <c r="U79" s="76">
        <f>AVERAGE(Grades[[#This Row],[math score]],Grades[[#This Row],[reading score]],Grades[[#This Row],[writing score]])</f>
        <v>79.666666666666671</v>
      </c>
      <c r="V79" s="15" t="str">
        <f>_xlfn.XLOOKUP(Grades[[#This Row],[Name]],Students[Name],Students[School Name])</f>
        <v>Granite Hills High</v>
      </c>
      <c r="W79" s="15" t="str">
        <f>_xlfn.XLOOKUP(Grades[[#This Row],[Name]],Students[Name],Students[Extracurricular Activities])</f>
        <v>Sports</v>
      </c>
      <c r="X79" s="15" t="str">
        <f>_xlfn.XLOOKUP(Grades[[#This Row],[school]],Schools[School Name],Schools[City])</f>
        <v>Minneapolis</v>
      </c>
      <c r="Y79" s="15">
        <f>_xlfn.XLOOKUP(Grades[[#This Row],[School City]],Schools[City],Schools[Zipcode])</f>
        <v>55488</v>
      </c>
    </row>
    <row r="80" spans="1:25" x14ac:dyDescent="0.2">
      <c r="L80" t="s">
        <v>43</v>
      </c>
      <c r="M80" t="s">
        <v>4</v>
      </c>
      <c r="N80" t="s">
        <v>629</v>
      </c>
      <c r="O80">
        <v>61</v>
      </c>
      <c r="P80">
        <v>74</v>
      </c>
      <c r="Q80">
        <v>72</v>
      </c>
      <c r="R80" t="str">
        <f>_xlfn.XLOOKUP(Grades[[#This Row],[math score]],$I$37:$I$41,$J$37:$J$41, ,-1)</f>
        <v>D</v>
      </c>
      <c r="S80" s="16" t="str">
        <f>_xlfn.XLOOKUP(Grades[[#This Row],[reading score]],$I$37:$I$41,$J$37:$J$41, ,-1)</f>
        <v>C</v>
      </c>
      <c r="T80" s="16" t="str">
        <f>_xlfn.XLOOKUP(Grades[[#This Row],[writing score]],$I$37:$I$41,$J$37:$J$41, ,-1)</f>
        <v>C</v>
      </c>
      <c r="U80" s="76">
        <f>AVERAGE(Grades[[#This Row],[math score]],Grades[[#This Row],[reading score]],Grades[[#This Row],[writing score]])</f>
        <v>69</v>
      </c>
      <c r="V80" s="15" t="str">
        <f>_xlfn.XLOOKUP(Grades[[#This Row],[Name]],Students[Name],Students[School Name])</f>
        <v>Golden Sierra High School</v>
      </c>
      <c r="W80" s="15" t="str">
        <f>_xlfn.XLOOKUP(Grades[[#This Row],[Name]],Students[Name],Students[Extracurricular Activities])</f>
        <v>Student Government</v>
      </c>
      <c r="X80" s="15" t="str">
        <f>_xlfn.XLOOKUP(Grades[[#This Row],[school]],Schools[School Name],Schools[City])</f>
        <v>Bloomington</v>
      </c>
      <c r="Y80" s="15">
        <f>_xlfn.XLOOKUP(Grades[[#This Row],[School City]],Schools[City],Schools[Zipcode])</f>
        <v>55435</v>
      </c>
    </row>
    <row r="81" spans="12:25" x14ac:dyDescent="0.2">
      <c r="L81" t="s">
        <v>44</v>
      </c>
      <c r="M81" t="s">
        <v>4</v>
      </c>
      <c r="N81" t="s">
        <v>629</v>
      </c>
      <c r="O81">
        <v>62</v>
      </c>
      <c r="P81">
        <v>68</v>
      </c>
      <c r="Q81">
        <v>68</v>
      </c>
      <c r="R81" t="str">
        <f>_xlfn.XLOOKUP(Grades[[#This Row],[math score]],$I$37:$I$41,$J$37:$J$41, ,-1)</f>
        <v>D</v>
      </c>
      <c r="S81" s="16" t="str">
        <f>_xlfn.XLOOKUP(Grades[[#This Row],[reading score]],$I$37:$I$41,$J$37:$J$41, ,-1)</f>
        <v>D</v>
      </c>
      <c r="T81" s="16" t="str">
        <f>_xlfn.XLOOKUP(Grades[[#This Row],[writing score]],$I$37:$I$41,$J$37:$J$41, ,-1)</f>
        <v>D</v>
      </c>
      <c r="U81" s="76">
        <f>AVERAGE(Grades[[#This Row],[math score]],Grades[[#This Row],[reading score]],Grades[[#This Row],[writing score]])</f>
        <v>66</v>
      </c>
      <c r="V81" s="15" t="str">
        <f>_xlfn.XLOOKUP(Grades[[#This Row],[Name]],Students[Name],Students[School Name])</f>
        <v>Willow Creek High School</v>
      </c>
      <c r="W81" s="15" t="str">
        <f>_xlfn.XLOOKUP(Grades[[#This Row],[Name]],Students[Name],Students[Extracurricular Activities])</f>
        <v>Art Club</v>
      </c>
      <c r="X81" s="15" t="str">
        <f>_xlfn.XLOOKUP(Grades[[#This Row],[school]],Schools[School Name],Schools[City])</f>
        <v>Saint Paul</v>
      </c>
      <c r="Y81" s="15">
        <f>_xlfn.XLOOKUP(Grades[[#This Row],[School City]],Schools[City],Schools[Zipcode])</f>
        <v>55108</v>
      </c>
    </row>
    <row r="82" spans="12:25" x14ac:dyDescent="0.2">
      <c r="L82" t="s">
        <v>45</v>
      </c>
      <c r="M82" t="s">
        <v>4</v>
      </c>
      <c r="N82" t="s">
        <v>629</v>
      </c>
      <c r="O82">
        <v>47</v>
      </c>
      <c r="P82">
        <v>49</v>
      </c>
      <c r="Q82">
        <v>50</v>
      </c>
      <c r="R82" t="str">
        <f>_xlfn.XLOOKUP(Grades[[#This Row],[math score]],$I$37:$I$41,$J$37:$J$41, ,-1)</f>
        <v>F</v>
      </c>
      <c r="S82" s="16" t="str">
        <f>_xlfn.XLOOKUP(Grades[[#This Row],[reading score]],$I$37:$I$41,$J$37:$J$41, ,-1)</f>
        <v>F</v>
      </c>
      <c r="T82" s="16" t="str">
        <f>_xlfn.XLOOKUP(Grades[[#This Row],[writing score]],$I$37:$I$41,$J$37:$J$41, ,-1)</f>
        <v>F</v>
      </c>
      <c r="U82" s="76">
        <f>AVERAGE(Grades[[#This Row],[math score]],Grades[[#This Row],[reading score]],Grades[[#This Row],[writing score]])</f>
        <v>48.666666666666664</v>
      </c>
      <c r="V82" s="15" t="str">
        <f>_xlfn.XLOOKUP(Grades[[#This Row],[Name]],Students[Name],Students[School Name])</f>
        <v>Lone Oak Grammar School</v>
      </c>
      <c r="W82" s="15" t="str">
        <f>_xlfn.XLOOKUP(Grades[[#This Row],[Name]],Students[Name],Students[Extracurricular Activities])</f>
        <v xml:space="preserve">Marching Band </v>
      </c>
      <c r="X82" s="15" t="str">
        <f>_xlfn.XLOOKUP(Grades[[#This Row],[school]],Schools[School Name],Schools[City])</f>
        <v>Rochester</v>
      </c>
      <c r="Y82" s="15">
        <f>_xlfn.XLOOKUP(Grades[[#This Row],[School City]],Schools[City],Schools[Zipcode])</f>
        <v>55906</v>
      </c>
    </row>
    <row r="83" spans="12:25" x14ac:dyDescent="0.2">
      <c r="L83" t="s">
        <v>76</v>
      </c>
      <c r="M83" t="s">
        <v>5</v>
      </c>
      <c r="N83" t="s">
        <v>629</v>
      </c>
      <c r="O83">
        <v>49</v>
      </c>
      <c r="P83">
        <v>45</v>
      </c>
      <c r="Q83">
        <v>45</v>
      </c>
      <c r="R83" t="str">
        <f>_xlfn.XLOOKUP(Grades[[#This Row],[math score]],$I$37:$I$41,$J$37:$J$41, ,-1)</f>
        <v>F</v>
      </c>
      <c r="S83" s="16" t="str">
        <f>_xlfn.XLOOKUP(Grades[[#This Row],[reading score]],$I$37:$I$41,$J$37:$J$41, ,-1)</f>
        <v>F</v>
      </c>
      <c r="T83" s="16" t="str">
        <f>_xlfn.XLOOKUP(Grades[[#This Row],[writing score]],$I$37:$I$41,$J$37:$J$41, ,-1)</f>
        <v>F</v>
      </c>
      <c r="U83" s="76">
        <f>AVERAGE(Grades[[#This Row],[math score]],Grades[[#This Row],[reading score]],Grades[[#This Row],[writing score]])</f>
        <v>46.333333333333336</v>
      </c>
      <c r="V83" s="15" t="str">
        <f>_xlfn.XLOOKUP(Grades[[#This Row],[Name]],Students[Name],Students[School Name])</f>
        <v>Lone Oak Grammar School</v>
      </c>
      <c r="W83" s="15" t="str">
        <f>_xlfn.XLOOKUP(Grades[[#This Row],[Name]],Students[Name],Students[Extracurricular Activities])</f>
        <v>Chess Club</v>
      </c>
      <c r="X83" s="15" t="str">
        <f>_xlfn.XLOOKUP(Grades[[#This Row],[school]],Schools[School Name],Schools[City])</f>
        <v>Rochester</v>
      </c>
      <c r="Y83" s="15">
        <f>_xlfn.XLOOKUP(Grades[[#This Row],[School City]],Schools[City],Schools[Zipcode])</f>
        <v>55906</v>
      </c>
    </row>
    <row r="84" spans="12:25" x14ac:dyDescent="0.2">
      <c r="L84" t="s">
        <v>380</v>
      </c>
      <c r="M84" t="s">
        <v>5</v>
      </c>
      <c r="N84" t="s">
        <v>629</v>
      </c>
      <c r="O84">
        <v>50</v>
      </c>
      <c r="P84">
        <v>47</v>
      </c>
      <c r="Q84">
        <v>54</v>
      </c>
      <c r="R84" t="str">
        <f>_xlfn.XLOOKUP(Grades[[#This Row],[math score]],$I$37:$I$41,$J$37:$J$41, ,-1)</f>
        <v>F</v>
      </c>
      <c r="S84" s="16" t="str">
        <f>_xlfn.XLOOKUP(Grades[[#This Row],[reading score]],$I$37:$I$41,$J$37:$J$41, ,-1)</f>
        <v>F</v>
      </c>
      <c r="T84" s="16" t="str">
        <f>_xlfn.XLOOKUP(Grades[[#This Row],[writing score]],$I$37:$I$41,$J$37:$J$41, ,-1)</f>
        <v>F</v>
      </c>
      <c r="U84" s="76">
        <f>AVERAGE(Grades[[#This Row],[math score]],Grades[[#This Row],[reading score]],Grades[[#This Row],[writing score]])</f>
        <v>50.333333333333336</v>
      </c>
      <c r="V84" s="15" t="str">
        <f>_xlfn.XLOOKUP(Grades[[#This Row],[Name]],Students[Name],Students[School Name])</f>
        <v>Granite Hills High</v>
      </c>
      <c r="W84" s="15" t="str">
        <f>_xlfn.XLOOKUP(Grades[[#This Row],[Name]],Students[Name],Students[Extracurricular Activities])</f>
        <v>Yearbook Committee</v>
      </c>
      <c r="X84" s="15" t="str">
        <f>_xlfn.XLOOKUP(Grades[[#This Row],[school]],Schools[School Name],Schools[City])</f>
        <v>Minneapolis</v>
      </c>
      <c r="Y84" s="15">
        <f>_xlfn.XLOOKUP(Grades[[#This Row],[School City]],Schools[City],Schools[Zipcode])</f>
        <v>55488</v>
      </c>
    </row>
    <row r="85" spans="12:25" x14ac:dyDescent="0.2">
      <c r="L85" t="s">
        <v>381</v>
      </c>
      <c r="M85" t="s">
        <v>5</v>
      </c>
      <c r="N85" t="s">
        <v>629</v>
      </c>
      <c r="O85">
        <v>72</v>
      </c>
      <c r="P85">
        <v>64</v>
      </c>
      <c r="Q85">
        <v>63</v>
      </c>
      <c r="R85" t="str">
        <f>_xlfn.XLOOKUP(Grades[[#This Row],[math score]],$I$37:$I$41,$J$37:$J$41, ,-1)</f>
        <v>C</v>
      </c>
      <c r="S85" s="16" t="str">
        <f>_xlfn.XLOOKUP(Grades[[#This Row],[reading score]],$I$37:$I$41,$J$37:$J$41, ,-1)</f>
        <v>D</v>
      </c>
      <c r="T85" s="16" t="str">
        <f>_xlfn.XLOOKUP(Grades[[#This Row],[writing score]],$I$37:$I$41,$J$37:$J$41, ,-1)</f>
        <v>D</v>
      </c>
      <c r="U85" s="76">
        <f>AVERAGE(Grades[[#This Row],[math score]],Grades[[#This Row],[reading score]],Grades[[#This Row],[writing score]])</f>
        <v>66.333333333333329</v>
      </c>
      <c r="V85" s="15" t="str">
        <f>_xlfn.XLOOKUP(Grades[[#This Row],[Name]],Students[Name],Students[School Name])</f>
        <v>Willow Creek High School</v>
      </c>
      <c r="W85" s="15" t="str">
        <f>_xlfn.XLOOKUP(Grades[[#This Row],[Name]],Students[Name],Students[Extracurricular Activities])</f>
        <v xml:space="preserve">Marching Band </v>
      </c>
      <c r="X85" s="15" t="str">
        <f>_xlfn.XLOOKUP(Grades[[#This Row],[school]],Schools[School Name],Schools[City])</f>
        <v>Saint Paul</v>
      </c>
      <c r="Y85" s="15">
        <f>_xlfn.XLOOKUP(Grades[[#This Row],[School City]],Schools[City],Schools[Zipcode])</f>
        <v>55108</v>
      </c>
    </row>
    <row r="86" spans="12:25" x14ac:dyDescent="0.2">
      <c r="L86" t="s">
        <v>382</v>
      </c>
      <c r="M86" t="s">
        <v>5</v>
      </c>
      <c r="N86" t="s">
        <v>629</v>
      </c>
      <c r="O86">
        <v>42</v>
      </c>
      <c r="P86">
        <v>39</v>
      </c>
      <c r="Q86">
        <v>34</v>
      </c>
      <c r="R86" t="str">
        <f>_xlfn.XLOOKUP(Grades[[#This Row],[math score]],$I$37:$I$41,$J$37:$J$41, ,-1)</f>
        <v>F</v>
      </c>
      <c r="S86" s="16" t="str">
        <f>_xlfn.XLOOKUP(Grades[[#This Row],[reading score]],$I$37:$I$41,$J$37:$J$41, ,-1)</f>
        <v>F</v>
      </c>
      <c r="T86" s="16" t="str">
        <f>_xlfn.XLOOKUP(Grades[[#This Row],[writing score]],$I$37:$I$41,$J$37:$J$41, ,-1)</f>
        <v>F</v>
      </c>
      <c r="U86" s="76">
        <f>AVERAGE(Grades[[#This Row],[math score]],Grades[[#This Row],[reading score]],Grades[[#This Row],[writing score]])</f>
        <v>38.333333333333336</v>
      </c>
      <c r="V86" s="15" t="str">
        <f>_xlfn.XLOOKUP(Grades[[#This Row],[Name]],Students[Name],Students[School Name])</f>
        <v>Golden Sierra High School</v>
      </c>
      <c r="W86" s="15" t="str">
        <f>_xlfn.XLOOKUP(Grades[[#This Row],[Name]],Students[Name],Students[Extracurricular Activities])</f>
        <v>Chess Club</v>
      </c>
      <c r="X86" s="15" t="str">
        <f>_xlfn.XLOOKUP(Grades[[#This Row],[school]],Schools[School Name],Schools[City])</f>
        <v>Bloomington</v>
      </c>
      <c r="Y86" s="15">
        <f>_xlfn.XLOOKUP(Grades[[#This Row],[School City]],Schools[City],Schools[Zipcode])</f>
        <v>55435</v>
      </c>
    </row>
    <row r="87" spans="12:25" x14ac:dyDescent="0.2">
      <c r="L87" t="s">
        <v>46</v>
      </c>
      <c r="M87" t="s">
        <v>4</v>
      </c>
      <c r="N87" t="s">
        <v>630</v>
      </c>
      <c r="O87">
        <v>73</v>
      </c>
      <c r="P87">
        <v>80</v>
      </c>
      <c r="Q87">
        <v>82</v>
      </c>
      <c r="R87" t="str">
        <f>_xlfn.XLOOKUP(Grades[[#This Row],[math score]],$I$37:$I$41,$J$37:$J$41, ,-1)</f>
        <v>C</v>
      </c>
      <c r="S87" s="16" t="str">
        <f>_xlfn.XLOOKUP(Grades[[#This Row],[reading score]],$I$37:$I$41,$J$37:$J$41, ,-1)</f>
        <v>B</v>
      </c>
      <c r="T87" s="16" t="str">
        <f>_xlfn.XLOOKUP(Grades[[#This Row],[writing score]],$I$37:$I$41,$J$37:$J$41, ,-1)</f>
        <v>B</v>
      </c>
      <c r="U87" s="76">
        <f>AVERAGE(Grades[[#This Row],[math score]],Grades[[#This Row],[reading score]],Grades[[#This Row],[writing score]])</f>
        <v>78.333333333333329</v>
      </c>
      <c r="V87" s="15" t="str">
        <f>_xlfn.XLOOKUP(Grades[[#This Row],[Name]],Students[Name],Students[School Name])</f>
        <v>Blue River High School</v>
      </c>
      <c r="W87" s="15" t="str">
        <f>_xlfn.XLOOKUP(Grades[[#This Row],[Name]],Students[Name],Students[Extracurricular Activities])</f>
        <v>Yearbook Committee</v>
      </c>
      <c r="X87" s="15" t="str">
        <f>_xlfn.XLOOKUP(Grades[[#This Row],[school]],Schools[School Name],Schools[City])</f>
        <v>Duluth</v>
      </c>
      <c r="Y87" s="15">
        <f>_xlfn.XLOOKUP(Grades[[#This Row],[School City]],Schools[City],Schools[Zipcode])</f>
        <v>55810</v>
      </c>
    </row>
    <row r="88" spans="12:25" x14ac:dyDescent="0.2">
      <c r="L88" t="s">
        <v>47</v>
      </c>
      <c r="M88" t="s">
        <v>4</v>
      </c>
      <c r="N88" t="s">
        <v>629</v>
      </c>
      <c r="O88">
        <v>76</v>
      </c>
      <c r="P88">
        <v>83</v>
      </c>
      <c r="Q88">
        <v>88</v>
      </c>
      <c r="R88" t="str">
        <f>_xlfn.XLOOKUP(Grades[[#This Row],[math score]],$I$37:$I$41,$J$37:$J$41, ,-1)</f>
        <v>C</v>
      </c>
      <c r="S88" s="16" t="str">
        <f>_xlfn.XLOOKUP(Grades[[#This Row],[reading score]],$I$37:$I$41,$J$37:$J$41, ,-1)</f>
        <v>B</v>
      </c>
      <c r="T88" s="16" t="str">
        <f>_xlfn.XLOOKUP(Grades[[#This Row],[writing score]],$I$37:$I$41,$J$37:$J$41, ,-1)</f>
        <v>B</v>
      </c>
      <c r="U88" s="76">
        <f>AVERAGE(Grades[[#This Row],[math score]],Grades[[#This Row],[reading score]],Grades[[#This Row],[writing score]])</f>
        <v>82.333333333333329</v>
      </c>
      <c r="V88" s="15" t="str">
        <f>_xlfn.XLOOKUP(Grades[[#This Row],[Name]],Students[Name],Students[School Name])</f>
        <v>Blue River High School</v>
      </c>
      <c r="W88" s="15" t="str">
        <f>_xlfn.XLOOKUP(Grades[[#This Row],[Name]],Students[Name],Students[Extracurricular Activities])</f>
        <v>Yearbook Committee</v>
      </c>
      <c r="X88" s="15" t="str">
        <f>_xlfn.XLOOKUP(Grades[[#This Row],[school]],Schools[School Name],Schools[City])</f>
        <v>Duluth</v>
      </c>
      <c r="Y88" s="15">
        <f>_xlfn.XLOOKUP(Grades[[#This Row],[School City]],Schools[City],Schools[Zipcode])</f>
        <v>55810</v>
      </c>
    </row>
    <row r="89" spans="12:25" x14ac:dyDescent="0.2">
      <c r="L89" t="s">
        <v>48</v>
      </c>
      <c r="M89" t="s">
        <v>4</v>
      </c>
      <c r="N89" t="s">
        <v>629</v>
      </c>
      <c r="O89">
        <v>71</v>
      </c>
      <c r="P89">
        <v>71</v>
      </c>
      <c r="Q89">
        <v>74</v>
      </c>
      <c r="R89" t="str">
        <f>_xlfn.XLOOKUP(Grades[[#This Row],[math score]],$I$37:$I$41,$J$37:$J$41, ,-1)</f>
        <v>C</v>
      </c>
      <c r="S89" s="16" t="str">
        <f>_xlfn.XLOOKUP(Grades[[#This Row],[reading score]],$I$37:$I$41,$J$37:$J$41, ,-1)</f>
        <v>C</v>
      </c>
      <c r="T89" s="16" t="str">
        <f>_xlfn.XLOOKUP(Grades[[#This Row],[writing score]],$I$37:$I$41,$J$37:$J$41, ,-1)</f>
        <v>C</v>
      </c>
      <c r="U89" s="76">
        <f>AVERAGE(Grades[[#This Row],[math score]],Grades[[#This Row],[reading score]],Grades[[#This Row],[writing score]])</f>
        <v>72</v>
      </c>
      <c r="V89" s="15" t="str">
        <f>_xlfn.XLOOKUP(Grades[[#This Row],[Name]],Students[Name],Students[School Name])</f>
        <v>Golden Sierra High School</v>
      </c>
      <c r="W89" s="15" t="str">
        <f>_xlfn.XLOOKUP(Grades[[#This Row],[Name]],Students[Name],Students[Extracurricular Activities])</f>
        <v xml:space="preserve">Marching Band </v>
      </c>
      <c r="X89" s="15" t="str">
        <f>_xlfn.XLOOKUP(Grades[[#This Row],[school]],Schools[School Name],Schools[City])</f>
        <v>Bloomington</v>
      </c>
      <c r="Y89" s="15">
        <f>_xlfn.XLOOKUP(Grades[[#This Row],[School City]],Schools[City],Schools[Zipcode])</f>
        <v>55435</v>
      </c>
    </row>
    <row r="90" spans="12:25" x14ac:dyDescent="0.2">
      <c r="L90" t="s">
        <v>49</v>
      </c>
      <c r="M90" t="s">
        <v>4</v>
      </c>
      <c r="N90" t="s">
        <v>629</v>
      </c>
      <c r="O90">
        <v>58</v>
      </c>
      <c r="P90">
        <v>70</v>
      </c>
      <c r="Q90">
        <v>67</v>
      </c>
      <c r="R90" t="str">
        <f>_xlfn.XLOOKUP(Grades[[#This Row],[math score]],$I$37:$I$41,$J$37:$J$41, ,-1)</f>
        <v>F</v>
      </c>
      <c r="S90" s="16" t="str">
        <f>_xlfn.XLOOKUP(Grades[[#This Row],[reading score]],$I$37:$I$41,$J$37:$J$41, ,-1)</f>
        <v>C</v>
      </c>
      <c r="T90" s="16" t="str">
        <f>_xlfn.XLOOKUP(Grades[[#This Row],[writing score]],$I$37:$I$41,$J$37:$J$41, ,-1)</f>
        <v>D</v>
      </c>
      <c r="U90" s="76">
        <f>AVERAGE(Grades[[#This Row],[math score]],Grades[[#This Row],[reading score]],Grades[[#This Row],[writing score]])</f>
        <v>65</v>
      </c>
      <c r="V90" s="15" t="str">
        <f>_xlfn.XLOOKUP(Grades[[#This Row],[Name]],Students[Name],Students[School Name])</f>
        <v>Granite Hills High</v>
      </c>
      <c r="W90" s="15" t="str">
        <f>_xlfn.XLOOKUP(Grades[[#This Row],[Name]],Students[Name],Students[Extracurricular Activities])</f>
        <v>Yearbook Committee</v>
      </c>
      <c r="X90" s="15" t="str">
        <f>_xlfn.XLOOKUP(Grades[[#This Row],[school]],Schools[School Name],Schools[City])</f>
        <v>Minneapolis</v>
      </c>
      <c r="Y90" s="15">
        <f>_xlfn.XLOOKUP(Grades[[#This Row],[School City]],Schools[City],Schools[Zipcode])</f>
        <v>55488</v>
      </c>
    </row>
    <row r="91" spans="12:25" x14ac:dyDescent="0.2">
      <c r="L91" t="s">
        <v>50</v>
      </c>
      <c r="M91" t="s">
        <v>4</v>
      </c>
      <c r="N91" t="s">
        <v>629</v>
      </c>
      <c r="O91">
        <v>73</v>
      </c>
      <c r="P91">
        <v>86</v>
      </c>
      <c r="Q91">
        <v>82</v>
      </c>
      <c r="R91" t="str">
        <f>_xlfn.XLOOKUP(Grades[[#This Row],[math score]],$I$37:$I$41,$J$37:$J$41, ,-1)</f>
        <v>C</v>
      </c>
      <c r="S91" s="16" t="str">
        <f>_xlfn.XLOOKUP(Grades[[#This Row],[reading score]],$I$37:$I$41,$J$37:$J$41, ,-1)</f>
        <v>B</v>
      </c>
      <c r="T91" s="16" t="str">
        <f>_xlfn.XLOOKUP(Grades[[#This Row],[writing score]],$I$37:$I$41,$J$37:$J$41, ,-1)</f>
        <v>B</v>
      </c>
      <c r="U91" s="76">
        <f>AVERAGE(Grades[[#This Row],[math score]],Grades[[#This Row],[reading score]],Grades[[#This Row],[writing score]])</f>
        <v>80.333333333333329</v>
      </c>
      <c r="V91" s="15" t="str">
        <f>_xlfn.XLOOKUP(Grades[[#This Row],[Name]],Students[Name],Students[School Name])</f>
        <v>Golden Sierra High School</v>
      </c>
      <c r="W91" s="15" t="str">
        <f>_xlfn.XLOOKUP(Grades[[#This Row],[Name]],Students[Name],Students[Extracurricular Activities])</f>
        <v>Student Government</v>
      </c>
      <c r="X91" s="15" t="str">
        <f>_xlfn.XLOOKUP(Grades[[#This Row],[school]],Schools[School Name],Schools[City])</f>
        <v>Bloomington</v>
      </c>
      <c r="Y91" s="15">
        <f>_xlfn.XLOOKUP(Grades[[#This Row],[School City]],Schools[City],Schools[Zipcode])</f>
        <v>55435</v>
      </c>
    </row>
    <row r="92" spans="12:25" x14ac:dyDescent="0.2">
      <c r="L92" t="s">
        <v>51</v>
      </c>
      <c r="M92" t="s">
        <v>4</v>
      </c>
      <c r="N92" t="s">
        <v>630</v>
      </c>
      <c r="O92">
        <v>65</v>
      </c>
      <c r="P92">
        <v>72</v>
      </c>
      <c r="Q92">
        <v>74</v>
      </c>
      <c r="R92" t="str">
        <f>_xlfn.XLOOKUP(Grades[[#This Row],[math score]],$I$37:$I$41,$J$37:$J$41, ,-1)</f>
        <v>D</v>
      </c>
      <c r="S92" s="16" t="str">
        <f>_xlfn.XLOOKUP(Grades[[#This Row],[reading score]],$I$37:$I$41,$J$37:$J$41, ,-1)</f>
        <v>C</v>
      </c>
      <c r="T92" s="16" t="str">
        <f>_xlfn.XLOOKUP(Grades[[#This Row],[writing score]],$I$37:$I$41,$J$37:$J$41, ,-1)</f>
        <v>C</v>
      </c>
      <c r="U92" s="76">
        <f>AVERAGE(Grades[[#This Row],[math score]],Grades[[#This Row],[reading score]],Grades[[#This Row],[writing score]])</f>
        <v>70.333333333333329</v>
      </c>
      <c r="V92" s="15" t="str">
        <f>_xlfn.XLOOKUP(Grades[[#This Row],[Name]],Students[Name],Students[School Name])</f>
        <v>Blue River High School</v>
      </c>
      <c r="W92" s="15" t="str">
        <f>_xlfn.XLOOKUP(Grades[[#This Row],[Name]],Students[Name],Students[Extracurricular Activities])</f>
        <v>Sports</v>
      </c>
      <c r="X92" s="15" t="str">
        <f>_xlfn.XLOOKUP(Grades[[#This Row],[school]],Schools[School Name],Schools[City])</f>
        <v>Duluth</v>
      </c>
      <c r="Y92" s="15">
        <f>_xlfn.XLOOKUP(Grades[[#This Row],[School City]],Schools[City],Schools[Zipcode])</f>
        <v>55810</v>
      </c>
    </row>
    <row r="93" spans="12:25" x14ac:dyDescent="0.2">
      <c r="L93" t="s">
        <v>383</v>
      </c>
      <c r="M93" t="s">
        <v>5</v>
      </c>
      <c r="N93" t="s">
        <v>629</v>
      </c>
      <c r="O93">
        <v>27</v>
      </c>
      <c r="P93">
        <v>34</v>
      </c>
      <c r="Q93">
        <v>36</v>
      </c>
      <c r="R93" t="str">
        <f>_xlfn.XLOOKUP(Grades[[#This Row],[math score]],$I$37:$I$41,$J$37:$J$41, ,-1)</f>
        <v>F</v>
      </c>
      <c r="S93" s="16" t="str">
        <f>_xlfn.XLOOKUP(Grades[[#This Row],[reading score]],$I$37:$I$41,$J$37:$J$41, ,-1)</f>
        <v>F</v>
      </c>
      <c r="T93" s="16" t="str">
        <f>_xlfn.XLOOKUP(Grades[[#This Row],[writing score]],$I$37:$I$41,$J$37:$J$41, ,-1)</f>
        <v>F</v>
      </c>
      <c r="U93" s="76">
        <f>AVERAGE(Grades[[#This Row],[math score]],Grades[[#This Row],[reading score]],Grades[[#This Row],[writing score]])</f>
        <v>32.333333333333336</v>
      </c>
      <c r="V93" s="15" t="str">
        <f>_xlfn.XLOOKUP(Grades[[#This Row],[Name]],Students[Name],Students[School Name])</f>
        <v>Blue River High School</v>
      </c>
      <c r="W93" s="15" t="str">
        <f>_xlfn.XLOOKUP(Grades[[#This Row],[Name]],Students[Name],Students[Extracurricular Activities])</f>
        <v>Chess Club</v>
      </c>
      <c r="X93" s="15" t="str">
        <f>_xlfn.XLOOKUP(Grades[[#This Row],[school]],Schools[School Name],Schools[City])</f>
        <v>Duluth</v>
      </c>
      <c r="Y93" s="15">
        <f>_xlfn.XLOOKUP(Grades[[#This Row],[School City]],Schools[City],Schools[Zipcode])</f>
        <v>55810</v>
      </c>
    </row>
    <row r="94" spans="12:25" x14ac:dyDescent="0.2">
      <c r="L94" t="s">
        <v>384</v>
      </c>
      <c r="M94" t="s">
        <v>5</v>
      </c>
      <c r="N94" t="s">
        <v>630</v>
      </c>
      <c r="O94">
        <v>71</v>
      </c>
      <c r="P94">
        <v>79</v>
      </c>
      <c r="Q94">
        <v>71</v>
      </c>
      <c r="R94" t="str">
        <f>_xlfn.XLOOKUP(Grades[[#This Row],[math score]],$I$37:$I$41,$J$37:$J$41, ,-1)</f>
        <v>C</v>
      </c>
      <c r="S94" s="16" t="str">
        <f>_xlfn.XLOOKUP(Grades[[#This Row],[reading score]],$I$37:$I$41,$J$37:$J$41, ,-1)</f>
        <v>C</v>
      </c>
      <c r="T94" s="16" t="str">
        <f>_xlfn.XLOOKUP(Grades[[#This Row],[writing score]],$I$37:$I$41,$J$37:$J$41, ,-1)</f>
        <v>C</v>
      </c>
      <c r="U94" s="76">
        <f>AVERAGE(Grades[[#This Row],[math score]],Grades[[#This Row],[reading score]],Grades[[#This Row],[writing score]])</f>
        <v>73.666666666666671</v>
      </c>
      <c r="V94" s="15" t="str">
        <f>_xlfn.XLOOKUP(Grades[[#This Row],[Name]],Students[Name],Students[School Name])</f>
        <v>Blue River High School</v>
      </c>
      <c r="W94" s="15" t="str">
        <f>_xlfn.XLOOKUP(Grades[[#This Row],[Name]],Students[Name],Students[Extracurricular Activities])</f>
        <v>Chess Club</v>
      </c>
      <c r="X94" s="15" t="str">
        <f>_xlfn.XLOOKUP(Grades[[#This Row],[school]],Schools[School Name],Schools[City])</f>
        <v>Duluth</v>
      </c>
      <c r="Y94" s="15">
        <f>_xlfn.XLOOKUP(Grades[[#This Row],[School City]],Schools[City],Schools[Zipcode])</f>
        <v>55810</v>
      </c>
    </row>
    <row r="95" spans="12:25" x14ac:dyDescent="0.2">
      <c r="L95" t="s">
        <v>385</v>
      </c>
      <c r="M95" t="s">
        <v>5</v>
      </c>
      <c r="N95" t="s">
        <v>629</v>
      </c>
      <c r="O95">
        <v>43</v>
      </c>
      <c r="P95">
        <v>45</v>
      </c>
      <c r="Q95">
        <v>50</v>
      </c>
      <c r="R95" t="str">
        <f>_xlfn.XLOOKUP(Grades[[#This Row],[math score]],$I$37:$I$41,$J$37:$J$41, ,-1)</f>
        <v>F</v>
      </c>
      <c r="S95" s="16" t="str">
        <f>_xlfn.XLOOKUP(Grades[[#This Row],[reading score]],$I$37:$I$41,$J$37:$J$41, ,-1)</f>
        <v>F</v>
      </c>
      <c r="T95" s="16" t="str">
        <f>_xlfn.XLOOKUP(Grades[[#This Row],[writing score]],$I$37:$I$41,$J$37:$J$41, ,-1)</f>
        <v>F</v>
      </c>
      <c r="U95" s="76">
        <f>AVERAGE(Grades[[#This Row],[math score]],Grades[[#This Row],[reading score]],Grades[[#This Row],[writing score]])</f>
        <v>46</v>
      </c>
      <c r="V95" s="15" t="str">
        <f>_xlfn.XLOOKUP(Grades[[#This Row],[Name]],Students[Name],Students[School Name])</f>
        <v>Blue River High School</v>
      </c>
      <c r="W95" s="15" t="str">
        <f>_xlfn.XLOOKUP(Grades[[#This Row],[Name]],Students[Name],Students[Extracurricular Activities])</f>
        <v xml:space="preserve">Marching Band </v>
      </c>
      <c r="X95" s="15" t="str">
        <f>_xlfn.XLOOKUP(Grades[[#This Row],[school]],Schools[School Name],Schools[City])</f>
        <v>Duluth</v>
      </c>
      <c r="Y95" s="15">
        <f>_xlfn.XLOOKUP(Grades[[#This Row],[School City]],Schools[City],Schools[Zipcode])</f>
        <v>55810</v>
      </c>
    </row>
    <row r="96" spans="12:25" x14ac:dyDescent="0.2">
      <c r="L96" t="s">
        <v>52</v>
      </c>
      <c r="M96" t="s">
        <v>4</v>
      </c>
      <c r="N96" t="s">
        <v>630</v>
      </c>
      <c r="O96">
        <v>79</v>
      </c>
      <c r="P96">
        <v>86</v>
      </c>
      <c r="Q96">
        <v>92</v>
      </c>
      <c r="R96" t="str">
        <f>_xlfn.XLOOKUP(Grades[[#This Row],[math score]],$I$37:$I$41,$J$37:$J$41, ,-1)</f>
        <v>C</v>
      </c>
      <c r="S96" s="16" t="str">
        <f>_xlfn.XLOOKUP(Grades[[#This Row],[reading score]],$I$37:$I$41,$J$37:$J$41, ,-1)</f>
        <v>B</v>
      </c>
      <c r="T96" s="16" t="str">
        <f>_xlfn.XLOOKUP(Grades[[#This Row],[writing score]],$I$37:$I$41,$J$37:$J$41, ,-1)</f>
        <v>A</v>
      </c>
      <c r="U96" s="76">
        <f>AVERAGE(Grades[[#This Row],[math score]],Grades[[#This Row],[reading score]],Grades[[#This Row],[writing score]])</f>
        <v>85.666666666666671</v>
      </c>
      <c r="V96" s="15" t="str">
        <f>_xlfn.XLOOKUP(Grades[[#This Row],[Name]],Students[Name],Students[School Name])</f>
        <v>Lone Oak Grammar School</v>
      </c>
      <c r="W96" s="15" t="str">
        <f>_xlfn.XLOOKUP(Grades[[#This Row],[Name]],Students[Name],Students[Extracurricular Activities])</f>
        <v>Yearbook Committee</v>
      </c>
      <c r="X96" s="15" t="str">
        <f>_xlfn.XLOOKUP(Grades[[#This Row],[school]],Schools[School Name],Schools[City])</f>
        <v>Rochester</v>
      </c>
      <c r="Y96" s="15">
        <f>_xlfn.XLOOKUP(Grades[[#This Row],[School City]],Schools[City],Schools[Zipcode])</f>
        <v>55906</v>
      </c>
    </row>
    <row r="97" spans="12:25" x14ac:dyDescent="0.2">
      <c r="L97" t="s">
        <v>386</v>
      </c>
      <c r="M97" t="s">
        <v>5</v>
      </c>
      <c r="N97" t="s">
        <v>630</v>
      </c>
      <c r="O97">
        <v>78</v>
      </c>
      <c r="P97">
        <v>81</v>
      </c>
      <c r="Q97">
        <v>82</v>
      </c>
      <c r="R97" t="str">
        <f>_xlfn.XLOOKUP(Grades[[#This Row],[math score]],$I$37:$I$41,$J$37:$J$41, ,-1)</f>
        <v>C</v>
      </c>
      <c r="S97" s="16" t="str">
        <f>_xlfn.XLOOKUP(Grades[[#This Row],[reading score]],$I$37:$I$41,$J$37:$J$41, ,-1)</f>
        <v>B</v>
      </c>
      <c r="T97" s="16" t="str">
        <f>_xlfn.XLOOKUP(Grades[[#This Row],[writing score]],$I$37:$I$41,$J$37:$J$41, ,-1)</f>
        <v>B</v>
      </c>
      <c r="U97" s="76">
        <f>AVERAGE(Grades[[#This Row],[math score]],Grades[[#This Row],[reading score]],Grades[[#This Row],[writing score]])</f>
        <v>80.333333333333329</v>
      </c>
      <c r="V97" s="15" t="str">
        <f>_xlfn.XLOOKUP(Grades[[#This Row],[Name]],Students[Name],Students[School Name])</f>
        <v>Blue River High School</v>
      </c>
      <c r="W97" s="15" t="str">
        <f>_xlfn.XLOOKUP(Grades[[#This Row],[Name]],Students[Name],Students[Extracurricular Activities])</f>
        <v xml:space="preserve">Marching Band </v>
      </c>
      <c r="X97" s="15" t="str">
        <f>_xlfn.XLOOKUP(Grades[[#This Row],[school]],Schools[School Name],Schools[City])</f>
        <v>Duluth</v>
      </c>
      <c r="Y97" s="15">
        <f>_xlfn.XLOOKUP(Grades[[#This Row],[School City]],Schools[City],Schools[Zipcode])</f>
        <v>55810</v>
      </c>
    </row>
    <row r="98" spans="12:25" x14ac:dyDescent="0.2">
      <c r="L98" t="s">
        <v>387</v>
      </c>
      <c r="M98" t="s">
        <v>5</v>
      </c>
      <c r="N98" t="s">
        <v>629</v>
      </c>
      <c r="O98">
        <v>65</v>
      </c>
      <c r="P98">
        <v>66</v>
      </c>
      <c r="Q98">
        <v>62</v>
      </c>
      <c r="R98" t="str">
        <f>_xlfn.XLOOKUP(Grades[[#This Row],[math score]],$I$37:$I$41,$J$37:$J$41, ,-1)</f>
        <v>D</v>
      </c>
      <c r="S98" s="16" t="str">
        <f>_xlfn.XLOOKUP(Grades[[#This Row],[reading score]],$I$37:$I$41,$J$37:$J$41, ,-1)</f>
        <v>D</v>
      </c>
      <c r="T98" s="16" t="str">
        <f>_xlfn.XLOOKUP(Grades[[#This Row],[writing score]],$I$37:$I$41,$J$37:$J$41, ,-1)</f>
        <v>D</v>
      </c>
      <c r="U98" s="76">
        <f>AVERAGE(Grades[[#This Row],[math score]],Grades[[#This Row],[reading score]],Grades[[#This Row],[writing score]])</f>
        <v>64.333333333333329</v>
      </c>
      <c r="V98" s="15" t="str">
        <f>_xlfn.XLOOKUP(Grades[[#This Row],[Name]],Students[Name],Students[School Name])</f>
        <v>Lone Oak Grammar School</v>
      </c>
      <c r="W98" s="15" t="str">
        <f>_xlfn.XLOOKUP(Grades[[#This Row],[Name]],Students[Name],Students[Extracurricular Activities])</f>
        <v>Student Government</v>
      </c>
      <c r="X98" s="15" t="str">
        <f>_xlfn.XLOOKUP(Grades[[#This Row],[school]],Schools[School Name],Schools[City])</f>
        <v>Rochester</v>
      </c>
      <c r="Y98" s="15">
        <f>_xlfn.XLOOKUP(Grades[[#This Row],[School City]],Schools[City],Schools[Zipcode])</f>
        <v>55906</v>
      </c>
    </row>
    <row r="99" spans="12:25" x14ac:dyDescent="0.2">
      <c r="L99" t="s">
        <v>53</v>
      </c>
      <c r="M99" t="s">
        <v>4</v>
      </c>
      <c r="N99" t="s">
        <v>629</v>
      </c>
      <c r="O99">
        <v>63</v>
      </c>
      <c r="P99">
        <v>72</v>
      </c>
      <c r="Q99">
        <v>70</v>
      </c>
      <c r="R99" t="str">
        <f>_xlfn.XLOOKUP(Grades[[#This Row],[math score]],$I$37:$I$41,$J$37:$J$41, ,-1)</f>
        <v>D</v>
      </c>
      <c r="S99" s="16" t="str">
        <f>_xlfn.XLOOKUP(Grades[[#This Row],[reading score]],$I$37:$I$41,$J$37:$J$41, ,-1)</f>
        <v>C</v>
      </c>
      <c r="T99" s="16" t="str">
        <f>_xlfn.XLOOKUP(Grades[[#This Row],[writing score]],$I$37:$I$41,$J$37:$J$41, ,-1)</f>
        <v>C</v>
      </c>
      <c r="U99" s="76">
        <f>AVERAGE(Grades[[#This Row],[math score]],Grades[[#This Row],[reading score]],Grades[[#This Row],[writing score]])</f>
        <v>68.333333333333329</v>
      </c>
      <c r="V99" s="15" t="str">
        <f>_xlfn.XLOOKUP(Grades[[#This Row],[Name]],Students[Name],Students[School Name])</f>
        <v>Willow Creek High School</v>
      </c>
      <c r="W99" s="15" t="str">
        <f>_xlfn.XLOOKUP(Grades[[#This Row],[Name]],Students[Name],Students[Extracurricular Activities])</f>
        <v>Yearbook Committee</v>
      </c>
      <c r="X99" s="15" t="str">
        <f>_xlfn.XLOOKUP(Grades[[#This Row],[school]],Schools[School Name],Schools[City])</f>
        <v>Saint Paul</v>
      </c>
      <c r="Y99" s="15">
        <f>_xlfn.XLOOKUP(Grades[[#This Row],[School City]],Schools[City],Schools[Zipcode])</f>
        <v>55108</v>
      </c>
    </row>
    <row r="100" spans="12:25" x14ac:dyDescent="0.2">
      <c r="L100" t="s">
        <v>54</v>
      </c>
      <c r="M100" t="s">
        <v>4</v>
      </c>
      <c r="N100" t="s">
        <v>630</v>
      </c>
      <c r="O100">
        <v>58</v>
      </c>
      <c r="P100">
        <v>67</v>
      </c>
      <c r="Q100">
        <v>62</v>
      </c>
      <c r="R100" t="str">
        <f>_xlfn.XLOOKUP(Grades[[#This Row],[math score]],$I$37:$I$41,$J$37:$J$41, ,-1)</f>
        <v>F</v>
      </c>
      <c r="S100" s="16" t="str">
        <f>_xlfn.XLOOKUP(Grades[[#This Row],[reading score]],$I$37:$I$41,$J$37:$J$41, ,-1)</f>
        <v>D</v>
      </c>
      <c r="T100" s="16" t="str">
        <f>_xlfn.XLOOKUP(Grades[[#This Row],[writing score]],$I$37:$I$41,$J$37:$J$41, ,-1)</f>
        <v>D</v>
      </c>
      <c r="U100" s="76">
        <f>AVERAGE(Grades[[#This Row],[math score]],Grades[[#This Row],[reading score]],Grades[[#This Row],[writing score]])</f>
        <v>62.333333333333336</v>
      </c>
      <c r="V100" s="15" t="str">
        <f>_xlfn.XLOOKUP(Grades[[#This Row],[Name]],Students[Name],Students[School Name])</f>
        <v>Golden Sierra High School</v>
      </c>
      <c r="W100" s="15" t="str">
        <f>_xlfn.XLOOKUP(Grades[[#This Row],[Name]],Students[Name],Students[Extracurricular Activities])</f>
        <v>Yearbook Committee</v>
      </c>
      <c r="X100" s="15" t="str">
        <f>_xlfn.XLOOKUP(Grades[[#This Row],[school]],Schools[School Name],Schools[City])</f>
        <v>Bloomington</v>
      </c>
      <c r="Y100" s="15">
        <f>_xlfn.XLOOKUP(Grades[[#This Row],[School City]],Schools[City],Schools[Zipcode])</f>
        <v>55435</v>
      </c>
    </row>
    <row r="101" spans="12:25" x14ac:dyDescent="0.2">
      <c r="L101" t="s">
        <v>55</v>
      </c>
      <c r="M101" t="s">
        <v>4</v>
      </c>
      <c r="N101" t="s">
        <v>629</v>
      </c>
      <c r="O101">
        <v>65</v>
      </c>
      <c r="P101">
        <v>67</v>
      </c>
      <c r="Q101">
        <v>62</v>
      </c>
      <c r="R101" t="str">
        <f>_xlfn.XLOOKUP(Grades[[#This Row],[math score]],$I$37:$I$41,$J$37:$J$41, ,-1)</f>
        <v>D</v>
      </c>
      <c r="S101" s="16" t="str">
        <f>_xlfn.XLOOKUP(Grades[[#This Row],[reading score]],$I$37:$I$41,$J$37:$J$41, ,-1)</f>
        <v>D</v>
      </c>
      <c r="T101" s="16" t="str">
        <f>_xlfn.XLOOKUP(Grades[[#This Row],[writing score]],$I$37:$I$41,$J$37:$J$41, ,-1)</f>
        <v>D</v>
      </c>
      <c r="U101" s="76">
        <f>AVERAGE(Grades[[#This Row],[math score]],Grades[[#This Row],[reading score]],Grades[[#This Row],[writing score]])</f>
        <v>64.666666666666671</v>
      </c>
      <c r="V101" s="15" t="str">
        <f>_xlfn.XLOOKUP(Grades[[#This Row],[Name]],Students[Name],Students[School Name])</f>
        <v>Golden Sierra High School</v>
      </c>
      <c r="W101" s="15" t="str">
        <f>_xlfn.XLOOKUP(Grades[[#This Row],[Name]],Students[Name],Students[Extracurricular Activities])</f>
        <v>Sports</v>
      </c>
      <c r="X101" s="15" t="str">
        <f>_xlfn.XLOOKUP(Grades[[#This Row],[school]],Schools[School Name],Schools[City])</f>
        <v>Bloomington</v>
      </c>
      <c r="Y101" s="15">
        <f>_xlfn.XLOOKUP(Grades[[#This Row],[School City]],Schools[City],Schools[Zipcode])</f>
        <v>55435</v>
      </c>
    </row>
    <row r="102" spans="12:25" x14ac:dyDescent="0.2">
      <c r="L102" t="s">
        <v>388</v>
      </c>
      <c r="M102" t="s">
        <v>5</v>
      </c>
      <c r="N102" t="s">
        <v>630</v>
      </c>
      <c r="O102">
        <v>79</v>
      </c>
      <c r="P102">
        <v>67</v>
      </c>
      <c r="Q102">
        <v>67</v>
      </c>
      <c r="R102" t="str">
        <f>_xlfn.XLOOKUP(Grades[[#This Row],[math score]],$I$37:$I$41,$J$37:$J$41, ,-1)</f>
        <v>C</v>
      </c>
      <c r="S102" s="16" t="str">
        <f>_xlfn.XLOOKUP(Grades[[#This Row],[reading score]],$I$37:$I$41,$J$37:$J$41, ,-1)</f>
        <v>D</v>
      </c>
      <c r="T102" s="16" t="str">
        <f>_xlfn.XLOOKUP(Grades[[#This Row],[writing score]],$I$37:$I$41,$J$37:$J$41, ,-1)</f>
        <v>D</v>
      </c>
      <c r="U102" s="76">
        <f>AVERAGE(Grades[[#This Row],[math score]],Grades[[#This Row],[reading score]],Grades[[#This Row],[writing score]])</f>
        <v>71</v>
      </c>
      <c r="V102" s="15" t="str">
        <f>_xlfn.XLOOKUP(Grades[[#This Row],[Name]],Students[Name],Students[School Name])</f>
        <v>Lone Oak Grammar School</v>
      </c>
      <c r="W102" s="15" t="str">
        <f>_xlfn.XLOOKUP(Grades[[#This Row],[Name]],Students[Name],Students[Extracurricular Activities])</f>
        <v>Yearbook Committee</v>
      </c>
      <c r="X102" s="15" t="str">
        <f>_xlfn.XLOOKUP(Grades[[#This Row],[school]],Schools[School Name],Schools[City])</f>
        <v>Rochester</v>
      </c>
      <c r="Y102" s="15">
        <f>_xlfn.XLOOKUP(Grades[[#This Row],[School City]],Schools[City],Schools[Zipcode])</f>
        <v>55906</v>
      </c>
    </row>
    <row r="103" spans="12:25" x14ac:dyDescent="0.2">
      <c r="L103" t="s">
        <v>389</v>
      </c>
      <c r="M103" t="s">
        <v>5</v>
      </c>
      <c r="N103" t="s">
        <v>629</v>
      </c>
      <c r="O103">
        <v>68</v>
      </c>
      <c r="P103">
        <v>74</v>
      </c>
      <c r="Q103">
        <v>74</v>
      </c>
      <c r="R103" t="str">
        <f>_xlfn.XLOOKUP(Grades[[#This Row],[math score]],$I$37:$I$41,$J$37:$J$41, ,-1)</f>
        <v>D</v>
      </c>
      <c r="S103" s="16" t="str">
        <f>_xlfn.XLOOKUP(Grades[[#This Row],[reading score]],$I$37:$I$41,$J$37:$J$41, ,-1)</f>
        <v>C</v>
      </c>
      <c r="T103" s="16" t="str">
        <f>_xlfn.XLOOKUP(Grades[[#This Row],[writing score]],$I$37:$I$41,$J$37:$J$41, ,-1)</f>
        <v>C</v>
      </c>
      <c r="U103" s="76">
        <f>AVERAGE(Grades[[#This Row],[math score]],Grades[[#This Row],[reading score]],Grades[[#This Row],[writing score]])</f>
        <v>72</v>
      </c>
      <c r="V103" s="15" t="str">
        <f>_xlfn.XLOOKUP(Grades[[#This Row],[Name]],Students[Name],Students[School Name])</f>
        <v>Golden Sierra High School</v>
      </c>
      <c r="W103" s="15" t="str">
        <f>_xlfn.XLOOKUP(Grades[[#This Row],[Name]],Students[Name],Students[Extracurricular Activities])</f>
        <v>Sports</v>
      </c>
      <c r="X103" s="15" t="str">
        <f>_xlfn.XLOOKUP(Grades[[#This Row],[school]],Schools[School Name],Schools[City])</f>
        <v>Bloomington</v>
      </c>
      <c r="Y103" s="15">
        <f>_xlfn.XLOOKUP(Grades[[#This Row],[School City]],Schools[City],Schools[Zipcode])</f>
        <v>55435</v>
      </c>
    </row>
    <row r="104" spans="12:25" x14ac:dyDescent="0.2">
      <c r="L104" t="s">
        <v>56</v>
      </c>
      <c r="M104" t="s">
        <v>4</v>
      </c>
      <c r="N104" t="s">
        <v>630</v>
      </c>
      <c r="O104">
        <v>85</v>
      </c>
      <c r="P104">
        <v>91</v>
      </c>
      <c r="Q104">
        <v>89</v>
      </c>
      <c r="R104" t="str">
        <f>_xlfn.XLOOKUP(Grades[[#This Row],[math score]],$I$37:$I$41,$J$37:$J$41, ,-1)</f>
        <v>B</v>
      </c>
      <c r="S104" s="16" t="str">
        <f>_xlfn.XLOOKUP(Grades[[#This Row],[reading score]],$I$37:$I$41,$J$37:$J$41, ,-1)</f>
        <v>A</v>
      </c>
      <c r="T104" s="16" t="str">
        <f>_xlfn.XLOOKUP(Grades[[#This Row],[writing score]],$I$37:$I$41,$J$37:$J$41, ,-1)</f>
        <v>B</v>
      </c>
      <c r="U104" s="76">
        <f>AVERAGE(Grades[[#This Row],[math score]],Grades[[#This Row],[reading score]],Grades[[#This Row],[writing score]])</f>
        <v>88.333333333333329</v>
      </c>
      <c r="V104" s="15" t="str">
        <f>_xlfn.XLOOKUP(Grades[[#This Row],[Name]],Students[Name],Students[School Name])</f>
        <v>Golden Sierra High School</v>
      </c>
      <c r="W104" s="15" t="str">
        <f>_xlfn.XLOOKUP(Grades[[#This Row],[Name]],Students[Name],Students[Extracurricular Activities])</f>
        <v xml:space="preserve">Marching Band </v>
      </c>
      <c r="X104" s="15" t="str">
        <f>_xlfn.XLOOKUP(Grades[[#This Row],[school]],Schools[School Name],Schools[City])</f>
        <v>Bloomington</v>
      </c>
      <c r="Y104" s="15">
        <f>_xlfn.XLOOKUP(Grades[[#This Row],[School City]],Schools[City],Schools[Zipcode])</f>
        <v>55435</v>
      </c>
    </row>
    <row r="105" spans="12:25" x14ac:dyDescent="0.2">
      <c r="L105" t="s">
        <v>390</v>
      </c>
      <c r="M105" t="s">
        <v>5</v>
      </c>
      <c r="N105" t="s">
        <v>630</v>
      </c>
      <c r="O105">
        <v>60</v>
      </c>
      <c r="P105">
        <v>44</v>
      </c>
      <c r="Q105">
        <v>47</v>
      </c>
      <c r="R105" t="str">
        <f>_xlfn.XLOOKUP(Grades[[#This Row],[math score]],$I$37:$I$41,$J$37:$J$41, ,-1)</f>
        <v>D</v>
      </c>
      <c r="S105" s="16" t="str">
        <f>_xlfn.XLOOKUP(Grades[[#This Row],[reading score]],$I$37:$I$41,$J$37:$J$41, ,-1)</f>
        <v>F</v>
      </c>
      <c r="T105" s="16" t="str">
        <f>_xlfn.XLOOKUP(Grades[[#This Row],[writing score]],$I$37:$I$41,$J$37:$J$41, ,-1)</f>
        <v>F</v>
      </c>
      <c r="U105" s="76">
        <f>AVERAGE(Grades[[#This Row],[math score]],Grades[[#This Row],[reading score]],Grades[[#This Row],[writing score]])</f>
        <v>50.333333333333336</v>
      </c>
      <c r="V105" s="15" t="str">
        <f>_xlfn.XLOOKUP(Grades[[#This Row],[Name]],Students[Name],Students[School Name])</f>
        <v>Lone Oak Grammar School</v>
      </c>
      <c r="W105" s="15" t="str">
        <f>_xlfn.XLOOKUP(Grades[[#This Row],[Name]],Students[Name],Students[Extracurricular Activities])</f>
        <v>Chess Club</v>
      </c>
      <c r="X105" s="15" t="str">
        <f>_xlfn.XLOOKUP(Grades[[#This Row],[school]],Schools[School Name],Schools[City])</f>
        <v>Rochester</v>
      </c>
      <c r="Y105" s="15">
        <f>_xlfn.XLOOKUP(Grades[[#This Row],[School City]],Schools[City],Schools[Zipcode])</f>
        <v>55906</v>
      </c>
    </row>
    <row r="106" spans="12:25" x14ac:dyDescent="0.2">
      <c r="L106" t="s">
        <v>391</v>
      </c>
      <c r="M106" t="s">
        <v>5</v>
      </c>
      <c r="N106" t="s">
        <v>629</v>
      </c>
      <c r="O106">
        <v>98</v>
      </c>
      <c r="P106">
        <v>86</v>
      </c>
      <c r="Q106">
        <v>90</v>
      </c>
      <c r="R106" t="str">
        <f>_xlfn.XLOOKUP(Grades[[#This Row],[math score]],$I$37:$I$41,$J$37:$J$41, ,-1)</f>
        <v>A</v>
      </c>
      <c r="S106" s="16" t="str">
        <f>_xlfn.XLOOKUP(Grades[[#This Row],[reading score]],$I$37:$I$41,$J$37:$J$41, ,-1)</f>
        <v>B</v>
      </c>
      <c r="T106" s="16" t="str">
        <f>_xlfn.XLOOKUP(Grades[[#This Row],[writing score]],$I$37:$I$41,$J$37:$J$41, ,-1)</f>
        <v>A</v>
      </c>
      <c r="U106" s="76">
        <f>AVERAGE(Grades[[#This Row],[math score]],Grades[[#This Row],[reading score]],Grades[[#This Row],[writing score]])</f>
        <v>91.333333333333329</v>
      </c>
      <c r="V106" s="15" t="str">
        <f>_xlfn.XLOOKUP(Grades[[#This Row],[Name]],Students[Name],Students[School Name])</f>
        <v>Blue River High School</v>
      </c>
      <c r="W106" s="15" t="str">
        <f>_xlfn.XLOOKUP(Grades[[#This Row],[Name]],Students[Name],Students[Extracurricular Activities])</f>
        <v>Yearbook Committee</v>
      </c>
      <c r="X106" s="15" t="str">
        <f>_xlfn.XLOOKUP(Grades[[#This Row],[school]],Schools[School Name],Schools[City])</f>
        <v>Duluth</v>
      </c>
      <c r="Y106" s="15">
        <f>_xlfn.XLOOKUP(Grades[[#This Row],[School City]],Schools[City],Schools[Zipcode])</f>
        <v>55810</v>
      </c>
    </row>
    <row r="107" spans="12:25" x14ac:dyDescent="0.2">
      <c r="L107" t="s">
        <v>57</v>
      </c>
      <c r="M107" t="s">
        <v>4</v>
      </c>
      <c r="N107" t="s">
        <v>629</v>
      </c>
      <c r="O107">
        <v>58</v>
      </c>
      <c r="P107">
        <v>67</v>
      </c>
      <c r="Q107">
        <v>72</v>
      </c>
      <c r="R107" t="str">
        <f>_xlfn.XLOOKUP(Grades[[#This Row],[math score]],$I$37:$I$41,$J$37:$J$41, ,-1)</f>
        <v>F</v>
      </c>
      <c r="S107" s="16" t="str">
        <f>_xlfn.XLOOKUP(Grades[[#This Row],[reading score]],$I$37:$I$41,$J$37:$J$41, ,-1)</f>
        <v>D</v>
      </c>
      <c r="T107" s="16" t="str">
        <f>_xlfn.XLOOKUP(Grades[[#This Row],[writing score]],$I$37:$I$41,$J$37:$J$41, ,-1)</f>
        <v>C</v>
      </c>
      <c r="U107" s="76">
        <f>AVERAGE(Grades[[#This Row],[math score]],Grades[[#This Row],[reading score]],Grades[[#This Row],[writing score]])</f>
        <v>65.666666666666671</v>
      </c>
      <c r="V107" s="15" t="str">
        <f>_xlfn.XLOOKUP(Grades[[#This Row],[Name]],Students[Name],Students[School Name])</f>
        <v>Blue River High School</v>
      </c>
      <c r="W107" s="15" t="str">
        <f>_xlfn.XLOOKUP(Grades[[#This Row],[Name]],Students[Name],Students[Extracurricular Activities])</f>
        <v>Yearbook Committee</v>
      </c>
      <c r="X107" s="15" t="str">
        <f>_xlfn.XLOOKUP(Grades[[#This Row],[school]],Schools[School Name],Schools[City])</f>
        <v>Duluth</v>
      </c>
      <c r="Y107" s="15">
        <f>_xlfn.XLOOKUP(Grades[[#This Row],[School City]],Schools[City],Schools[Zipcode])</f>
        <v>55810</v>
      </c>
    </row>
    <row r="108" spans="12:25" x14ac:dyDescent="0.2">
      <c r="L108" t="s">
        <v>58</v>
      </c>
      <c r="M108" t="s">
        <v>4</v>
      </c>
      <c r="N108" t="s">
        <v>630</v>
      </c>
      <c r="O108">
        <v>87</v>
      </c>
      <c r="P108">
        <v>100</v>
      </c>
      <c r="Q108">
        <v>100</v>
      </c>
      <c r="R108" t="str">
        <f>_xlfn.XLOOKUP(Grades[[#This Row],[math score]],$I$37:$I$41,$J$37:$J$41, ,-1)</f>
        <v>B</v>
      </c>
      <c r="S108" s="16" t="str">
        <f>_xlfn.XLOOKUP(Grades[[#This Row],[reading score]],$I$37:$I$41,$J$37:$J$41, ,-1)</f>
        <v>A</v>
      </c>
      <c r="T108" s="16" t="str">
        <f>_xlfn.XLOOKUP(Grades[[#This Row],[writing score]],$I$37:$I$41,$J$37:$J$41, ,-1)</f>
        <v>A</v>
      </c>
      <c r="U108" s="76">
        <f>AVERAGE(Grades[[#This Row],[math score]],Grades[[#This Row],[reading score]],Grades[[#This Row],[writing score]])</f>
        <v>95.666666666666671</v>
      </c>
      <c r="V108" s="15" t="str">
        <f>_xlfn.XLOOKUP(Grades[[#This Row],[Name]],Students[Name],Students[School Name])</f>
        <v>Golden Sierra High School</v>
      </c>
      <c r="W108" s="15" t="str">
        <f>_xlfn.XLOOKUP(Grades[[#This Row],[Name]],Students[Name],Students[Extracurricular Activities])</f>
        <v>Art Club</v>
      </c>
      <c r="X108" s="15" t="str">
        <f>_xlfn.XLOOKUP(Grades[[#This Row],[school]],Schools[School Name],Schools[City])</f>
        <v>Bloomington</v>
      </c>
      <c r="Y108" s="15">
        <f>_xlfn.XLOOKUP(Grades[[#This Row],[School City]],Schools[City],Schools[Zipcode])</f>
        <v>55435</v>
      </c>
    </row>
    <row r="109" spans="12:25" x14ac:dyDescent="0.2">
      <c r="L109" t="s">
        <v>392</v>
      </c>
      <c r="M109" t="s">
        <v>5</v>
      </c>
      <c r="N109" t="s">
        <v>630</v>
      </c>
      <c r="O109">
        <v>66</v>
      </c>
      <c r="P109">
        <v>63</v>
      </c>
      <c r="Q109">
        <v>64</v>
      </c>
      <c r="R109" t="str">
        <f>_xlfn.XLOOKUP(Grades[[#This Row],[math score]],$I$37:$I$41,$J$37:$J$41, ,-1)</f>
        <v>D</v>
      </c>
      <c r="S109" s="16" t="str">
        <f>_xlfn.XLOOKUP(Grades[[#This Row],[reading score]],$I$37:$I$41,$J$37:$J$41, ,-1)</f>
        <v>D</v>
      </c>
      <c r="T109" s="16" t="str">
        <f>_xlfn.XLOOKUP(Grades[[#This Row],[writing score]],$I$37:$I$41,$J$37:$J$41, ,-1)</f>
        <v>D</v>
      </c>
      <c r="U109" s="76">
        <f>AVERAGE(Grades[[#This Row],[math score]],Grades[[#This Row],[reading score]],Grades[[#This Row],[writing score]])</f>
        <v>64.333333333333329</v>
      </c>
      <c r="V109" s="15" t="str">
        <f>_xlfn.XLOOKUP(Grades[[#This Row],[Name]],Students[Name],Students[School Name])</f>
        <v>Willow Creek High School</v>
      </c>
      <c r="W109" s="15" t="str">
        <f>_xlfn.XLOOKUP(Grades[[#This Row],[Name]],Students[Name],Students[Extracurricular Activities])</f>
        <v xml:space="preserve">Marching Band </v>
      </c>
      <c r="X109" s="15" t="str">
        <f>_xlfn.XLOOKUP(Grades[[#This Row],[school]],Schools[School Name],Schools[City])</f>
        <v>Saint Paul</v>
      </c>
      <c r="Y109" s="15">
        <f>_xlfn.XLOOKUP(Grades[[#This Row],[School City]],Schools[City],Schools[Zipcode])</f>
        <v>55108</v>
      </c>
    </row>
    <row r="110" spans="12:25" x14ac:dyDescent="0.2">
      <c r="L110" t="s">
        <v>59</v>
      </c>
      <c r="M110" t="s">
        <v>4</v>
      </c>
      <c r="N110" t="s">
        <v>629</v>
      </c>
      <c r="O110">
        <v>52</v>
      </c>
      <c r="P110">
        <v>76</v>
      </c>
      <c r="Q110">
        <v>70</v>
      </c>
      <c r="R110" t="str">
        <f>_xlfn.XLOOKUP(Grades[[#This Row],[math score]],$I$37:$I$41,$J$37:$J$41, ,-1)</f>
        <v>F</v>
      </c>
      <c r="S110" s="16" t="str">
        <f>_xlfn.XLOOKUP(Grades[[#This Row],[reading score]],$I$37:$I$41,$J$37:$J$41, ,-1)</f>
        <v>C</v>
      </c>
      <c r="T110" s="16" t="str">
        <f>_xlfn.XLOOKUP(Grades[[#This Row],[writing score]],$I$37:$I$41,$J$37:$J$41, ,-1)</f>
        <v>C</v>
      </c>
      <c r="U110" s="76">
        <f>AVERAGE(Grades[[#This Row],[math score]],Grades[[#This Row],[reading score]],Grades[[#This Row],[writing score]])</f>
        <v>66</v>
      </c>
      <c r="V110" s="15" t="str">
        <f>_xlfn.XLOOKUP(Grades[[#This Row],[Name]],Students[Name],Students[School Name])</f>
        <v>Lone Oak Grammar School</v>
      </c>
      <c r="W110" s="15" t="str">
        <f>_xlfn.XLOOKUP(Grades[[#This Row],[Name]],Students[Name],Students[Extracurricular Activities])</f>
        <v xml:space="preserve">Marching Band </v>
      </c>
      <c r="X110" s="15" t="str">
        <f>_xlfn.XLOOKUP(Grades[[#This Row],[school]],Schools[School Name],Schools[City])</f>
        <v>Rochester</v>
      </c>
      <c r="Y110" s="15">
        <f>_xlfn.XLOOKUP(Grades[[#This Row],[School City]],Schools[City],Schools[Zipcode])</f>
        <v>55906</v>
      </c>
    </row>
    <row r="111" spans="12:25" x14ac:dyDescent="0.2">
      <c r="L111" t="s">
        <v>60</v>
      </c>
      <c r="M111" t="s">
        <v>4</v>
      </c>
      <c r="N111" t="s">
        <v>629</v>
      </c>
      <c r="O111">
        <v>70</v>
      </c>
      <c r="P111">
        <v>64</v>
      </c>
      <c r="Q111">
        <v>72</v>
      </c>
      <c r="R111" t="str">
        <f>_xlfn.XLOOKUP(Grades[[#This Row],[math score]],$I$37:$I$41,$J$37:$J$41, ,-1)</f>
        <v>C</v>
      </c>
      <c r="S111" s="16" t="str">
        <f>_xlfn.XLOOKUP(Grades[[#This Row],[reading score]],$I$37:$I$41,$J$37:$J$41, ,-1)</f>
        <v>D</v>
      </c>
      <c r="T111" s="16" t="str">
        <f>_xlfn.XLOOKUP(Grades[[#This Row],[writing score]],$I$37:$I$41,$J$37:$J$41, ,-1)</f>
        <v>C</v>
      </c>
      <c r="U111" s="76">
        <f>AVERAGE(Grades[[#This Row],[math score]],Grades[[#This Row],[reading score]],Grades[[#This Row],[writing score]])</f>
        <v>68.666666666666671</v>
      </c>
      <c r="V111" s="15" t="str">
        <f>_xlfn.XLOOKUP(Grades[[#This Row],[Name]],Students[Name],Students[School Name])</f>
        <v>Lone Oak Grammar School</v>
      </c>
      <c r="W111" s="15" t="str">
        <f>_xlfn.XLOOKUP(Grades[[#This Row],[Name]],Students[Name],Students[Extracurricular Activities])</f>
        <v>Student Government</v>
      </c>
      <c r="X111" s="15" t="str">
        <f>_xlfn.XLOOKUP(Grades[[#This Row],[school]],Schools[School Name],Schools[City])</f>
        <v>Rochester</v>
      </c>
      <c r="Y111" s="15">
        <f>_xlfn.XLOOKUP(Grades[[#This Row],[School City]],Schools[City],Schools[Zipcode])</f>
        <v>55906</v>
      </c>
    </row>
    <row r="112" spans="12:25" x14ac:dyDescent="0.2">
      <c r="L112" t="s">
        <v>61</v>
      </c>
      <c r="M112" t="s">
        <v>4</v>
      </c>
      <c r="N112" t="s">
        <v>629</v>
      </c>
      <c r="O112">
        <v>77</v>
      </c>
      <c r="P112">
        <v>89</v>
      </c>
      <c r="Q112">
        <v>98</v>
      </c>
      <c r="R112" t="str">
        <f>_xlfn.XLOOKUP(Grades[[#This Row],[math score]],$I$37:$I$41,$J$37:$J$41, ,-1)</f>
        <v>C</v>
      </c>
      <c r="S112" s="16" t="str">
        <f>_xlfn.XLOOKUP(Grades[[#This Row],[reading score]],$I$37:$I$41,$J$37:$J$41, ,-1)</f>
        <v>B</v>
      </c>
      <c r="T112" s="16" t="str">
        <f>_xlfn.XLOOKUP(Grades[[#This Row],[writing score]],$I$37:$I$41,$J$37:$J$41, ,-1)</f>
        <v>A</v>
      </c>
      <c r="U112" s="76">
        <f>AVERAGE(Grades[[#This Row],[math score]],Grades[[#This Row],[reading score]],Grades[[#This Row],[writing score]])</f>
        <v>88</v>
      </c>
      <c r="V112" s="15" t="str">
        <f>_xlfn.XLOOKUP(Grades[[#This Row],[Name]],Students[Name],Students[School Name])</f>
        <v>Golden Sierra High School</v>
      </c>
      <c r="W112" s="15" t="str">
        <f>_xlfn.XLOOKUP(Grades[[#This Row],[Name]],Students[Name],Students[Extracurricular Activities])</f>
        <v xml:space="preserve">Marching Band </v>
      </c>
      <c r="X112" s="15" t="str">
        <f>_xlfn.XLOOKUP(Grades[[#This Row],[school]],Schools[School Name],Schools[City])</f>
        <v>Bloomington</v>
      </c>
      <c r="Y112" s="15">
        <f>_xlfn.XLOOKUP(Grades[[#This Row],[School City]],Schools[City],Schools[Zipcode])</f>
        <v>55435</v>
      </c>
    </row>
    <row r="113" spans="12:25" x14ac:dyDescent="0.2">
      <c r="L113" t="s">
        <v>393</v>
      </c>
      <c r="M113" t="s">
        <v>5</v>
      </c>
      <c r="N113" t="s">
        <v>629</v>
      </c>
      <c r="O113">
        <v>62</v>
      </c>
      <c r="P113">
        <v>55</v>
      </c>
      <c r="Q113">
        <v>49</v>
      </c>
      <c r="R113" t="str">
        <f>_xlfn.XLOOKUP(Grades[[#This Row],[math score]],$I$37:$I$41,$J$37:$J$41, ,-1)</f>
        <v>D</v>
      </c>
      <c r="S113" s="16" t="str">
        <f>_xlfn.XLOOKUP(Grades[[#This Row],[reading score]],$I$37:$I$41,$J$37:$J$41, ,-1)</f>
        <v>F</v>
      </c>
      <c r="T113" s="16" t="str">
        <f>_xlfn.XLOOKUP(Grades[[#This Row],[writing score]],$I$37:$I$41,$J$37:$J$41, ,-1)</f>
        <v>F</v>
      </c>
      <c r="U113" s="76">
        <f>AVERAGE(Grades[[#This Row],[math score]],Grades[[#This Row],[reading score]],Grades[[#This Row],[writing score]])</f>
        <v>55.333333333333336</v>
      </c>
      <c r="V113" s="15" t="str">
        <f>_xlfn.XLOOKUP(Grades[[#This Row],[Name]],Students[Name],Students[School Name])</f>
        <v>Blue River High School</v>
      </c>
      <c r="W113" s="15" t="str">
        <f>_xlfn.XLOOKUP(Grades[[#This Row],[Name]],Students[Name],Students[Extracurricular Activities])</f>
        <v>Chess Club</v>
      </c>
      <c r="X113" s="15" t="str">
        <f>_xlfn.XLOOKUP(Grades[[#This Row],[school]],Schools[School Name],Schools[City])</f>
        <v>Duluth</v>
      </c>
      <c r="Y113" s="15">
        <f>_xlfn.XLOOKUP(Grades[[#This Row],[School City]],Schools[City],Schools[Zipcode])</f>
        <v>55810</v>
      </c>
    </row>
    <row r="114" spans="12:25" x14ac:dyDescent="0.2">
      <c r="L114" t="s">
        <v>394</v>
      </c>
      <c r="M114" t="s">
        <v>5</v>
      </c>
      <c r="N114" t="s">
        <v>630</v>
      </c>
      <c r="O114">
        <v>54</v>
      </c>
      <c r="P114">
        <v>53</v>
      </c>
      <c r="Q114">
        <v>47</v>
      </c>
      <c r="R114" t="str">
        <f>_xlfn.XLOOKUP(Grades[[#This Row],[math score]],$I$37:$I$41,$J$37:$J$41, ,-1)</f>
        <v>F</v>
      </c>
      <c r="S114" s="16" t="str">
        <f>_xlfn.XLOOKUP(Grades[[#This Row],[reading score]],$I$37:$I$41,$J$37:$J$41, ,-1)</f>
        <v>F</v>
      </c>
      <c r="T114" s="16" t="str">
        <f>_xlfn.XLOOKUP(Grades[[#This Row],[writing score]],$I$37:$I$41,$J$37:$J$41, ,-1)</f>
        <v>F</v>
      </c>
      <c r="U114" s="76">
        <f>AVERAGE(Grades[[#This Row],[math score]],Grades[[#This Row],[reading score]],Grades[[#This Row],[writing score]])</f>
        <v>51.333333333333336</v>
      </c>
      <c r="V114" s="15" t="str">
        <f>_xlfn.XLOOKUP(Grades[[#This Row],[Name]],Students[Name],Students[School Name])</f>
        <v>Granite Hills High</v>
      </c>
      <c r="W114" s="15" t="str">
        <f>_xlfn.XLOOKUP(Grades[[#This Row],[Name]],Students[Name],Students[Extracurricular Activities])</f>
        <v xml:space="preserve">Marching Band </v>
      </c>
      <c r="X114" s="15" t="str">
        <f>_xlfn.XLOOKUP(Grades[[#This Row],[school]],Schools[School Name],Schools[City])</f>
        <v>Minneapolis</v>
      </c>
      <c r="Y114" s="15">
        <f>_xlfn.XLOOKUP(Grades[[#This Row],[School City]],Schools[City],Schools[Zipcode])</f>
        <v>55488</v>
      </c>
    </row>
    <row r="115" spans="12:25" x14ac:dyDescent="0.2">
      <c r="L115" t="s">
        <v>62</v>
      </c>
      <c r="M115" t="s">
        <v>4</v>
      </c>
      <c r="N115" t="s">
        <v>629</v>
      </c>
      <c r="O115">
        <v>51</v>
      </c>
      <c r="P115">
        <v>58</v>
      </c>
      <c r="Q115">
        <v>54</v>
      </c>
      <c r="R115" t="str">
        <f>_xlfn.XLOOKUP(Grades[[#This Row],[math score]],$I$37:$I$41,$J$37:$J$41, ,-1)</f>
        <v>F</v>
      </c>
      <c r="S115" s="16" t="str">
        <f>_xlfn.XLOOKUP(Grades[[#This Row],[reading score]],$I$37:$I$41,$J$37:$J$41, ,-1)</f>
        <v>F</v>
      </c>
      <c r="T115" s="16" t="str">
        <f>_xlfn.XLOOKUP(Grades[[#This Row],[writing score]],$I$37:$I$41,$J$37:$J$41, ,-1)</f>
        <v>F</v>
      </c>
      <c r="U115" s="76">
        <f>AVERAGE(Grades[[#This Row],[math score]],Grades[[#This Row],[reading score]],Grades[[#This Row],[writing score]])</f>
        <v>54.333333333333336</v>
      </c>
      <c r="V115" s="15" t="str">
        <f>_xlfn.XLOOKUP(Grades[[#This Row],[Name]],Students[Name],Students[School Name])</f>
        <v>Golden Sierra High School</v>
      </c>
      <c r="W115" s="15" t="str">
        <f>_xlfn.XLOOKUP(Grades[[#This Row],[Name]],Students[Name],Students[Extracurricular Activities])</f>
        <v>Yearbook Committee</v>
      </c>
      <c r="X115" s="15" t="str">
        <f>_xlfn.XLOOKUP(Grades[[#This Row],[school]],Schools[School Name],Schools[City])</f>
        <v>Bloomington</v>
      </c>
      <c r="Y115" s="15">
        <f>_xlfn.XLOOKUP(Grades[[#This Row],[School City]],Schools[City],Schools[Zipcode])</f>
        <v>55435</v>
      </c>
    </row>
    <row r="116" spans="12:25" x14ac:dyDescent="0.2">
      <c r="L116" t="s">
        <v>63</v>
      </c>
      <c r="M116" t="s">
        <v>4</v>
      </c>
      <c r="N116" t="s">
        <v>629</v>
      </c>
      <c r="O116">
        <v>99</v>
      </c>
      <c r="P116">
        <v>100</v>
      </c>
      <c r="Q116">
        <v>100</v>
      </c>
      <c r="R116" t="str">
        <f>_xlfn.XLOOKUP(Grades[[#This Row],[math score]],$I$37:$I$41,$J$37:$J$41, ,-1)</f>
        <v>A</v>
      </c>
      <c r="S116" s="16" t="str">
        <f>_xlfn.XLOOKUP(Grades[[#This Row],[reading score]],$I$37:$I$41,$J$37:$J$41, ,-1)</f>
        <v>A</v>
      </c>
      <c r="T116" s="16" t="str">
        <f>_xlfn.XLOOKUP(Grades[[#This Row],[writing score]],$I$37:$I$41,$J$37:$J$41, ,-1)</f>
        <v>A</v>
      </c>
      <c r="U116" s="76">
        <f>AVERAGE(Grades[[#This Row],[math score]],Grades[[#This Row],[reading score]],Grades[[#This Row],[writing score]])</f>
        <v>99.666666666666671</v>
      </c>
      <c r="V116" s="15" t="str">
        <f>_xlfn.XLOOKUP(Grades[[#This Row],[Name]],Students[Name],Students[School Name])</f>
        <v>Willow Creek High School</v>
      </c>
      <c r="W116" s="15" t="str">
        <f>_xlfn.XLOOKUP(Grades[[#This Row],[Name]],Students[Name],Students[Extracurricular Activities])</f>
        <v>Sports</v>
      </c>
      <c r="X116" s="15" t="str">
        <f>_xlfn.XLOOKUP(Grades[[#This Row],[school]],Schools[School Name],Schools[City])</f>
        <v>Saint Paul</v>
      </c>
      <c r="Y116" s="15">
        <f>_xlfn.XLOOKUP(Grades[[#This Row],[School City]],Schools[City],Schools[Zipcode])</f>
        <v>55108</v>
      </c>
    </row>
    <row r="117" spans="12:25" x14ac:dyDescent="0.2">
      <c r="L117" t="s">
        <v>395</v>
      </c>
      <c r="M117" t="s">
        <v>5</v>
      </c>
      <c r="N117" t="s">
        <v>630</v>
      </c>
      <c r="O117">
        <v>84</v>
      </c>
      <c r="P117">
        <v>77</v>
      </c>
      <c r="Q117">
        <v>74</v>
      </c>
      <c r="R117" t="str">
        <f>_xlfn.XLOOKUP(Grades[[#This Row],[math score]],$I$37:$I$41,$J$37:$J$41, ,-1)</f>
        <v>B</v>
      </c>
      <c r="S117" s="16" t="str">
        <f>_xlfn.XLOOKUP(Grades[[#This Row],[reading score]],$I$37:$I$41,$J$37:$J$41, ,-1)</f>
        <v>C</v>
      </c>
      <c r="T117" s="16" t="str">
        <f>_xlfn.XLOOKUP(Grades[[#This Row],[writing score]],$I$37:$I$41,$J$37:$J$41, ,-1)</f>
        <v>C</v>
      </c>
      <c r="U117" s="76">
        <f>AVERAGE(Grades[[#This Row],[math score]],Grades[[#This Row],[reading score]],Grades[[#This Row],[writing score]])</f>
        <v>78.333333333333329</v>
      </c>
      <c r="V117" s="15" t="str">
        <f>_xlfn.XLOOKUP(Grades[[#This Row],[Name]],Students[Name],Students[School Name])</f>
        <v>Blue River High School</v>
      </c>
      <c r="W117" s="15" t="str">
        <f>_xlfn.XLOOKUP(Grades[[#This Row],[Name]],Students[Name],Students[Extracurricular Activities])</f>
        <v>Chess Club</v>
      </c>
      <c r="X117" s="15" t="str">
        <f>_xlfn.XLOOKUP(Grades[[#This Row],[school]],Schools[School Name],Schools[City])</f>
        <v>Duluth</v>
      </c>
      <c r="Y117" s="15">
        <f>_xlfn.XLOOKUP(Grades[[#This Row],[School City]],Schools[City],Schools[Zipcode])</f>
        <v>55810</v>
      </c>
    </row>
    <row r="118" spans="12:25" x14ac:dyDescent="0.2">
      <c r="L118" t="s">
        <v>64</v>
      </c>
      <c r="M118" t="s">
        <v>4</v>
      </c>
      <c r="N118" t="s">
        <v>629</v>
      </c>
      <c r="O118">
        <v>75</v>
      </c>
      <c r="P118">
        <v>85</v>
      </c>
      <c r="Q118">
        <v>82</v>
      </c>
      <c r="R118" t="str">
        <f>_xlfn.XLOOKUP(Grades[[#This Row],[math score]],$I$37:$I$41,$J$37:$J$41, ,-1)</f>
        <v>C</v>
      </c>
      <c r="S118" s="16" t="str">
        <f>_xlfn.XLOOKUP(Grades[[#This Row],[reading score]],$I$37:$I$41,$J$37:$J$41, ,-1)</f>
        <v>B</v>
      </c>
      <c r="T118" s="16" t="str">
        <f>_xlfn.XLOOKUP(Grades[[#This Row],[writing score]],$I$37:$I$41,$J$37:$J$41, ,-1)</f>
        <v>B</v>
      </c>
      <c r="U118" s="76">
        <f>AVERAGE(Grades[[#This Row],[math score]],Grades[[#This Row],[reading score]],Grades[[#This Row],[writing score]])</f>
        <v>80.666666666666671</v>
      </c>
      <c r="V118" s="15" t="str">
        <f>_xlfn.XLOOKUP(Grades[[#This Row],[Name]],Students[Name],Students[School Name])</f>
        <v>Lone Oak Grammar School</v>
      </c>
      <c r="W118" s="15" t="str">
        <f>_xlfn.XLOOKUP(Grades[[#This Row],[Name]],Students[Name],Students[Extracurricular Activities])</f>
        <v>Sports</v>
      </c>
      <c r="X118" s="15" t="str">
        <f>_xlfn.XLOOKUP(Grades[[#This Row],[school]],Schools[School Name],Schools[City])</f>
        <v>Rochester</v>
      </c>
      <c r="Y118" s="15">
        <f>_xlfn.XLOOKUP(Grades[[#This Row],[School City]],Schools[City],Schools[Zipcode])</f>
        <v>55906</v>
      </c>
    </row>
    <row r="119" spans="12:25" x14ac:dyDescent="0.2">
      <c r="L119" t="s">
        <v>65</v>
      </c>
      <c r="M119" t="s">
        <v>4</v>
      </c>
      <c r="N119" t="s">
        <v>629</v>
      </c>
      <c r="O119">
        <v>78</v>
      </c>
      <c r="P119">
        <v>82</v>
      </c>
      <c r="Q119">
        <v>79</v>
      </c>
      <c r="R119" t="str">
        <f>_xlfn.XLOOKUP(Grades[[#This Row],[math score]],$I$37:$I$41,$J$37:$J$41, ,-1)</f>
        <v>C</v>
      </c>
      <c r="S119" s="16" t="str">
        <f>_xlfn.XLOOKUP(Grades[[#This Row],[reading score]],$I$37:$I$41,$J$37:$J$41, ,-1)</f>
        <v>B</v>
      </c>
      <c r="T119" s="16" t="str">
        <f>_xlfn.XLOOKUP(Grades[[#This Row],[writing score]],$I$37:$I$41,$J$37:$J$41, ,-1)</f>
        <v>C</v>
      </c>
      <c r="U119" s="76">
        <f>AVERAGE(Grades[[#This Row],[math score]],Grades[[#This Row],[reading score]],Grades[[#This Row],[writing score]])</f>
        <v>79.666666666666671</v>
      </c>
      <c r="V119" s="15" t="str">
        <f>_xlfn.XLOOKUP(Grades[[#This Row],[Name]],Students[Name],Students[School Name])</f>
        <v>Golden Sierra High School</v>
      </c>
      <c r="W119" s="15" t="str">
        <f>_xlfn.XLOOKUP(Grades[[#This Row],[Name]],Students[Name],Students[Extracurricular Activities])</f>
        <v>Sports</v>
      </c>
      <c r="X119" s="15" t="str">
        <f>_xlfn.XLOOKUP(Grades[[#This Row],[school]],Schools[School Name],Schools[City])</f>
        <v>Bloomington</v>
      </c>
      <c r="Y119" s="15">
        <f>_xlfn.XLOOKUP(Grades[[#This Row],[School City]],Schools[City],Schools[Zipcode])</f>
        <v>55435</v>
      </c>
    </row>
    <row r="120" spans="12:25" x14ac:dyDescent="0.2">
      <c r="L120" t="s">
        <v>66</v>
      </c>
      <c r="M120" t="s">
        <v>4</v>
      </c>
      <c r="N120" t="s">
        <v>630</v>
      </c>
      <c r="O120">
        <v>51</v>
      </c>
      <c r="P120">
        <v>63</v>
      </c>
      <c r="Q120">
        <v>61</v>
      </c>
      <c r="R120" t="str">
        <f>_xlfn.XLOOKUP(Grades[[#This Row],[math score]],$I$37:$I$41,$J$37:$J$41, ,-1)</f>
        <v>F</v>
      </c>
      <c r="S120" s="16" t="str">
        <f>_xlfn.XLOOKUP(Grades[[#This Row],[reading score]],$I$37:$I$41,$J$37:$J$41, ,-1)</f>
        <v>D</v>
      </c>
      <c r="T120" s="16" t="str">
        <f>_xlfn.XLOOKUP(Grades[[#This Row],[writing score]],$I$37:$I$41,$J$37:$J$41, ,-1)</f>
        <v>D</v>
      </c>
      <c r="U120" s="76">
        <f>AVERAGE(Grades[[#This Row],[math score]],Grades[[#This Row],[reading score]],Grades[[#This Row],[writing score]])</f>
        <v>58.333333333333336</v>
      </c>
      <c r="V120" s="15" t="str">
        <f>_xlfn.XLOOKUP(Grades[[#This Row],[Name]],Students[Name],Students[School Name])</f>
        <v>Golden Sierra High School</v>
      </c>
      <c r="W120" s="15" t="str">
        <f>_xlfn.XLOOKUP(Grades[[#This Row],[Name]],Students[Name],Students[Extracurricular Activities])</f>
        <v>Student Government</v>
      </c>
      <c r="X120" s="15" t="str">
        <f>_xlfn.XLOOKUP(Grades[[#This Row],[school]],Schools[School Name],Schools[City])</f>
        <v>Bloomington</v>
      </c>
      <c r="Y120" s="15">
        <f>_xlfn.XLOOKUP(Grades[[#This Row],[School City]],Schools[City],Schools[Zipcode])</f>
        <v>55435</v>
      </c>
    </row>
    <row r="121" spans="12:25" x14ac:dyDescent="0.2">
      <c r="L121" t="s">
        <v>67</v>
      </c>
      <c r="M121" t="s">
        <v>4</v>
      </c>
      <c r="N121" t="s">
        <v>629</v>
      </c>
      <c r="O121">
        <v>55</v>
      </c>
      <c r="P121">
        <v>69</v>
      </c>
      <c r="Q121">
        <v>65</v>
      </c>
      <c r="R121" t="str">
        <f>_xlfn.XLOOKUP(Grades[[#This Row],[math score]],$I$37:$I$41,$J$37:$J$41, ,-1)</f>
        <v>F</v>
      </c>
      <c r="S121" s="16" t="str">
        <f>_xlfn.XLOOKUP(Grades[[#This Row],[reading score]],$I$37:$I$41,$J$37:$J$41, ,-1)</f>
        <v>D</v>
      </c>
      <c r="T121" s="16" t="str">
        <f>_xlfn.XLOOKUP(Grades[[#This Row],[writing score]],$I$37:$I$41,$J$37:$J$41, ,-1)</f>
        <v>D</v>
      </c>
      <c r="U121" s="76">
        <f>AVERAGE(Grades[[#This Row],[math score]],Grades[[#This Row],[reading score]],Grades[[#This Row],[writing score]])</f>
        <v>63</v>
      </c>
      <c r="V121" s="15" t="str">
        <f>_xlfn.XLOOKUP(Grades[[#This Row],[Name]],Students[Name],Students[School Name])</f>
        <v>Blue River High School</v>
      </c>
      <c r="W121" s="15" t="str">
        <f>_xlfn.XLOOKUP(Grades[[#This Row],[Name]],Students[Name],Students[Extracurricular Activities])</f>
        <v>Yearbook Committee</v>
      </c>
      <c r="X121" s="15" t="str">
        <f>_xlfn.XLOOKUP(Grades[[#This Row],[school]],Schools[School Name],Schools[City])</f>
        <v>Duluth</v>
      </c>
      <c r="Y121" s="15">
        <f>_xlfn.XLOOKUP(Grades[[#This Row],[School City]],Schools[City],Schools[Zipcode])</f>
        <v>55810</v>
      </c>
    </row>
    <row r="122" spans="12:25" x14ac:dyDescent="0.2">
      <c r="L122" t="s">
        <v>68</v>
      </c>
      <c r="M122" t="s">
        <v>4</v>
      </c>
      <c r="N122" t="s">
        <v>629</v>
      </c>
      <c r="O122">
        <v>79</v>
      </c>
      <c r="P122">
        <v>92</v>
      </c>
      <c r="Q122">
        <v>89</v>
      </c>
      <c r="R122" t="str">
        <f>_xlfn.XLOOKUP(Grades[[#This Row],[math score]],$I$37:$I$41,$J$37:$J$41, ,-1)</f>
        <v>C</v>
      </c>
      <c r="S122" s="16" t="str">
        <f>_xlfn.XLOOKUP(Grades[[#This Row],[reading score]],$I$37:$I$41,$J$37:$J$41, ,-1)</f>
        <v>A</v>
      </c>
      <c r="T122" s="16" t="str">
        <f>_xlfn.XLOOKUP(Grades[[#This Row],[writing score]],$I$37:$I$41,$J$37:$J$41, ,-1)</f>
        <v>B</v>
      </c>
      <c r="U122" s="76">
        <f>AVERAGE(Grades[[#This Row],[math score]],Grades[[#This Row],[reading score]],Grades[[#This Row],[writing score]])</f>
        <v>86.666666666666671</v>
      </c>
      <c r="V122" s="15" t="str">
        <f>_xlfn.XLOOKUP(Grades[[#This Row],[Name]],Students[Name],Students[School Name])</f>
        <v>Blue River High School</v>
      </c>
      <c r="W122" s="15" t="str">
        <f>_xlfn.XLOOKUP(Grades[[#This Row],[Name]],Students[Name],Students[Extracurricular Activities])</f>
        <v>Sports</v>
      </c>
      <c r="X122" s="15" t="str">
        <f>_xlfn.XLOOKUP(Grades[[#This Row],[school]],Schools[School Name],Schools[City])</f>
        <v>Duluth</v>
      </c>
      <c r="Y122" s="15">
        <f>_xlfn.XLOOKUP(Grades[[#This Row],[School City]],Schools[City],Schools[Zipcode])</f>
        <v>55810</v>
      </c>
    </row>
    <row r="123" spans="12:25" x14ac:dyDescent="0.2">
      <c r="L123" t="s">
        <v>396</v>
      </c>
      <c r="M123" t="s">
        <v>5</v>
      </c>
      <c r="N123" t="s">
        <v>630</v>
      </c>
      <c r="O123">
        <v>91</v>
      </c>
      <c r="P123">
        <v>89</v>
      </c>
      <c r="Q123">
        <v>92</v>
      </c>
      <c r="R123" t="str">
        <f>_xlfn.XLOOKUP(Grades[[#This Row],[math score]],$I$37:$I$41,$J$37:$J$41, ,-1)</f>
        <v>A</v>
      </c>
      <c r="S123" s="16" t="str">
        <f>_xlfn.XLOOKUP(Grades[[#This Row],[reading score]],$I$37:$I$41,$J$37:$J$41, ,-1)</f>
        <v>B</v>
      </c>
      <c r="T123" s="16" t="str">
        <f>_xlfn.XLOOKUP(Grades[[#This Row],[writing score]],$I$37:$I$41,$J$37:$J$41, ,-1)</f>
        <v>A</v>
      </c>
      <c r="U123" s="76">
        <f>AVERAGE(Grades[[#This Row],[math score]],Grades[[#This Row],[reading score]],Grades[[#This Row],[writing score]])</f>
        <v>90.666666666666671</v>
      </c>
      <c r="V123" s="15" t="str">
        <f>_xlfn.XLOOKUP(Grades[[#This Row],[Name]],Students[Name],Students[School Name])</f>
        <v>Lone Oak Grammar School</v>
      </c>
      <c r="W123" s="15" t="str">
        <f>_xlfn.XLOOKUP(Grades[[#This Row],[Name]],Students[Name],Students[Extracurricular Activities])</f>
        <v xml:space="preserve">Marching Band </v>
      </c>
      <c r="X123" s="15" t="str">
        <f>_xlfn.XLOOKUP(Grades[[#This Row],[school]],Schools[School Name],Schools[City])</f>
        <v>Rochester</v>
      </c>
      <c r="Y123" s="15">
        <f>_xlfn.XLOOKUP(Grades[[#This Row],[School City]],Schools[City],Schools[Zipcode])</f>
        <v>55906</v>
      </c>
    </row>
    <row r="124" spans="12:25" x14ac:dyDescent="0.2">
      <c r="L124" t="s">
        <v>69</v>
      </c>
      <c r="M124" t="s">
        <v>4</v>
      </c>
      <c r="N124" t="s">
        <v>630</v>
      </c>
      <c r="O124">
        <v>88</v>
      </c>
      <c r="P124">
        <v>93</v>
      </c>
      <c r="Q124">
        <v>93</v>
      </c>
      <c r="R124" t="str">
        <f>_xlfn.XLOOKUP(Grades[[#This Row],[math score]],$I$37:$I$41,$J$37:$J$41, ,-1)</f>
        <v>B</v>
      </c>
      <c r="S124" s="16" t="str">
        <f>_xlfn.XLOOKUP(Grades[[#This Row],[reading score]],$I$37:$I$41,$J$37:$J$41, ,-1)</f>
        <v>A</v>
      </c>
      <c r="T124" s="16" t="str">
        <f>_xlfn.XLOOKUP(Grades[[#This Row],[writing score]],$I$37:$I$41,$J$37:$J$41, ,-1)</f>
        <v>A</v>
      </c>
      <c r="U124" s="76">
        <f>AVERAGE(Grades[[#This Row],[math score]],Grades[[#This Row],[reading score]],Grades[[#This Row],[writing score]])</f>
        <v>91.333333333333329</v>
      </c>
      <c r="V124" s="15" t="str">
        <f>_xlfn.XLOOKUP(Grades[[#This Row],[Name]],Students[Name],Students[School Name])</f>
        <v>Blue River High School</v>
      </c>
      <c r="W124" s="15" t="str">
        <f>_xlfn.XLOOKUP(Grades[[#This Row],[Name]],Students[Name],Students[Extracurricular Activities])</f>
        <v>Yearbook Committee</v>
      </c>
      <c r="X124" s="15" t="str">
        <f>_xlfn.XLOOKUP(Grades[[#This Row],[school]],Schools[School Name],Schools[City])</f>
        <v>Duluth</v>
      </c>
      <c r="Y124" s="15">
        <f>_xlfn.XLOOKUP(Grades[[#This Row],[School City]],Schools[City],Schools[Zipcode])</f>
        <v>55810</v>
      </c>
    </row>
    <row r="125" spans="12:25" x14ac:dyDescent="0.2">
      <c r="L125" t="s">
        <v>397</v>
      </c>
      <c r="M125" t="s">
        <v>5</v>
      </c>
      <c r="N125" t="s">
        <v>629</v>
      </c>
      <c r="O125">
        <v>63</v>
      </c>
      <c r="P125">
        <v>57</v>
      </c>
      <c r="Q125">
        <v>56</v>
      </c>
      <c r="R125" t="str">
        <f>_xlfn.XLOOKUP(Grades[[#This Row],[math score]],$I$37:$I$41,$J$37:$J$41, ,-1)</f>
        <v>D</v>
      </c>
      <c r="S125" s="16" t="str">
        <f>_xlfn.XLOOKUP(Grades[[#This Row],[reading score]],$I$37:$I$41,$J$37:$J$41, ,-1)</f>
        <v>F</v>
      </c>
      <c r="T125" s="16" t="str">
        <f>_xlfn.XLOOKUP(Grades[[#This Row],[writing score]],$I$37:$I$41,$J$37:$J$41, ,-1)</f>
        <v>F</v>
      </c>
      <c r="U125" s="76">
        <f>AVERAGE(Grades[[#This Row],[math score]],Grades[[#This Row],[reading score]],Grades[[#This Row],[writing score]])</f>
        <v>58.666666666666664</v>
      </c>
      <c r="V125" s="15" t="str">
        <f>_xlfn.XLOOKUP(Grades[[#This Row],[Name]],Students[Name],Students[School Name])</f>
        <v>Golden Sierra High School</v>
      </c>
      <c r="W125" s="15" t="str">
        <f>_xlfn.XLOOKUP(Grades[[#This Row],[Name]],Students[Name],Students[Extracurricular Activities])</f>
        <v>Chess Club</v>
      </c>
      <c r="X125" s="15" t="str">
        <f>_xlfn.XLOOKUP(Grades[[#This Row],[school]],Schools[School Name],Schools[City])</f>
        <v>Bloomington</v>
      </c>
      <c r="Y125" s="15">
        <f>_xlfn.XLOOKUP(Grades[[#This Row],[School City]],Schools[City],Schools[Zipcode])</f>
        <v>55435</v>
      </c>
    </row>
    <row r="126" spans="12:25" x14ac:dyDescent="0.2">
      <c r="L126" t="s">
        <v>398</v>
      </c>
      <c r="M126" t="s">
        <v>5</v>
      </c>
      <c r="N126" t="s">
        <v>629</v>
      </c>
      <c r="O126">
        <v>83</v>
      </c>
      <c r="P126">
        <v>80</v>
      </c>
      <c r="Q126">
        <v>73</v>
      </c>
      <c r="R126" t="str">
        <f>_xlfn.XLOOKUP(Grades[[#This Row],[math score]],$I$37:$I$41,$J$37:$J$41, ,-1)</f>
        <v>B</v>
      </c>
      <c r="S126" s="16" t="str">
        <f>_xlfn.XLOOKUP(Grades[[#This Row],[reading score]],$I$37:$I$41,$J$37:$J$41, ,-1)</f>
        <v>B</v>
      </c>
      <c r="T126" s="16" t="str">
        <f>_xlfn.XLOOKUP(Grades[[#This Row],[writing score]],$I$37:$I$41,$J$37:$J$41, ,-1)</f>
        <v>C</v>
      </c>
      <c r="U126" s="76">
        <f>AVERAGE(Grades[[#This Row],[math score]],Grades[[#This Row],[reading score]],Grades[[#This Row],[writing score]])</f>
        <v>78.666666666666671</v>
      </c>
      <c r="V126" s="15" t="str">
        <f>_xlfn.XLOOKUP(Grades[[#This Row],[Name]],Students[Name],Students[School Name])</f>
        <v>Willow Creek High School</v>
      </c>
      <c r="W126" s="15" t="str">
        <f>_xlfn.XLOOKUP(Grades[[#This Row],[Name]],Students[Name],Students[Extracurricular Activities])</f>
        <v>Yearbook Committee</v>
      </c>
      <c r="X126" s="15" t="str">
        <f>_xlfn.XLOOKUP(Grades[[#This Row],[school]],Schools[School Name],Schools[City])</f>
        <v>Saint Paul</v>
      </c>
      <c r="Y126" s="15">
        <f>_xlfn.XLOOKUP(Grades[[#This Row],[School City]],Schools[City],Schools[Zipcode])</f>
        <v>55108</v>
      </c>
    </row>
    <row r="127" spans="12:25" x14ac:dyDescent="0.2">
      <c r="L127" t="s">
        <v>70</v>
      </c>
      <c r="M127" t="s">
        <v>4</v>
      </c>
      <c r="N127" t="s">
        <v>630</v>
      </c>
      <c r="O127">
        <v>87</v>
      </c>
      <c r="P127">
        <v>95</v>
      </c>
      <c r="Q127">
        <v>86</v>
      </c>
      <c r="R127" t="str">
        <f>_xlfn.XLOOKUP(Grades[[#This Row],[math score]],$I$37:$I$41,$J$37:$J$41, ,-1)</f>
        <v>B</v>
      </c>
      <c r="S127" s="16" t="str">
        <f>_xlfn.XLOOKUP(Grades[[#This Row],[reading score]],$I$37:$I$41,$J$37:$J$41, ,-1)</f>
        <v>A</v>
      </c>
      <c r="T127" s="16" t="str">
        <f>_xlfn.XLOOKUP(Grades[[#This Row],[writing score]],$I$37:$I$41,$J$37:$J$41, ,-1)</f>
        <v>B</v>
      </c>
      <c r="U127" s="76">
        <f>AVERAGE(Grades[[#This Row],[math score]],Grades[[#This Row],[reading score]],Grades[[#This Row],[writing score]])</f>
        <v>89.333333333333329</v>
      </c>
      <c r="V127" s="15" t="str">
        <f>_xlfn.XLOOKUP(Grades[[#This Row],[Name]],Students[Name],Students[School Name])</f>
        <v>Lone Oak Grammar School</v>
      </c>
      <c r="W127" s="15" t="str">
        <f>_xlfn.XLOOKUP(Grades[[#This Row],[Name]],Students[Name],Students[Extracurricular Activities])</f>
        <v>Chess Club</v>
      </c>
      <c r="X127" s="15" t="str">
        <f>_xlfn.XLOOKUP(Grades[[#This Row],[school]],Schools[School Name],Schools[City])</f>
        <v>Rochester</v>
      </c>
      <c r="Y127" s="15">
        <f>_xlfn.XLOOKUP(Grades[[#This Row],[School City]],Schools[City],Schools[Zipcode])</f>
        <v>55906</v>
      </c>
    </row>
    <row r="128" spans="12:25" x14ac:dyDescent="0.2">
      <c r="L128" t="s">
        <v>399</v>
      </c>
      <c r="M128" t="s">
        <v>5</v>
      </c>
      <c r="N128" t="s">
        <v>629</v>
      </c>
      <c r="O128">
        <v>72</v>
      </c>
      <c r="P128">
        <v>68</v>
      </c>
      <c r="Q128">
        <v>67</v>
      </c>
      <c r="R128" t="str">
        <f>_xlfn.XLOOKUP(Grades[[#This Row],[math score]],$I$37:$I$41,$J$37:$J$41, ,-1)</f>
        <v>C</v>
      </c>
      <c r="S128" s="16" t="str">
        <f>_xlfn.XLOOKUP(Grades[[#This Row],[reading score]],$I$37:$I$41,$J$37:$J$41, ,-1)</f>
        <v>D</v>
      </c>
      <c r="T128" s="16" t="str">
        <f>_xlfn.XLOOKUP(Grades[[#This Row],[writing score]],$I$37:$I$41,$J$37:$J$41, ,-1)</f>
        <v>D</v>
      </c>
      <c r="U128" s="76">
        <f>AVERAGE(Grades[[#This Row],[math score]],Grades[[#This Row],[reading score]],Grades[[#This Row],[writing score]])</f>
        <v>69</v>
      </c>
      <c r="V128" s="15" t="str">
        <f>_xlfn.XLOOKUP(Grades[[#This Row],[Name]],Students[Name],Students[School Name])</f>
        <v>Lone Oak Grammar School</v>
      </c>
      <c r="W128" s="15" t="str">
        <f>_xlfn.XLOOKUP(Grades[[#This Row],[Name]],Students[Name],Students[Extracurricular Activities])</f>
        <v>Student Government</v>
      </c>
      <c r="X128" s="15" t="str">
        <f>_xlfn.XLOOKUP(Grades[[#This Row],[school]],Schools[School Name],Schools[City])</f>
        <v>Rochester</v>
      </c>
      <c r="Y128" s="15">
        <f>_xlfn.XLOOKUP(Grades[[#This Row],[School City]],Schools[City],Schools[Zipcode])</f>
        <v>55906</v>
      </c>
    </row>
    <row r="129" spans="12:25" x14ac:dyDescent="0.2">
      <c r="L129" t="s">
        <v>400</v>
      </c>
      <c r="M129" t="s">
        <v>5</v>
      </c>
      <c r="N129" t="s">
        <v>629</v>
      </c>
      <c r="O129">
        <v>65</v>
      </c>
      <c r="P129">
        <v>77</v>
      </c>
      <c r="Q129">
        <v>74</v>
      </c>
      <c r="R129" t="str">
        <f>_xlfn.XLOOKUP(Grades[[#This Row],[math score]],$I$37:$I$41,$J$37:$J$41, ,-1)</f>
        <v>D</v>
      </c>
      <c r="S129" s="16" t="str">
        <f>_xlfn.XLOOKUP(Grades[[#This Row],[reading score]],$I$37:$I$41,$J$37:$J$41, ,-1)</f>
        <v>C</v>
      </c>
      <c r="T129" s="16" t="str">
        <f>_xlfn.XLOOKUP(Grades[[#This Row],[writing score]],$I$37:$I$41,$J$37:$J$41, ,-1)</f>
        <v>C</v>
      </c>
      <c r="U129" s="76">
        <f>AVERAGE(Grades[[#This Row],[math score]],Grades[[#This Row],[reading score]],Grades[[#This Row],[writing score]])</f>
        <v>72</v>
      </c>
      <c r="V129" s="15" t="str">
        <f>_xlfn.XLOOKUP(Grades[[#This Row],[Name]],Students[Name],Students[School Name])</f>
        <v>Golden Sierra High School</v>
      </c>
      <c r="W129" s="15" t="str">
        <f>_xlfn.XLOOKUP(Grades[[#This Row],[Name]],Students[Name],Students[Extracurricular Activities])</f>
        <v>Yearbook Committee</v>
      </c>
      <c r="X129" s="15" t="str">
        <f>_xlfn.XLOOKUP(Grades[[#This Row],[school]],Schools[School Name],Schools[City])</f>
        <v>Bloomington</v>
      </c>
      <c r="Y129" s="15">
        <f>_xlfn.XLOOKUP(Grades[[#This Row],[School City]],Schools[City],Schools[Zipcode])</f>
        <v>55435</v>
      </c>
    </row>
    <row r="130" spans="12:25" x14ac:dyDescent="0.2">
      <c r="L130" t="s">
        <v>401</v>
      </c>
      <c r="M130" t="s">
        <v>5</v>
      </c>
      <c r="N130" t="s">
        <v>630</v>
      </c>
      <c r="O130">
        <v>82</v>
      </c>
      <c r="P130">
        <v>82</v>
      </c>
      <c r="Q130">
        <v>74</v>
      </c>
      <c r="R130" t="str">
        <f>_xlfn.XLOOKUP(Grades[[#This Row],[math score]],$I$37:$I$41,$J$37:$J$41, ,-1)</f>
        <v>B</v>
      </c>
      <c r="S130" s="16" t="str">
        <f>_xlfn.XLOOKUP(Grades[[#This Row],[reading score]],$I$37:$I$41,$J$37:$J$41, ,-1)</f>
        <v>B</v>
      </c>
      <c r="T130" s="16" t="str">
        <f>_xlfn.XLOOKUP(Grades[[#This Row],[writing score]],$I$37:$I$41,$J$37:$J$41, ,-1)</f>
        <v>C</v>
      </c>
      <c r="U130" s="76">
        <f>AVERAGE(Grades[[#This Row],[math score]],Grades[[#This Row],[reading score]],Grades[[#This Row],[writing score]])</f>
        <v>79.333333333333329</v>
      </c>
      <c r="V130" s="15" t="str">
        <f>_xlfn.XLOOKUP(Grades[[#This Row],[Name]],Students[Name],Students[School Name])</f>
        <v>Golden Sierra High School</v>
      </c>
      <c r="W130" s="15" t="str">
        <f>_xlfn.XLOOKUP(Grades[[#This Row],[Name]],Students[Name],Students[Extracurricular Activities])</f>
        <v>Art Club</v>
      </c>
      <c r="X130" s="15" t="str">
        <f>_xlfn.XLOOKUP(Grades[[#This Row],[school]],Schools[School Name],Schools[City])</f>
        <v>Bloomington</v>
      </c>
      <c r="Y130" s="15">
        <f>_xlfn.XLOOKUP(Grades[[#This Row],[School City]],Schools[City],Schools[Zipcode])</f>
        <v>55435</v>
      </c>
    </row>
    <row r="131" spans="12:25" x14ac:dyDescent="0.2">
      <c r="L131" t="s">
        <v>71</v>
      </c>
      <c r="M131" t="s">
        <v>4</v>
      </c>
      <c r="N131" t="s">
        <v>629</v>
      </c>
      <c r="O131">
        <v>51</v>
      </c>
      <c r="P131">
        <v>49</v>
      </c>
      <c r="Q131">
        <v>51</v>
      </c>
      <c r="R131" t="str">
        <f>_xlfn.XLOOKUP(Grades[[#This Row],[math score]],$I$37:$I$41,$J$37:$J$41, ,-1)</f>
        <v>F</v>
      </c>
      <c r="S131" s="16" t="str">
        <f>_xlfn.XLOOKUP(Grades[[#This Row],[reading score]],$I$37:$I$41,$J$37:$J$41, ,-1)</f>
        <v>F</v>
      </c>
      <c r="T131" s="16" t="str">
        <f>_xlfn.XLOOKUP(Grades[[#This Row],[writing score]],$I$37:$I$41,$J$37:$J$41, ,-1)</f>
        <v>F</v>
      </c>
      <c r="U131" s="76">
        <f>AVERAGE(Grades[[#This Row],[math score]],Grades[[#This Row],[reading score]],Grades[[#This Row],[writing score]])</f>
        <v>50.333333333333336</v>
      </c>
      <c r="V131" s="15" t="str">
        <f>_xlfn.XLOOKUP(Grades[[#This Row],[Name]],Students[Name],Students[School Name])</f>
        <v>Granite Hills High</v>
      </c>
      <c r="W131" s="15" t="str">
        <f>_xlfn.XLOOKUP(Grades[[#This Row],[Name]],Students[Name],Students[Extracurricular Activities])</f>
        <v>Sports</v>
      </c>
      <c r="X131" s="15" t="str">
        <f>_xlfn.XLOOKUP(Grades[[#This Row],[school]],Schools[School Name],Schools[City])</f>
        <v>Minneapolis</v>
      </c>
      <c r="Y131" s="15">
        <f>_xlfn.XLOOKUP(Grades[[#This Row],[School City]],Schools[City],Schools[Zipcode])</f>
        <v>55488</v>
      </c>
    </row>
    <row r="132" spans="12:25" x14ac:dyDescent="0.2">
      <c r="L132" t="s">
        <v>402</v>
      </c>
      <c r="M132" t="s">
        <v>5</v>
      </c>
      <c r="N132" t="s">
        <v>629</v>
      </c>
      <c r="O132">
        <v>89</v>
      </c>
      <c r="P132">
        <v>84</v>
      </c>
      <c r="Q132">
        <v>82</v>
      </c>
      <c r="R132" t="str">
        <f>_xlfn.XLOOKUP(Grades[[#This Row],[math score]],$I$37:$I$41,$J$37:$J$41, ,-1)</f>
        <v>B</v>
      </c>
      <c r="S132" s="16" t="str">
        <f>_xlfn.XLOOKUP(Grades[[#This Row],[reading score]],$I$37:$I$41,$J$37:$J$41, ,-1)</f>
        <v>B</v>
      </c>
      <c r="T132" s="16" t="str">
        <f>_xlfn.XLOOKUP(Grades[[#This Row],[writing score]],$I$37:$I$41,$J$37:$J$41, ,-1)</f>
        <v>B</v>
      </c>
      <c r="U132" s="76">
        <f>AVERAGE(Grades[[#This Row],[math score]],Grades[[#This Row],[reading score]],Grades[[#This Row],[writing score]])</f>
        <v>85</v>
      </c>
      <c r="V132" s="15" t="str">
        <f>_xlfn.XLOOKUP(Grades[[#This Row],[Name]],Students[Name],Students[School Name])</f>
        <v>Golden Sierra High School</v>
      </c>
      <c r="W132" s="15" t="str">
        <f>_xlfn.XLOOKUP(Grades[[#This Row],[Name]],Students[Name],Students[Extracurricular Activities])</f>
        <v>Art Club</v>
      </c>
      <c r="X132" s="15" t="str">
        <f>_xlfn.XLOOKUP(Grades[[#This Row],[school]],Schools[School Name],Schools[City])</f>
        <v>Bloomington</v>
      </c>
      <c r="Y132" s="15">
        <f>_xlfn.XLOOKUP(Grades[[#This Row],[School City]],Schools[City],Schools[Zipcode])</f>
        <v>55435</v>
      </c>
    </row>
    <row r="133" spans="12:25" x14ac:dyDescent="0.2">
      <c r="L133" t="s">
        <v>403</v>
      </c>
      <c r="M133" t="s">
        <v>5</v>
      </c>
      <c r="N133" t="s">
        <v>629</v>
      </c>
      <c r="O133">
        <v>53</v>
      </c>
      <c r="P133">
        <v>37</v>
      </c>
      <c r="Q133">
        <v>40</v>
      </c>
      <c r="R133" t="str">
        <f>_xlfn.XLOOKUP(Grades[[#This Row],[math score]],$I$37:$I$41,$J$37:$J$41, ,-1)</f>
        <v>F</v>
      </c>
      <c r="S133" s="16" t="str">
        <f>_xlfn.XLOOKUP(Grades[[#This Row],[reading score]],$I$37:$I$41,$J$37:$J$41, ,-1)</f>
        <v>F</v>
      </c>
      <c r="T133" s="16" t="str">
        <f>_xlfn.XLOOKUP(Grades[[#This Row],[writing score]],$I$37:$I$41,$J$37:$J$41, ,-1)</f>
        <v>F</v>
      </c>
      <c r="U133" s="76">
        <f>AVERAGE(Grades[[#This Row],[math score]],Grades[[#This Row],[reading score]],Grades[[#This Row],[writing score]])</f>
        <v>43.333333333333336</v>
      </c>
      <c r="V133" s="15" t="str">
        <f>_xlfn.XLOOKUP(Grades[[#This Row],[Name]],Students[Name],Students[School Name])</f>
        <v>Blue River High School</v>
      </c>
      <c r="W133" s="15" t="str">
        <f>_xlfn.XLOOKUP(Grades[[#This Row],[Name]],Students[Name],Students[Extracurricular Activities])</f>
        <v>Student Government</v>
      </c>
      <c r="X133" s="15" t="str">
        <f>_xlfn.XLOOKUP(Grades[[#This Row],[school]],Schools[School Name],Schools[City])</f>
        <v>Duluth</v>
      </c>
      <c r="Y133" s="15">
        <f>_xlfn.XLOOKUP(Grades[[#This Row],[School City]],Schools[City],Schools[Zipcode])</f>
        <v>55810</v>
      </c>
    </row>
    <row r="134" spans="12:25" x14ac:dyDescent="0.2">
      <c r="L134" t="s">
        <v>404</v>
      </c>
      <c r="M134" t="s">
        <v>5</v>
      </c>
      <c r="N134" t="s">
        <v>629</v>
      </c>
      <c r="O134">
        <v>87</v>
      </c>
      <c r="P134">
        <v>74</v>
      </c>
      <c r="Q134">
        <v>70</v>
      </c>
      <c r="R134" t="str">
        <f>_xlfn.XLOOKUP(Grades[[#This Row],[math score]],$I$37:$I$41,$J$37:$J$41, ,-1)</f>
        <v>B</v>
      </c>
      <c r="S134" s="16" t="str">
        <f>_xlfn.XLOOKUP(Grades[[#This Row],[reading score]],$I$37:$I$41,$J$37:$J$41, ,-1)</f>
        <v>C</v>
      </c>
      <c r="T134" s="16" t="str">
        <f>_xlfn.XLOOKUP(Grades[[#This Row],[writing score]],$I$37:$I$41,$J$37:$J$41, ,-1)</f>
        <v>C</v>
      </c>
      <c r="U134" s="76">
        <f>AVERAGE(Grades[[#This Row],[math score]],Grades[[#This Row],[reading score]],Grades[[#This Row],[writing score]])</f>
        <v>77</v>
      </c>
      <c r="V134" s="15" t="str">
        <f>_xlfn.XLOOKUP(Grades[[#This Row],[Name]],Students[Name],Students[School Name])</f>
        <v>Willow Creek High School</v>
      </c>
      <c r="W134" s="15" t="str">
        <f>_xlfn.XLOOKUP(Grades[[#This Row],[Name]],Students[Name],Students[Extracurricular Activities])</f>
        <v>Yearbook Committee</v>
      </c>
      <c r="X134" s="15" t="str">
        <f>_xlfn.XLOOKUP(Grades[[#This Row],[school]],Schools[School Name],Schools[City])</f>
        <v>Saint Paul</v>
      </c>
      <c r="Y134" s="15">
        <f>_xlfn.XLOOKUP(Grades[[#This Row],[School City]],Schools[City],Schools[Zipcode])</f>
        <v>55108</v>
      </c>
    </row>
    <row r="135" spans="12:25" x14ac:dyDescent="0.2">
      <c r="L135" t="s">
        <v>72</v>
      </c>
      <c r="M135" t="s">
        <v>4</v>
      </c>
      <c r="N135" t="s">
        <v>630</v>
      </c>
      <c r="O135">
        <v>75</v>
      </c>
      <c r="P135">
        <v>81</v>
      </c>
      <c r="Q135">
        <v>84</v>
      </c>
      <c r="R135" t="str">
        <f>_xlfn.XLOOKUP(Grades[[#This Row],[math score]],$I$37:$I$41,$J$37:$J$41, ,-1)</f>
        <v>C</v>
      </c>
      <c r="S135" s="16" t="str">
        <f>_xlfn.XLOOKUP(Grades[[#This Row],[reading score]],$I$37:$I$41,$J$37:$J$41, ,-1)</f>
        <v>B</v>
      </c>
      <c r="T135" s="16" t="str">
        <f>_xlfn.XLOOKUP(Grades[[#This Row],[writing score]],$I$37:$I$41,$J$37:$J$41, ,-1)</f>
        <v>B</v>
      </c>
      <c r="U135" s="76">
        <f>AVERAGE(Grades[[#This Row],[math score]],Grades[[#This Row],[reading score]],Grades[[#This Row],[writing score]])</f>
        <v>80</v>
      </c>
      <c r="V135" s="15" t="str">
        <f>_xlfn.XLOOKUP(Grades[[#This Row],[Name]],Students[Name],Students[School Name])</f>
        <v>Blue River High School</v>
      </c>
      <c r="W135" s="15" t="str">
        <f>_xlfn.XLOOKUP(Grades[[#This Row],[Name]],Students[Name],Students[Extracurricular Activities])</f>
        <v>Yearbook Committee</v>
      </c>
      <c r="X135" s="15" t="str">
        <f>_xlfn.XLOOKUP(Grades[[#This Row],[school]],Schools[School Name],Schools[City])</f>
        <v>Duluth</v>
      </c>
      <c r="Y135" s="15">
        <f>_xlfn.XLOOKUP(Grades[[#This Row],[School City]],Schools[City],Schools[Zipcode])</f>
        <v>55810</v>
      </c>
    </row>
    <row r="136" spans="12:25" x14ac:dyDescent="0.2">
      <c r="L136" t="s">
        <v>405</v>
      </c>
      <c r="M136" t="s">
        <v>5</v>
      </c>
      <c r="N136" t="s">
        <v>629</v>
      </c>
      <c r="O136">
        <v>74</v>
      </c>
      <c r="P136">
        <v>79</v>
      </c>
      <c r="Q136">
        <v>75</v>
      </c>
      <c r="R136" t="str">
        <f>_xlfn.XLOOKUP(Grades[[#This Row],[math score]],$I$37:$I$41,$J$37:$J$41, ,-1)</f>
        <v>C</v>
      </c>
      <c r="S136" s="16" t="str">
        <f>_xlfn.XLOOKUP(Grades[[#This Row],[reading score]],$I$37:$I$41,$J$37:$J$41, ,-1)</f>
        <v>C</v>
      </c>
      <c r="T136" s="16" t="str">
        <f>_xlfn.XLOOKUP(Grades[[#This Row],[writing score]],$I$37:$I$41,$J$37:$J$41, ,-1)</f>
        <v>C</v>
      </c>
      <c r="U136" s="76">
        <f>AVERAGE(Grades[[#This Row],[math score]],Grades[[#This Row],[reading score]],Grades[[#This Row],[writing score]])</f>
        <v>76</v>
      </c>
      <c r="V136" s="15" t="str">
        <f>_xlfn.XLOOKUP(Grades[[#This Row],[Name]],Students[Name],Students[School Name])</f>
        <v>Golden Sierra High School</v>
      </c>
      <c r="W136" s="15" t="str">
        <f>_xlfn.XLOOKUP(Grades[[#This Row],[Name]],Students[Name],Students[Extracurricular Activities])</f>
        <v>Sports</v>
      </c>
      <c r="X136" s="15" t="str">
        <f>_xlfn.XLOOKUP(Grades[[#This Row],[school]],Schools[School Name],Schools[City])</f>
        <v>Bloomington</v>
      </c>
      <c r="Y136" s="15">
        <f>_xlfn.XLOOKUP(Grades[[#This Row],[School City]],Schools[City],Schools[Zipcode])</f>
        <v>55435</v>
      </c>
    </row>
    <row r="137" spans="12:25" x14ac:dyDescent="0.2">
      <c r="L137" t="s">
        <v>406</v>
      </c>
      <c r="M137" t="s">
        <v>5</v>
      </c>
      <c r="N137" t="s">
        <v>629</v>
      </c>
      <c r="O137">
        <v>58</v>
      </c>
      <c r="P137">
        <v>55</v>
      </c>
      <c r="Q137">
        <v>48</v>
      </c>
      <c r="R137" t="str">
        <f>_xlfn.XLOOKUP(Grades[[#This Row],[math score]],$I$37:$I$41,$J$37:$J$41, ,-1)</f>
        <v>F</v>
      </c>
      <c r="S137" s="16" t="str">
        <f>_xlfn.XLOOKUP(Grades[[#This Row],[reading score]],$I$37:$I$41,$J$37:$J$41, ,-1)</f>
        <v>F</v>
      </c>
      <c r="T137" s="16" t="str">
        <f>_xlfn.XLOOKUP(Grades[[#This Row],[writing score]],$I$37:$I$41,$J$37:$J$41, ,-1)</f>
        <v>F</v>
      </c>
      <c r="U137" s="76">
        <f>AVERAGE(Grades[[#This Row],[math score]],Grades[[#This Row],[reading score]],Grades[[#This Row],[writing score]])</f>
        <v>53.666666666666664</v>
      </c>
      <c r="V137" s="15" t="str">
        <f>_xlfn.XLOOKUP(Grades[[#This Row],[Name]],Students[Name],Students[School Name])</f>
        <v>Blue River High School</v>
      </c>
      <c r="W137" s="15" t="str">
        <f>_xlfn.XLOOKUP(Grades[[#This Row],[Name]],Students[Name],Students[Extracurricular Activities])</f>
        <v>Sports</v>
      </c>
      <c r="X137" s="15" t="str">
        <f>_xlfn.XLOOKUP(Grades[[#This Row],[school]],Schools[School Name],Schools[City])</f>
        <v>Duluth</v>
      </c>
      <c r="Y137" s="15">
        <f>_xlfn.XLOOKUP(Grades[[#This Row],[School City]],Schools[City],Schools[Zipcode])</f>
        <v>55810</v>
      </c>
    </row>
    <row r="138" spans="12:25" x14ac:dyDescent="0.2">
      <c r="L138" t="s">
        <v>407</v>
      </c>
      <c r="M138" t="s">
        <v>5</v>
      </c>
      <c r="N138" t="s">
        <v>629</v>
      </c>
      <c r="O138">
        <v>51</v>
      </c>
      <c r="P138">
        <v>54</v>
      </c>
      <c r="Q138">
        <v>41</v>
      </c>
      <c r="R138" t="str">
        <f>_xlfn.XLOOKUP(Grades[[#This Row],[math score]],$I$37:$I$41,$J$37:$J$41, ,-1)</f>
        <v>F</v>
      </c>
      <c r="S138" s="16" t="str">
        <f>_xlfn.XLOOKUP(Grades[[#This Row],[reading score]],$I$37:$I$41,$J$37:$J$41, ,-1)</f>
        <v>F</v>
      </c>
      <c r="T138" s="16" t="str">
        <f>_xlfn.XLOOKUP(Grades[[#This Row],[writing score]],$I$37:$I$41,$J$37:$J$41, ,-1)</f>
        <v>F</v>
      </c>
      <c r="U138" s="76">
        <f>AVERAGE(Grades[[#This Row],[math score]],Grades[[#This Row],[reading score]],Grades[[#This Row],[writing score]])</f>
        <v>48.666666666666664</v>
      </c>
      <c r="V138" s="15" t="str">
        <f>_xlfn.XLOOKUP(Grades[[#This Row],[Name]],Students[Name],Students[School Name])</f>
        <v>Lone Oak Grammar School</v>
      </c>
      <c r="W138" s="15" t="str">
        <f>_xlfn.XLOOKUP(Grades[[#This Row],[Name]],Students[Name],Students[Extracurricular Activities])</f>
        <v>Student Government</v>
      </c>
      <c r="X138" s="15" t="str">
        <f>_xlfn.XLOOKUP(Grades[[#This Row],[school]],Schools[School Name],Schools[City])</f>
        <v>Rochester</v>
      </c>
      <c r="Y138" s="15">
        <f>_xlfn.XLOOKUP(Grades[[#This Row],[School City]],Schools[City],Schools[Zipcode])</f>
        <v>55906</v>
      </c>
    </row>
    <row r="139" spans="12:25" x14ac:dyDescent="0.2">
      <c r="L139" t="s">
        <v>408</v>
      </c>
      <c r="M139" t="s">
        <v>5</v>
      </c>
      <c r="N139" t="s">
        <v>630</v>
      </c>
      <c r="O139">
        <v>70</v>
      </c>
      <c r="P139">
        <v>55</v>
      </c>
      <c r="Q139">
        <v>56</v>
      </c>
      <c r="R139" t="str">
        <f>_xlfn.XLOOKUP(Grades[[#This Row],[math score]],$I$37:$I$41,$J$37:$J$41, ,-1)</f>
        <v>C</v>
      </c>
      <c r="S139" s="16" t="str">
        <f>_xlfn.XLOOKUP(Grades[[#This Row],[reading score]],$I$37:$I$41,$J$37:$J$41, ,-1)</f>
        <v>F</v>
      </c>
      <c r="T139" s="16" t="str">
        <f>_xlfn.XLOOKUP(Grades[[#This Row],[writing score]],$I$37:$I$41,$J$37:$J$41, ,-1)</f>
        <v>F</v>
      </c>
      <c r="U139" s="76">
        <f>AVERAGE(Grades[[#This Row],[math score]],Grades[[#This Row],[reading score]],Grades[[#This Row],[writing score]])</f>
        <v>60.333333333333336</v>
      </c>
      <c r="V139" s="15" t="str">
        <f>_xlfn.XLOOKUP(Grades[[#This Row],[Name]],Students[Name],Students[School Name])</f>
        <v>Willow Creek High School</v>
      </c>
      <c r="W139" s="15" t="str">
        <f>_xlfn.XLOOKUP(Grades[[#This Row],[Name]],Students[Name],Students[Extracurricular Activities])</f>
        <v>Chess Club</v>
      </c>
      <c r="X139" s="15" t="str">
        <f>_xlfn.XLOOKUP(Grades[[#This Row],[school]],Schools[School Name],Schools[City])</f>
        <v>Saint Paul</v>
      </c>
      <c r="Y139" s="15">
        <f>_xlfn.XLOOKUP(Grades[[#This Row],[School City]],Schools[City],Schools[Zipcode])</f>
        <v>55108</v>
      </c>
    </row>
    <row r="140" spans="12:25" x14ac:dyDescent="0.2">
      <c r="L140" t="s">
        <v>73</v>
      </c>
      <c r="M140" t="s">
        <v>4</v>
      </c>
      <c r="N140" t="s">
        <v>629</v>
      </c>
      <c r="O140">
        <v>59</v>
      </c>
      <c r="P140">
        <v>66</v>
      </c>
      <c r="Q140">
        <v>67</v>
      </c>
      <c r="R140" t="str">
        <f>_xlfn.XLOOKUP(Grades[[#This Row],[math score]],$I$37:$I$41,$J$37:$J$41, ,-1)</f>
        <v>F</v>
      </c>
      <c r="S140" s="16" t="str">
        <f>_xlfn.XLOOKUP(Grades[[#This Row],[reading score]],$I$37:$I$41,$J$37:$J$41, ,-1)</f>
        <v>D</v>
      </c>
      <c r="T140" s="16" t="str">
        <f>_xlfn.XLOOKUP(Grades[[#This Row],[writing score]],$I$37:$I$41,$J$37:$J$41, ,-1)</f>
        <v>D</v>
      </c>
      <c r="U140" s="76">
        <f>AVERAGE(Grades[[#This Row],[math score]],Grades[[#This Row],[reading score]],Grades[[#This Row],[writing score]])</f>
        <v>64</v>
      </c>
      <c r="V140" s="15" t="str">
        <f>_xlfn.XLOOKUP(Grades[[#This Row],[Name]],Students[Name],Students[School Name])</f>
        <v>Blue River High School</v>
      </c>
      <c r="W140" s="15" t="str">
        <f>_xlfn.XLOOKUP(Grades[[#This Row],[Name]],Students[Name],Students[Extracurricular Activities])</f>
        <v xml:space="preserve">Marching Band </v>
      </c>
      <c r="X140" s="15" t="str">
        <f>_xlfn.XLOOKUP(Grades[[#This Row],[school]],Schools[School Name],Schools[City])</f>
        <v>Duluth</v>
      </c>
      <c r="Y140" s="15">
        <f>_xlfn.XLOOKUP(Grades[[#This Row],[School City]],Schools[City],Schools[Zipcode])</f>
        <v>55810</v>
      </c>
    </row>
    <row r="141" spans="12:25" x14ac:dyDescent="0.2">
      <c r="L141" t="s">
        <v>409</v>
      </c>
      <c r="M141" t="s">
        <v>5</v>
      </c>
      <c r="N141" t="s">
        <v>629</v>
      </c>
      <c r="O141">
        <v>71</v>
      </c>
      <c r="P141">
        <v>61</v>
      </c>
      <c r="Q141">
        <v>69</v>
      </c>
      <c r="R141" t="str">
        <f>_xlfn.XLOOKUP(Grades[[#This Row],[math score]],$I$37:$I$41,$J$37:$J$41, ,-1)</f>
        <v>C</v>
      </c>
      <c r="S141" s="16" t="str">
        <f>_xlfn.XLOOKUP(Grades[[#This Row],[reading score]],$I$37:$I$41,$J$37:$J$41, ,-1)</f>
        <v>D</v>
      </c>
      <c r="T141" s="16" t="str">
        <f>_xlfn.XLOOKUP(Grades[[#This Row],[writing score]],$I$37:$I$41,$J$37:$J$41, ,-1)</f>
        <v>D</v>
      </c>
      <c r="U141" s="76">
        <f>AVERAGE(Grades[[#This Row],[math score]],Grades[[#This Row],[reading score]],Grades[[#This Row],[writing score]])</f>
        <v>67</v>
      </c>
      <c r="V141" s="15" t="str">
        <f>_xlfn.XLOOKUP(Grades[[#This Row],[Name]],Students[Name],Students[School Name])</f>
        <v>Golden Sierra High School</v>
      </c>
      <c r="W141" s="15" t="str">
        <f>_xlfn.XLOOKUP(Grades[[#This Row],[Name]],Students[Name],Students[Extracurricular Activities])</f>
        <v>Yearbook Committee</v>
      </c>
      <c r="X141" s="15" t="str">
        <f>_xlfn.XLOOKUP(Grades[[#This Row],[school]],Schools[School Name],Schools[City])</f>
        <v>Bloomington</v>
      </c>
      <c r="Y141" s="15">
        <f>_xlfn.XLOOKUP(Grades[[#This Row],[School City]],Schools[City],Schools[Zipcode])</f>
        <v>55435</v>
      </c>
    </row>
    <row r="142" spans="12:25" x14ac:dyDescent="0.2">
      <c r="L142" t="s">
        <v>74</v>
      </c>
      <c r="M142" t="s">
        <v>4</v>
      </c>
      <c r="N142" t="s">
        <v>629</v>
      </c>
      <c r="O142">
        <v>76</v>
      </c>
      <c r="P142">
        <v>72</v>
      </c>
      <c r="Q142">
        <v>71</v>
      </c>
      <c r="R142" t="str">
        <f>_xlfn.XLOOKUP(Grades[[#This Row],[math score]],$I$37:$I$41,$J$37:$J$41, ,-1)</f>
        <v>C</v>
      </c>
      <c r="S142" s="16" t="str">
        <f>_xlfn.XLOOKUP(Grades[[#This Row],[reading score]],$I$37:$I$41,$J$37:$J$41, ,-1)</f>
        <v>C</v>
      </c>
      <c r="T142" s="16" t="str">
        <f>_xlfn.XLOOKUP(Grades[[#This Row],[writing score]],$I$37:$I$41,$J$37:$J$41, ,-1)</f>
        <v>C</v>
      </c>
      <c r="U142" s="76">
        <f>AVERAGE(Grades[[#This Row],[math score]],Grades[[#This Row],[reading score]],Grades[[#This Row],[writing score]])</f>
        <v>73</v>
      </c>
      <c r="V142" s="15" t="str">
        <f>_xlfn.XLOOKUP(Grades[[#This Row],[Name]],Students[Name],Students[School Name])</f>
        <v>Golden Sierra High School</v>
      </c>
      <c r="W142" s="15" t="str">
        <f>_xlfn.XLOOKUP(Grades[[#This Row],[Name]],Students[Name],Students[Extracurricular Activities])</f>
        <v>Student Government</v>
      </c>
      <c r="X142" s="15" t="str">
        <f>_xlfn.XLOOKUP(Grades[[#This Row],[school]],Schools[School Name],Schools[City])</f>
        <v>Bloomington</v>
      </c>
      <c r="Y142" s="15">
        <f>_xlfn.XLOOKUP(Grades[[#This Row],[School City]],Schools[City],Schools[Zipcode])</f>
        <v>55435</v>
      </c>
    </row>
    <row r="143" spans="12:25" x14ac:dyDescent="0.2">
      <c r="L143" t="s">
        <v>75</v>
      </c>
      <c r="M143" t="s">
        <v>4</v>
      </c>
      <c r="N143" t="s">
        <v>630</v>
      </c>
      <c r="O143">
        <v>59</v>
      </c>
      <c r="P143">
        <v>62</v>
      </c>
      <c r="Q143">
        <v>64</v>
      </c>
      <c r="R143" t="str">
        <f>_xlfn.XLOOKUP(Grades[[#This Row],[math score]],$I$37:$I$41,$J$37:$J$41, ,-1)</f>
        <v>F</v>
      </c>
      <c r="S143" s="16" t="str">
        <f>_xlfn.XLOOKUP(Grades[[#This Row],[reading score]],$I$37:$I$41,$J$37:$J$41, ,-1)</f>
        <v>D</v>
      </c>
      <c r="T143" s="16" t="str">
        <f>_xlfn.XLOOKUP(Grades[[#This Row],[writing score]],$I$37:$I$41,$J$37:$J$41, ,-1)</f>
        <v>D</v>
      </c>
      <c r="U143" s="76">
        <f>AVERAGE(Grades[[#This Row],[math score]],Grades[[#This Row],[reading score]],Grades[[#This Row],[writing score]])</f>
        <v>61.666666666666664</v>
      </c>
      <c r="V143" s="15" t="str">
        <f>_xlfn.XLOOKUP(Grades[[#This Row],[Name]],Students[Name],Students[School Name])</f>
        <v>Blue River High School</v>
      </c>
      <c r="W143" s="15" t="str">
        <f>_xlfn.XLOOKUP(Grades[[#This Row],[Name]],Students[Name],Students[Extracurricular Activities])</f>
        <v>Yearbook Committee</v>
      </c>
      <c r="X143" s="15" t="str">
        <f>_xlfn.XLOOKUP(Grades[[#This Row],[school]],Schools[School Name],Schools[City])</f>
        <v>Duluth</v>
      </c>
      <c r="Y143" s="15">
        <f>_xlfn.XLOOKUP(Grades[[#This Row],[School City]],Schools[City],Schools[Zipcode])</f>
        <v>55810</v>
      </c>
    </row>
    <row r="144" spans="12:25" x14ac:dyDescent="0.2">
      <c r="L144" t="s">
        <v>76</v>
      </c>
      <c r="M144" t="s">
        <v>4</v>
      </c>
      <c r="N144" t="s">
        <v>629</v>
      </c>
      <c r="O144">
        <v>42</v>
      </c>
      <c r="P144">
        <v>55</v>
      </c>
      <c r="Q144">
        <v>54</v>
      </c>
      <c r="R144" t="str">
        <f>_xlfn.XLOOKUP(Grades[[#This Row],[math score]],$I$37:$I$41,$J$37:$J$41, ,-1)</f>
        <v>F</v>
      </c>
      <c r="S144" s="16" t="str">
        <f>_xlfn.XLOOKUP(Grades[[#This Row],[reading score]],$I$37:$I$41,$J$37:$J$41, ,-1)</f>
        <v>F</v>
      </c>
      <c r="T144" s="16" t="str">
        <f>_xlfn.XLOOKUP(Grades[[#This Row],[writing score]],$I$37:$I$41,$J$37:$J$41, ,-1)</f>
        <v>F</v>
      </c>
      <c r="U144" s="76">
        <f>AVERAGE(Grades[[#This Row],[math score]],Grades[[#This Row],[reading score]],Grades[[#This Row],[writing score]])</f>
        <v>50.333333333333336</v>
      </c>
      <c r="V144" s="15" t="str">
        <f>_xlfn.XLOOKUP(Grades[[#This Row],[Name]],Students[Name],Students[School Name])</f>
        <v>Lone Oak Grammar School</v>
      </c>
      <c r="W144" s="15" t="str">
        <f>_xlfn.XLOOKUP(Grades[[#This Row],[Name]],Students[Name],Students[Extracurricular Activities])</f>
        <v>Chess Club</v>
      </c>
      <c r="X144" s="15" t="str">
        <f>_xlfn.XLOOKUP(Grades[[#This Row],[school]],Schools[School Name],Schools[City])</f>
        <v>Rochester</v>
      </c>
      <c r="Y144" s="15">
        <f>_xlfn.XLOOKUP(Grades[[#This Row],[School City]],Schools[City],Schools[Zipcode])</f>
        <v>55906</v>
      </c>
    </row>
    <row r="145" spans="12:25" x14ac:dyDescent="0.2">
      <c r="L145" t="s">
        <v>410</v>
      </c>
      <c r="M145" t="s">
        <v>5</v>
      </c>
      <c r="N145" t="s">
        <v>629</v>
      </c>
      <c r="O145">
        <v>57</v>
      </c>
      <c r="P145">
        <v>43</v>
      </c>
      <c r="Q145">
        <v>47</v>
      </c>
      <c r="R145" t="str">
        <f>_xlfn.XLOOKUP(Grades[[#This Row],[math score]],$I$37:$I$41,$J$37:$J$41, ,-1)</f>
        <v>F</v>
      </c>
      <c r="S145" s="16" t="str">
        <f>_xlfn.XLOOKUP(Grades[[#This Row],[reading score]],$I$37:$I$41,$J$37:$J$41, ,-1)</f>
        <v>F</v>
      </c>
      <c r="T145" s="16" t="str">
        <f>_xlfn.XLOOKUP(Grades[[#This Row],[writing score]],$I$37:$I$41,$J$37:$J$41, ,-1)</f>
        <v>F</v>
      </c>
      <c r="U145" s="76">
        <f>AVERAGE(Grades[[#This Row],[math score]],Grades[[#This Row],[reading score]],Grades[[#This Row],[writing score]])</f>
        <v>49</v>
      </c>
      <c r="V145" s="15" t="str">
        <f>_xlfn.XLOOKUP(Grades[[#This Row],[Name]],Students[Name],Students[School Name])</f>
        <v>Granite Hills High</v>
      </c>
      <c r="W145" s="15" t="str">
        <f>_xlfn.XLOOKUP(Grades[[#This Row],[Name]],Students[Name],Students[Extracurricular Activities])</f>
        <v>Chess Club</v>
      </c>
      <c r="X145" s="15" t="str">
        <f>_xlfn.XLOOKUP(Grades[[#This Row],[school]],Schools[School Name],Schools[City])</f>
        <v>Minneapolis</v>
      </c>
      <c r="Y145" s="15">
        <f>_xlfn.XLOOKUP(Grades[[#This Row],[School City]],Schools[City],Schools[Zipcode])</f>
        <v>55488</v>
      </c>
    </row>
    <row r="146" spans="12:25" x14ac:dyDescent="0.2">
      <c r="L146" t="s">
        <v>411</v>
      </c>
      <c r="M146" t="s">
        <v>5</v>
      </c>
      <c r="N146" t="s">
        <v>629</v>
      </c>
      <c r="O146">
        <v>88</v>
      </c>
      <c r="P146">
        <v>73</v>
      </c>
      <c r="Q146">
        <v>78</v>
      </c>
      <c r="R146" t="str">
        <f>_xlfn.XLOOKUP(Grades[[#This Row],[math score]],$I$37:$I$41,$J$37:$J$41, ,-1)</f>
        <v>B</v>
      </c>
      <c r="S146" s="16" t="str">
        <f>_xlfn.XLOOKUP(Grades[[#This Row],[reading score]],$I$37:$I$41,$J$37:$J$41, ,-1)</f>
        <v>C</v>
      </c>
      <c r="T146" s="16" t="str">
        <f>_xlfn.XLOOKUP(Grades[[#This Row],[writing score]],$I$37:$I$41,$J$37:$J$41, ,-1)</f>
        <v>C</v>
      </c>
      <c r="U146" s="76">
        <f>AVERAGE(Grades[[#This Row],[math score]],Grades[[#This Row],[reading score]],Grades[[#This Row],[writing score]])</f>
        <v>79.666666666666671</v>
      </c>
      <c r="V146" s="15" t="str">
        <f>_xlfn.XLOOKUP(Grades[[#This Row],[Name]],Students[Name],Students[School Name])</f>
        <v>Golden Sierra High School</v>
      </c>
      <c r="W146" s="15" t="str">
        <f>_xlfn.XLOOKUP(Grades[[#This Row],[Name]],Students[Name],Students[Extracurricular Activities])</f>
        <v>Yearbook Committee</v>
      </c>
      <c r="X146" s="15" t="str">
        <f>_xlfn.XLOOKUP(Grades[[#This Row],[school]],Schools[School Name],Schools[City])</f>
        <v>Bloomington</v>
      </c>
      <c r="Y146" s="15">
        <f>_xlfn.XLOOKUP(Grades[[#This Row],[School City]],Schools[City],Schools[Zipcode])</f>
        <v>55435</v>
      </c>
    </row>
    <row r="147" spans="12:25" x14ac:dyDescent="0.2">
      <c r="L147" t="s">
        <v>77</v>
      </c>
      <c r="M147" t="s">
        <v>4</v>
      </c>
      <c r="N147" t="s">
        <v>629</v>
      </c>
      <c r="O147">
        <v>22</v>
      </c>
      <c r="P147">
        <v>39</v>
      </c>
      <c r="Q147">
        <v>33</v>
      </c>
      <c r="R147" t="str">
        <f>_xlfn.XLOOKUP(Grades[[#This Row],[math score]],$I$37:$I$41,$J$37:$J$41, ,-1)</f>
        <v>F</v>
      </c>
      <c r="S147" s="16" t="str">
        <f>_xlfn.XLOOKUP(Grades[[#This Row],[reading score]],$I$37:$I$41,$J$37:$J$41, ,-1)</f>
        <v>F</v>
      </c>
      <c r="T147" s="16" t="str">
        <f>_xlfn.XLOOKUP(Grades[[#This Row],[writing score]],$I$37:$I$41,$J$37:$J$41, ,-1)</f>
        <v>F</v>
      </c>
      <c r="U147" s="76">
        <f>AVERAGE(Grades[[#This Row],[math score]],Grades[[#This Row],[reading score]],Grades[[#This Row],[writing score]])</f>
        <v>31.333333333333332</v>
      </c>
      <c r="V147" s="15" t="str">
        <f>_xlfn.XLOOKUP(Grades[[#This Row],[Name]],Students[Name],Students[School Name])</f>
        <v>Blue River High School</v>
      </c>
      <c r="W147" s="15" t="str">
        <f>_xlfn.XLOOKUP(Grades[[#This Row],[Name]],Students[Name],Students[Extracurricular Activities])</f>
        <v>Yearbook Committee</v>
      </c>
      <c r="X147" s="15" t="str">
        <f>_xlfn.XLOOKUP(Grades[[#This Row],[school]],Schools[School Name],Schools[City])</f>
        <v>Duluth</v>
      </c>
      <c r="Y147" s="15">
        <f>_xlfn.XLOOKUP(Grades[[#This Row],[School City]],Schools[City],Schools[Zipcode])</f>
        <v>55810</v>
      </c>
    </row>
    <row r="148" spans="12:25" x14ac:dyDescent="0.2">
      <c r="L148" t="s">
        <v>412</v>
      </c>
      <c r="M148" t="s">
        <v>5</v>
      </c>
      <c r="N148" t="s">
        <v>629</v>
      </c>
      <c r="O148">
        <v>88</v>
      </c>
      <c r="P148">
        <v>84</v>
      </c>
      <c r="Q148">
        <v>75</v>
      </c>
      <c r="R148" t="str">
        <f>_xlfn.XLOOKUP(Grades[[#This Row],[math score]],$I$37:$I$41,$J$37:$J$41, ,-1)</f>
        <v>B</v>
      </c>
      <c r="S148" s="16" t="str">
        <f>_xlfn.XLOOKUP(Grades[[#This Row],[reading score]],$I$37:$I$41,$J$37:$J$41, ,-1)</f>
        <v>B</v>
      </c>
      <c r="T148" s="16" t="str">
        <f>_xlfn.XLOOKUP(Grades[[#This Row],[writing score]],$I$37:$I$41,$J$37:$J$41, ,-1)</f>
        <v>C</v>
      </c>
      <c r="U148" s="76">
        <f>AVERAGE(Grades[[#This Row],[math score]],Grades[[#This Row],[reading score]],Grades[[#This Row],[writing score]])</f>
        <v>82.333333333333329</v>
      </c>
      <c r="V148" s="15" t="str">
        <f>_xlfn.XLOOKUP(Grades[[#This Row],[Name]],Students[Name],Students[School Name])</f>
        <v>Lone Oak Grammar School</v>
      </c>
      <c r="W148" s="15" t="str">
        <f>_xlfn.XLOOKUP(Grades[[#This Row],[Name]],Students[Name],Students[Extracurricular Activities])</f>
        <v>Student Government</v>
      </c>
      <c r="X148" s="15" t="str">
        <f>_xlfn.XLOOKUP(Grades[[#This Row],[school]],Schools[School Name],Schools[City])</f>
        <v>Rochester</v>
      </c>
      <c r="Y148" s="15">
        <f>_xlfn.XLOOKUP(Grades[[#This Row],[School City]],Schools[City],Schools[Zipcode])</f>
        <v>55906</v>
      </c>
    </row>
    <row r="149" spans="12:25" x14ac:dyDescent="0.2">
      <c r="L149" t="s">
        <v>413</v>
      </c>
      <c r="M149" t="s">
        <v>5</v>
      </c>
      <c r="N149" t="s">
        <v>629</v>
      </c>
      <c r="O149">
        <v>73</v>
      </c>
      <c r="P149">
        <v>68</v>
      </c>
      <c r="Q149">
        <v>66</v>
      </c>
      <c r="R149" t="str">
        <f>_xlfn.XLOOKUP(Grades[[#This Row],[math score]],$I$37:$I$41,$J$37:$J$41, ,-1)</f>
        <v>C</v>
      </c>
      <c r="S149" s="16" t="str">
        <f>_xlfn.XLOOKUP(Grades[[#This Row],[reading score]],$I$37:$I$41,$J$37:$J$41, ,-1)</f>
        <v>D</v>
      </c>
      <c r="T149" s="16" t="str">
        <f>_xlfn.XLOOKUP(Grades[[#This Row],[writing score]],$I$37:$I$41,$J$37:$J$41, ,-1)</f>
        <v>D</v>
      </c>
      <c r="U149" s="76">
        <f>AVERAGE(Grades[[#This Row],[math score]],Grades[[#This Row],[reading score]],Grades[[#This Row],[writing score]])</f>
        <v>69</v>
      </c>
      <c r="V149" s="15" t="str">
        <f>_xlfn.XLOOKUP(Grades[[#This Row],[Name]],Students[Name],Students[School Name])</f>
        <v>Blue River High School</v>
      </c>
      <c r="W149" s="15" t="str">
        <f>_xlfn.XLOOKUP(Grades[[#This Row],[Name]],Students[Name],Students[Extracurricular Activities])</f>
        <v xml:space="preserve">Marching Band </v>
      </c>
      <c r="X149" s="15" t="str">
        <f>_xlfn.XLOOKUP(Grades[[#This Row],[school]],Schools[School Name],Schools[City])</f>
        <v>Duluth</v>
      </c>
      <c r="Y149" s="15">
        <f>_xlfn.XLOOKUP(Grades[[#This Row],[School City]],Schools[City],Schools[Zipcode])</f>
        <v>55810</v>
      </c>
    </row>
    <row r="150" spans="12:25" x14ac:dyDescent="0.2">
      <c r="L150" t="s">
        <v>78</v>
      </c>
      <c r="M150" t="s">
        <v>4</v>
      </c>
      <c r="N150" t="s">
        <v>629</v>
      </c>
      <c r="O150">
        <v>68</v>
      </c>
      <c r="P150">
        <v>75</v>
      </c>
      <c r="Q150">
        <v>81</v>
      </c>
      <c r="R150" t="str">
        <f>_xlfn.XLOOKUP(Grades[[#This Row],[math score]],$I$37:$I$41,$J$37:$J$41, ,-1)</f>
        <v>D</v>
      </c>
      <c r="S150" s="16" t="str">
        <f>_xlfn.XLOOKUP(Grades[[#This Row],[reading score]],$I$37:$I$41,$J$37:$J$41, ,-1)</f>
        <v>C</v>
      </c>
      <c r="T150" s="16" t="str">
        <f>_xlfn.XLOOKUP(Grades[[#This Row],[writing score]],$I$37:$I$41,$J$37:$J$41, ,-1)</f>
        <v>B</v>
      </c>
      <c r="U150" s="76">
        <f>AVERAGE(Grades[[#This Row],[math score]],Grades[[#This Row],[reading score]],Grades[[#This Row],[writing score]])</f>
        <v>74.666666666666671</v>
      </c>
      <c r="V150" s="15" t="str">
        <f>_xlfn.XLOOKUP(Grades[[#This Row],[Name]],Students[Name],Students[School Name])</f>
        <v>Golden Sierra High School</v>
      </c>
      <c r="W150" s="15" t="str">
        <f>_xlfn.XLOOKUP(Grades[[#This Row],[Name]],Students[Name],Students[Extracurricular Activities])</f>
        <v>Sports</v>
      </c>
      <c r="X150" s="15" t="str">
        <f>_xlfn.XLOOKUP(Grades[[#This Row],[school]],Schools[School Name],Schools[City])</f>
        <v>Bloomington</v>
      </c>
      <c r="Y150" s="15">
        <f>_xlfn.XLOOKUP(Grades[[#This Row],[School City]],Schools[City],Schools[Zipcode])</f>
        <v>55435</v>
      </c>
    </row>
    <row r="151" spans="12:25" x14ac:dyDescent="0.2">
      <c r="L151" t="s">
        <v>414</v>
      </c>
      <c r="M151" t="s">
        <v>5</v>
      </c>
      <c r="N151" t="s">
        <v>629</v>
      </c>
      <c r="O151">
        <v>100</v>
      </c>
      <c r="P151">
        <v>100</v>
      </c>
      <c r="Q151">
        <v>93</v>
      </c>
      <c r="R151" t="str">
        <f>_xlfn.XLOOKUP(Grades[[#This Row],[math score]],$I$37:$I$41,$J$37:$J$41, ,-1)</f>
        <v>A</v>
      </c>
      <c r="S151" s="16" t="str">
        <f>_xlfn.XLOOKUP(Grades[[#This Row],[reading score]],$I$37:$I$41,$J$37:$J$41, ,-1)</f>
        <v>A</v>
      </c>
      <c r="T151" s="16" t="str">
        <f>_xlfn.XLOOKUP(Grades[[#This Row],[writing score]],$I$37:$I$41,$J$37:$J$41, ,-1)</f>
        <v>A</v>
      </c>
      <c r="U151" s="76">
        <f>AVERAGE(Grades[[#This Row],[math score]],Grades[[#This Row],[reading score]],Grades[[#This Row],[writing score]])</f>
        <v>97.666666666666671</v>
      </c>
      <c r="V151" s="15" t="str">
        <f>_xlfn.XLOOKUP(Grades[[#This Row],[Name]],Students[Name],Students[School Name])</f>
        <v>Willow Creek High School</v>
      </c>
      <c r="W151" s="15" t="str">
        <f>_xlfn.XLOOKUP(Grades[[#This Row],[Name]],Students[Name],Students[Extracurricular Activities])</f>
        <v xml:space="preserve">Marching Band </v>
      </c>
      <c r="X151" s="15" t="str">
        <f>_xlfn.XLOOKUP(Grades[[#This Row],[school]],Schools[School Name],Schools[City])</f>
        <v>Saint Paul</v>
      </c>
      <c r="Y151" s="15">
        <f>_xlfn.XLOOKUP(Grades[[#This Row],[School City]],Schools[City],Schools[Zipcode])</f>
        <v>55108</v>
      </c>
    </row>
    <row r="152" spans="12:25" x14ac:dyDescent="0.2">
      <c r="L152" t="s">
        <v>415</v>
      </c>
      <c r="M152" t="s">
        <v>5</v>
      </c>
      <c r="N152" t="s">
        <v>629</v>
      </c>
      <c r="O152">
        <v>62</v>
      </c>
      <c r="P152">
        <v>67</v>
      </c>
      <c r="Q152">
        <v>69</v>
      </c>
      <c r="R152" t="str">
        <f>_xlfn.XLOOKUP(Grades[[#This Row],[math score]],$I$37:$I$41,$J$37:$J$41, ,-1)</f>
        <v>D</v>
      </c>
      <c r="S152" s="16" t="str">
        <f>_xlfn.XLOOKUP(Grades[[#This Row],[reading score]],$I$37:$I$41,$J$37:$J$41, ,-1)</f>
        <v>D</v>
      </c>
      <c r="T152" s="16" t="str">
        <f>_xlfn.XLOOKUP(Grades[[#This Row],[writing score]],$I$37:$I$41,$J$37:$J$41, ,-1)</f>
        <v>D</v>
      </c>
      <c r="U152" s="76">
        <f>AVERAGE(Grades[[#This Row],[math score]],Grades[[#This Row],[reading score]],Grades[[#This Row],[writing score]])</f>
        <v>66</v>
      </c>
      <c r="V152" s="15" t="str">
        <f>_xlfn.XLOOKUP(Grades[[#This Row],[Name]],Students[Name],Students[School Name])</f>
        <v>Granite Hills High</v>
      </c>
      <c r="W152" s="15" t="str">
        <f>_xlfn.XLOOKUP(Grades[[#This Row],[Name]],Students[Name],Students[Extracurricular Activities])</f>
        <v>Student Government</v>
      </c>
      <c r="X152" s="15" t="str">
        <f>_xlfn.XLOOKUP(Grades[[#This Row],[school]],Schools[School Name],Schools[City])</f>
        <v>Minneapolis</v>
      </c>
      <c r="Y152" s="15">
        <f>_xlfn.XLOOKUP(Grades[[#This Row],[School City]],Schools[City],Schools[Zipcode])</f>
        <v>55488</v>
      </c>
    </row>
    <row r="153" spans="12:25" x14ac:dyDescent="0.2">
      <c r="L153" t="s">
        <v>416</v>
      </c>
      <c r="M153" t="s">
        <v>5</v>
      </c>
      <c r="N153" t="s">
        <v>630</v>
      </c>
      <c r="O153">
        <v>77</v>
      </c>
      <c r="P153">
        <v>67</v>
      </c>
      <c r="Q153">
        <v>68</v>
      </c>
      <c r="R153" t="str">
        <f>_xlfn.XLOOKUP(Grades[[#This Row],[math score]],$I$37:$I$41,$J$37:$J$41, ,-1)</f>
        <v>C</v>
      </c>
      <c r="S153" s="16" t="str">
        <f>_xlfn.XLOOKUP(Grades[[#This Row],[reading score]],$I$37:$I$41,$J$37:$J$41, ,-1)</f>
        <v>D</v>
      </c>
      <c r="T153" s="16" t="str">
        <f>_xlfn.XLOOKUP(Grades[[#This Row],[writing score]],$I$37:$I$41,$J$37:$J$41, ,-1)</f>
        <v>D</v>
      </c>
      <c r="U153" s="76">
        <f>AVERAGE(Grades[[#This Row],[math score]],Grades[[#This Row],[reading score]],Grades[[#This Row],[writing score]])</f>
        <v>70.666666666666671</v>
      </c>
      <c r="V153" s="15" t="str">
        <f>_xlfn.XLOOKUP(Grades[[#This Row],[Name]],Students[Name],Students[School Name])</f>
        <v>Granite Hills High</v>
      </c>
      <c r="W153" s="15" t="str">
        <f>_xlfn.XLOOKUP(Grades[[#This Row],[Name]],Students[Name],Students[Extracurricular Activities])</f>
        <v>Sports</v>
      </c>
      <c r="X153" s="15" t="str">
        <f>_xlfn.XLOOKUP(Grades[[#This Row],[school]],Schools[School Name],Schools[City])</f>
        <v>Minneapolis</v>
      </c>
      <c r="Y153" s="15">
        <f>_xlfn.XLOOKUP(Grades[[#This Row],[School City]],Schools[City],Schools[Zipcode])</f>
        <v>55488</v>
      </c>
    </row>
    <row r="154" spans="12:25" x14ac:dyDescent="0.2">
      <c r="L154" t="s">
        <v>79</v>
      </c>
      <c r="M154" t="s">
        <v>4</v>
      </c>
      <c r="N154" t="s">
        <v>629</v>
      </c>
      <c r="O154">
        <v>59</v>
      </c>
      <c r="P154">
        <v>70</v>
      </c>
      <c r="Q154">
        <v>66</v>
      </c>
      <c r="R154" t="str">
        <f>_xlfn.XLOOKUP(Grades[[#This Row],[math score]],$I$37:$I$41,$J$37:$J$41, ,-1)</f>
        <v>F</v>
      </c>
      <c r="S154" s="16" t="str">
        <f>_xlfn.XLOOKUP(Grades[[#This Row],[reading score]],$I$37:$I$41,$J$37:$J$41, ,-1)</f>
        <v>C</v>
      </c>
      <c r="T154" s="16" t="str">
        <f>_xlfn.XLOOKUP(Grades[[#This Row],[writing score]],$I$37:$I$41,$J$37:$J$41, ,-1)</f>
        <v>D</v>
      </c>
      <c r="U154" s="76">
        <f>AVERAGE(Grades[[#This Row],[math score]],Grades[[#This Row],[reading score]],Grades[[#This Row],[writing score]])</f>
        <v>65</v>
      </c>
      <c r="V154" s="15" t="str">
        <f>_xlfn.XLOOKUP(Grades[[#This Row],[Name]],Students[Name],Students[School Name])</f>
        <v>Lone Oak Grammar School</v>
      </c>
      <c r="W154" s="15" t="str">
        <f>_xlfn.XLOOKUP(Grades[[#This Row],[Name]],Students[Name],Students[Extracurricular Activities])</f>
        <v xml:space="preserve">Marching Band </v>
      </c>
      <c r="X154" s="15" t="str">
        <f>_xlfn.XLOOKUP(Grades[[#This Row],[school]],Schools[School Name],Schools[City])</f>
        <v>Rochester</v>
      </c>
      <c r="Y154" s="15">
        <f>_xlfn.XLOOKUP(Grades[[#This Row],[School City]],Schools[City],Schools[Zipcode])</f>
        <v>55906</v>
      </c>
    </row>
    <row r="155" spans="12:25" x14ac:dyDescent="0.2">
      <c r="L155" t="s">
        <v>417</v>
      </c>
      <c r="M155" t="s">
        <v>5</v>
      </c>
      <c r="N155" t="s">
        <v>629</v>
      </c>
      <c r="O155">
        <v>54</v>
      </c>
      <c r="P155">
        <v>49</v>
      </c>
      <c r="Q155">
        <v>47</v>
      </c>
      <c r="R155" t="str">
        <f>_xlfn.XLOOKUP(Grades[[#This Row],[math score]],$I$37:$I$41,$J$37:$J$41, ,-1)</f>
        <v>F</v>
      </c>
      <c r="S155" s="16" t="str">
        <f>_xlfn.XLOOKUP(Grades[[#This Row],[reading score]],$I$37:$I$41,$J$37:$J$41, ,-1)</f>
        <v>F</v>
      </c>
      <c r="T155" s="16" t="str">
        <f>_xlfn.XLOOKUP(Grades[[#This Row],[writing score]],$I$37:$I$41,$J$37:$J$41, ,-1)</f>
        <v>F</v>
      </c>
      <c r="U155" s="76">
        <f>AVERAGE(Grades[[#This Row],[math score]],Grades[[#This Row],[reading score]],Grades[[#This Row],[writing score]])</f>
        <v>50</v>
      </c>
      <c r="V155" s="15" t="str">
        <f>_xlfn.XLOOKUP(Grades[[#This Row],[Name]],Students[Name],Students[School Name])</f>
        <v>Golden Sierra High School</v>
      </c>
      <c r="W155" s="15" t="str">
        <f>_xlfn.XLOOKUP(Grades[[#This Row],[Name]],Students[Name],Students[Extracurricular Activities])</f>
        <v>Sports</v>
      </c>
      <c r="X155" s="15" t="str">
        <f>_xlfn.XLOOKUP(Grades[[#This Row],[school]],Schools[School Name],Schools[City])</f>
        <v>Bloomington</v>
      </c>
      <c r="Y155" s="15">
        <f>_xlfn.XLOOKUP(Grades[[#This Row],[School City]],Schools[City],Schools[Zipcode])</f>
        <v>55435</v>
      </c>
    </row>
    <row r="156" spans="12:25" x14ac:dyDescent="0.2">
      <c r="L156" t="s">
        <v>418</v>
      </c>
      <c r="M156" t="s">
        <v>5</v>
      </c>
      <c r="N156" t="s">
        <v>630</v>
      </c>
      <c r="O156">
        <v>62</v>
      </c>
      <c r="P156">
        <v>67</v>
      </c>
      <c r="Q156">
        <v>61</v>
      </c>
      <c r="R156" t="str">
        <f>_xlfn.XLOOKUP(Grades[[#This Row],[math score]],$I$37:$I$41,$J$37:$J$41, ,-1)</f>
        <v>D</v>
      </c>
      <c r="S156" s="16" t="str">
        <f>_xlfn.XLOOKUP(Grades[[#This Row],[reading score]],$I$37:$I$41,$J$37:$J$41, ,-1)</f>
        <v>D</v>
      </c>
      <c r="T156" s="16" t="str">
        <f>_xlfn.XLOOKUP(Grades[[#This Row],[writing score]],$I$37:$I$41,$J$37:$J$41, ,-1)</f>
        <v>D</v>
      </c>
      <c r="U156" s="76">
        <f>AVERAGE(Grades[[#This Row],[math score]],Grades[[#This Row],[reading score]],Grades[[#This Row],[writing score]])</f>
        <v>63.333333333333336</v>
      </c>
      <c r="V156" s="15" t="str">
        <f>_xlfn.XLOOKUP(Grades[[#This Row],[Name]],Students[Name],Students[School Name])</f>
        <v>Golden Sierra High School</v>
      </c>
      <c r="W156" s="15" t="str">
        <f>_xlfn.XLOOKUP(Grades[[#This Row],[Name]],Students[Name],Students[Extracurricular Activities])</f>
        <v>Student Government</v>
      </c>
      <c r="X156" s="15" t="str">
        <f>_xlfn.XLOOKUP(Grades[[#This Row],[school]],Schools[School Name],Schools[City])</f>
        <v>Bloomington</v>
      </c>
      <c r="Y156" s="15">
        <f>_xlfn.XLOOKUP(Grades[[#This Row],[School City]],Schools[City],Schools[Zipcode])</f>
        <v>55435</v>
      </c>
    </row>
    <row r="157" spans="12:25" x14ac:dyDescent="0.2">
      <c r="L157" t="s">
        <v>80</v>
      </c>
      <c r="M157" t="s">
        <v>4</v>
      </c>
      <c r="N157" t="s">
        <v>629</v>
      </c>
      <c r="O157">
        <v>70</v>
      </c>
      <c r="P157">
        <v>89</v>
      </c>
      <c r="Q157">
        <v>88</v>
      </c>
      <c r="R157" t="str">
        <f>_xlfn.XLOOKUP(Grades[[#This Row],[math score]],$I$37:$I$41,$J$37:$J$41, ,-1)</f>
        <v>C</v>
      </c>
      <c r="S157" s="16" t="str">
        <f>_xlfn.XLOOKUP(Grades[[#This Row],[reading score]],$I$37:$I$41,$J$37:$J$41, ,-1)</f>
        <v>B</v>
      </c>
      <c r="T157" s="16" t="str">
        <f>_xlfn.XLOOKUP(Grades[[#This Row],[writing score]],$I$37:$I$41,$J$37:$J$41, ,-1)</f>
        <v>B</v>
      </c>
      <c r="U157" s="76">
        <f>AVERAGE(Grades[[#This Row],[math score]],Grades[[#This Row],[reading score]],Grades[[#This Row],[writing score]])</f>
        <v>82.333333333333329</v>
      </c>
      <c r="V157" s="15" t="str">
        <f>_xlfn.XLOOKUP(Grades[[#This Row],[Name]],Students[Name],Students[School Name])</f>
        <v>Blue River High School</v>
      </c>
      <c r="W157" s="15" t="str">
        <f>_xlfn.XLOOKUP(Grades[[#This Row],[Name]],Students[Name],Students[Extracurricular Activities])</f>
        <v>Yearbook Committee</v>
      </c>
      <c r="X157" s="15" t="str">
        <f>_xlfn.XLOOKUP(Grades[[#This Row],[school]],Schools[School Name],Schools[City])</f>
        <v>Duluth</v>
      </c>
      <c r="Y157" s="15">
        <f>_xlfn.XLOOKUP(Grades[[#This Row],[School City]],Schools[City],Schools[Zipcode])</f>
        <v>55810</v>
      </c>
    </row>
    <row r="158" spans="12:25" x14ac:dyDescent="0.2">
      <c r="L158" t="s">
        <v>81</v>
      </c>
      <c r="M158" t="s">
        <v>4</v>
      </c>
      <c r="N158" t="s">
        <v>630</v>
      </c>
      <c r="O158">
        <v>66</v>
      </c>
      <c r="P158">
        <v>74</v>
      </c>
      <c r="Q158">
        <v>78</v>
      </c>
      <c r="R158" t="str">
        <f>_xlfn.XLOOKUP(Grades[[#This Row],[math score]],$I$37:$I$41,$J$37:$J$41, ,-1)</f>
        <v>D</v>
      </c>
      <c r="S158" s="16" t="str">
        <f>_xlfn.XLOOKUP(Grades[[#This Row],[reading score]],$I$37:$I$41,$J$37:$J$41, ,-1)</f>
        <v>C</v>
      </c>
      <c r="T158" s="16" t="str">
        <f>_xlfn.XLOOKUP(Grades[[#This Row],[writing score]],$I$37:$I$41,$J$37:$J$41, ,-1)</f>
        <v>C</v>
      </c>
      <c r="U158" s="76">
        <f>AVERAGE(Grades[[#This Row],[math score]],Grades[[#This Row],[reading score]],Grades[[#This Row],[writing score]])</f>
        <v>72.666666666666671</v>
      </c>
      <c r="V158" s="15" t="str">
        <f>_xlfn.XLOOKUP(Grades[[#This Row],[Name]],Students[Name],Students[School Name])</f>
        <v>Willow Creek High School</v>
      </c>
      <c r="W158" s="15" t="str">
        <f>_xlfn.XLOOKUP(Grades[[#This Row],[Name]],Students[Name],Students[Extracurricular Activities])</f>
        <v>Chess Club</v>
      </c>
      <c r="X158" s="15" t="str">
        <f>_xlfn.XLOOKUP(Grades[[#This Row],[school]],Schools[School Name],Schools[City])</f>
        <v>Saint Paul</v>
      </c>
      <c r="Y158" s="15">
        <f>_xlfn.XLOOKUP(Grades[[#This Row],[School City]],Schools[City],Schools[Zipcode])</f>
        <v>55108</v>
      </c>
    </row>
    <row r="159" spans="12:25" x14ac:dyDescent="0.2">
      <c r="L159" t="s">
        <v>419</v>
      </c>
      <c r="M159" t="s">
        <v>5</v>
      </c>
      <c r="N159" t="s">
        <v>629</v>
      </c>
      <c r="O159">
        <v>60</v>
      </c>
      <c r="P159">
        <v>60</v>
      </c>
      <c r="Q159">
        <v>60</v>
      </c>
      <c r="R159" t="str">
        <f>_xlfn.XLOOKUP(Grades[[#This Row],[math score]],$I$37:$I$41,$J$37:$J$41, ,-1)</f>
        <v>D</v>
      </c>
      <c r="S159" s="16" t="str">
        <f>_xlfn.XLOOKUP(Grades[[#This Row],[reading score]],$I$37:$I$41,$J$37:$J$41, ,-1)</f>
        <v>D</v>
      </c>
      <c r="T159" s="16" t="str">
        <f>_xlfn.XLOOKUP(Grades[[#This Row],[writing score]],$I$37:$I$41,$J$37:$J$41, ,-1)</f>
        <v>D</v>
      </c>
      <c r="U159" s="76">
        <f>AVERAGE(Grades[[#This Row],[math score]],Grades[[#This Row],[reading score]],Grades[[#This Row],[writing score]])</f>
        <v>60</v>
      </c>
      <c r="V159" s="15" t="str">
        <f>_xlfn.XLOOKUP(Grades[[#This Row],[Name]],Students[Name],Students[School Name])</f>
        <v>Lone Oak Grammar School</v>
      </c>
      <c r="W159" s="15" t="str">
        <f>_xlfn.XLOOKUP(Grades[[#This Row],[Name]],Students[Name],Students[Extracurricular Activities])</f>
        <v>Yearbook Committee</v>
      </c>
      <c r="X159" s="15" t="str">
        <f>_xlfn.XLOOKUP(Grades[[#This Row],[school]],Schools[School Name],Schools[City])</f>
        <v>Rochester</v>
      </c>
      <c r="Y159" s="15">
        <f>_xlfn.XLOOKUP(Grades[[#This Row],[School City]],Schools[City],Schools[Zipcode])</f>
        <v>55906</v>
      </c>
    </row>
    <row r="160" spans="12:25" x14ac:dyDescent="0.2">
      <c r="L160" t="s">
        <v>82</v>
      </c>
      <c r="M160" t="s">
        <v>4</v>
      </c>
      <c r="N160" t="s">
        <v>629</v>
      </c>
      <c r="O160">
        <v>61</v>
      </c>
      <c r="P160">
        <v>86</v>
      </c>
      <c r="Q160">
        <v>87</v>
      </c>
      <c r="R160" t="str">
        <f>_xlfn.XLOOKUP(Grades[[#This Row],[math score]],$I$37:$I$41,$J$37:$J$41, ,-1)</f>
        <v>D</v>
      </c>
      <c r="S160" s="16" t="str">
        <f>_xlfn.XLOOKUP(Grades[[#This Row],[reading score]],$I$37:$I$41,$J$37:$J$41, ,-1)</f>
        <v>B</v>
      </c>
      <c r="T160" s="16" t="str">
        <f>_xlfn.XLOOKUP(Grades[[#This Row],[writing score]],$I$37:$I$41,$J$37:$J$41, ,-1)</f>
        <v>B</v>
      </c>
      <c r="U160" s="76">
        <f>AVERAGE(Grades[[#This Row],[math score]],Grades[[#This Row],[reading score]],Grades[[#This Row],[writing score]])</f>
        <v>78</v>
      </c>
      <c r="V160" s="15" t="str">
        <f>_xlfn.XLOOKUP(Grades[[#This Row],[Name]],Students[Name],Students[School Name])</f>
        <v>Lone Oak Grammar School</v>
      </c>
      <c r="W160" s="15" t="str">
        <f>_xlfn.XLOOKUP(Grades[[#This Row],[Name]],Students[Name],Students[Extracurricular Activities])</f>
        <v xml:space="preserve">Marching Band </v>
      </c>
      <c r="X160" s="15" t="str">
        <f>_xlfn.XLOOKUP(Grades[[#This Row],[school]],Schools[School Name],Schools[City])</f>
        <v>Rochester</v>
      </c>
      <c r="Y160" s="15">
        <f>_xlfn.XLOOKUP(Grades[[#This Row],[School City]],Schools[City],Schools[Zipcode])</f>
        <v>55906</v>
      </c>
    </row>
    <row r="161" spans="12:25" x14ac:dyDescent="0.2">
      <c r="L161" t="s">
        <v>420</v>
      </c>
      <c r="M161" t="s">
        <v>5</v>
      </c>
      <c r="N161" t="s">
        <v>629</v>
      </c>
      <c r="O161">
        <v>66</v>
      </c>
      <c r="P161">
        <v>62</v>
      </c>
      <c r="Q161">
        <v>64</v>
      </c>
      <c r="R161" t="str">
        <f>_xlfn.XLOOKUP(Grades[[#This Row],[math score]],$I$37:$I$41,$J$37:$J$41, ,-1)</f>
        <v>D</v>
      </c>
      <c r="S161" s="16" t="str">
        <f>_xlfn.XLOOKUP(Grades[[#This Row],[reading score]],$I$37:$I$41,$J$37:$J$41, ,-1)</f>
        <v>D</v>
      </c>
      <c r="T161" s="16" t="str">
        <f>_xlfn.XLOOKUP(Grades[[#This Row],[writing score]],$I$37:$I$41,$J$37:$J$41, ,-1)</f>
        <v>D</v>
      </c>
      <c r="U161" s="76">
        <f>AVERAGE(Grades[[#This Row],[math score]],Grades[[#This Row],[reading score]],Grades[[#This Row],[writing score]])</f>
        <v>64</v>
      </c>
      <c r="V161" s="15" t="str">
        <f>_xlfn.XLOOKUP(Grades[[#This Row],[Name]],Students[Name],Students[School Name])</f>
        <v>Golden Sierra High School</v>
      </c>
      <c r="W161" s="15" t="str">
        <f>_xlfn.XLOOKUP(Grades[[#This Row],[Name]],Students[Name],Students[Extracurricular Activities])</f>
        <v xml:space="preserve">Marching Band </v>
      </c>
      <c r="X161" s="15" t="str">
        <f>_xlfn.XLOOKUP(Grades[[#This Row],[school]],Schools[School Name],Schools[City])</f>
        <v>Bloomington</v>
      </c>
      <c r="Y161" s="15">
        <f>_xlfn.XLOOKUP(Grades[[#This Row],[School City]],Schools[City],Schools[Zipcode])</f>
        <v>55435</v>
      </c>
    </row>
    <row r="162" spans="12:25" x14ac:dyDescent="0.2">
      <c r="L162" t="s">
        <v>421</v>
      </c>
      <c r="M162" t="s">
        <v>5</v>
      </c>
      <c r="N162" t="s">
        <v>629</v>
      </c>
      <c r="O162">
        <v>82</v>
      </c>
      <c r="P162">
        <v>78</v>
      </c>
      <c r="Q162">
        <v>74</v>
      </c>
      <c r="R162" t="str">
        <f>_xlfn.XLOOKUP(Grades[[#This Row],[math score]],$I$37:$I$41,$J$37:$J$41, ,-1)</f>
        <v>B</v>
      </c>
      <c r="S162" s="16" t="str">
        <f>_xlfn.XLOOKUP(Grades[[#This Row],[reading score]],$I$37:$I$41,$J$37:$J$41, ,-1)</f>
        <v>C</v>
      </c>
      <c r="T162" s="16" t="str">
        <f>_xlfn.XLOOKUP(Grades[[#This Row],[writing score]],$I$37:$I$41,$J$37:$J$41, ,-1)</f>
        <v>C</v>
      </c>
      <c r="U162" s="76">
        <f>AVERAGE(Grades[[#This Row],[math score]],Grades[[#This Row],[reading score]],Grades[[#This Row],[writing score]])</f>
        <v>78</v>
      </c>
      <c r="V162" s="15" t="str">
        <f>_xlfn.XLOOKUP(Grades[[#This Row],[Name]],Students[Name],Students[School Name])</f>
        <v>Lone Oak Grammar School</v>
      </c>
      <c r="W162" s="15" t="str">
        <f>_xlfn.XLOOKUP(Grades[[#This Row],[Name]],Students[Name],Students[Extracurricular Activities])</f>
        <v xml:space="preserve">Marching Band </v>
      </c>
      <c r="X162" s="15" t="str">
        <f>_xlfn.XLOOKUP(Grades[[#This Row],[school]],Schools[School Name],Schools[City])</f>
        <v>Rochester</v>
      </c>
      <c r="Y162" s="15">
        <f>_xlfn.XLOOKUP(Grades[[#This Row],[School City]],Schools[City],Schools[Zipcode])</f>
        <v>55906</v>
      </c>
    </row>
    <row r="163" spans="12:25" x14ac:dyDescent="0.2">
      <c r="L163" t="s">
        <v>83</v>
      </c>
      <c r="M163" t="s">
        <v>4</v>
      </c>
      <c r="N163" t="s">
        <v>629</v>
      </c>
      <c r="O163">
        <v>75</v>
      </c>
      <c r="P163">
        <v>88</v>
      </c>
      <c r="Q163">
        <v>85</v>
      </c>
      <c r="R163" t="str">
        <f>_xlfn.XLOOKUP(Grades[[#This Row],[math score]],$I$37:$I$41,$J$37:$J$41, ,-1)</f>
        <v>C</v>
      </c>
      <c r="S163" s="16" t="str">
        <f>_xlfn.XLOOKUP(Grades[[#This Row],[reading score]],$I$37:$I$41,$J$37:$J$41, ,-1)</f>
        <v>B</v>
      </c>
      <c r="T163" s="16" t="str">
        <f>_xlfn.XLOOKUP(Grades[[#This Row],[writing score]],$I$37:$I$41,$J$37:$J$41, ,-1)</f>
        <v>B</v>
      </c>
      <c r="U163" s="76">
        <f>AVERAGE(Grades[[#This Row],[math score]],Grades[[#This Row],[reading score]],Grades[[#This Row],[writing score]])</f>
        <v>82.666666666666671</v>
      </c>
      <c r="V163" s="15" t="str">
        <f>_xlfn.XLOOKUP(Grades[[#This Row],[Name]],Students[Name],Students[School Name])</f>
        <v>Willow Creek High School</v>
      </c>
      <c r="W163" s="15" t="str">
        <f>_xlfn.XLOOKUP(Grades[[#This Row],[Name]],Students[Name],Students[Extracurricular Activities])</f>
        <v>Yearbook Committee</v>
      </c>
      <c r="X163" s="15" t="str">
        <f>_xlfn.XLOOKUP(Grades[[#This Row],[school]],Schools[School Name],Schools[City])</f>
        <v>Saint Paul</v>
      </c>
      <c r="Y163" s="15">
        <f>_xlfn.XLOOKUP(Grades[[#This Row],[School City]],Schools[City],Schools[Zipcode])</f>
        <v>55108</v>
      </c>
    </row>
    <row r="164" spans="12:25" x14ac:dyDescent="0.2">
      <c r="L164" t="s">
        <v>422</v>
      </c>
      <c r="M164" t="s">
        <v>5</v>
      </c>
      <c r="N164" t="s">
        <v>629</v>
      </c>
      <c r="O164">
        <v>49</v>
      </c>
      <c r="P164">
        <v>53</v>
      </c>
      <c r="Q164">
        <v>52</v>
      </c>
      <c r="R164" t="str">
        <f>_xlfn.XLOOKUP(Grades[[#This Row],[math score]],$I$37:$I$41,$J$37:$J$41, ,-1)</f>
        <v>F</v>
      </c>
      <c r="S164" s="16" t="str">
        <f>_xlfn.XLOOKUP(Grades[[#This Row],[reading score]],$I$37:$I$41,$J$37:$J$41, ,-1)</f>
        <v>F</v>
      </c>
      <c r="T164" s="16" t="str">
        <f>_xlfn.XLOOKUP(Grades[[#This Row],[writing score]],$I$37:$I$41,$J$37:$J$41, ,-1)</f>
        <v>F</v>
      </c>
      <c r="U164" s="76">
        <f>AVERAGE(Grades[[#This Row],[math score]],Grades[[#This Row],[reading score]],Grades[[#This Row],[writing score]])</f>
        <v>51.333333333333336</v>
      </c>
      <c r="V164" s="15" t="str">
        <f>_xlfn.XLOOKUP(Grades[[#This Row],[Name]],Students[Name],Students[School Name])</f>
        <v>Lone Oak Grammar School</v>
      </c>
      <c r="W164" s="15" t="str">
        <f>_xlfn.XLOOKUP(Grades[[#This Row],[Name]],Students[Name],Students[Extracurricular Activities])</f>
        <v>Art Club</v>
      </c>
      <c r="X164" s="15" t="str">
        <f>_xlfn.XLOOKUP(Grades[[#This Row],[school]],Schools[School Name],Schools[City])</f>
        <v>Rochester</v>
      </c>
      <c r="Y164" s="15">
        <f>_xlfn.XLOOKUP(Grades[[#This Row],[School City]],Schools[City],Schools[Zipcode])</f>
        <v>55906</v>
      </c>
    </row>
    <row r="165" spans="12:25" x14ac:dyDescent="0.2">
      <c r="L165" t="s">
        <v>423</v>
      </c>
      <c r="M165" t="s">
        <v>5</v>
      </c>
      <c r="N165" t="s">
        <v>629</v>
      </c>
      <c r="O165">
        <v>52</v>
      </c>
      <c r="P165">
        <v>53</v>
      </c>
      <c r="Q165">
        <v>49</v>
      </c>
      <c r="R165" t="str">
        <f>_xlfn.XLOOKUP(Grades[[#This Row],[math score]],$I$37:$I$41,$J$37:$J$41, ,-1)</f>
        <v>F</v>
      </c>
      <c r="S165" s="16" t="str">
        <f>_xlfn.XLOOKUP(Grades[[#This Row],[reading score]],$I$37:$I$41,$J$37:$J$41, ,-1)</f>
        <v>F</v>
      </c>
      <c r="T165" s="16" t="str">
        <f>_xlfn.XLOOKUP(Grades[[#This Row],[writing score]],$I$37:$I$41,$J$37:$J$41, ,-1)</f>
        <v>F</v>
      </c>
      <c r="U165" s="76">
        <f>AVERAGE(Grades[[#This Row],[math score]],Grades[[#This Row],[reading score]],Grades[[#This Row],[writing score]])</f>
        <v>51.333333333333336</v>
      </c>
      <c r="V165" s="15" t="str">
        <f>_xlfn.XLOOKUP(Grades[[#This Row],[Name]],Students[Name],Students[School Name])</f>
        <v>Blue River High School</v>
      </c>
      <c r="W165" s="15" t="str">
        <f>_xlfn.XLOOKUP(Grades[[#This Row],[Name]],Students[Name],Students[Extracurricular Activities])</f>
        <v>Chess Club</v>
      </c>
      <c r="X165" s="15" t="str">
        <f>_xlfn.XLOOKUP(Grades[[#This Row],[school]],Schools[School Name],Schools[City])</f>
        <v>Duluth</v>
      </c>
      <c r="Y165" s="15">
        <f>_xlfn.XLOOKUP(Grades[[#This Row],[School City]],Schools[City],Schools[Zipcode])</f>
        <v>55810</v>
      </c>
    </row>
    <row r="166" spans="12:25" x14ac:dyDescent="0.2">
      <c r="L166" t="s">
        <v>84</v>
      </c>
      <c r="M166" t="s">
        <v>4</v>
      </c>
      <c r="N166" t="s">
        <v>630</v>
      </c>
      <c r="O166">
        <v>81</v>
      </c>
      <c r="P166">
        <v>92</v>
      </c>
      <c r="Q166">
        <v>91</v>
      </c>
      <c r="R166" t="str">
        <f>_xlfn.XLOOKUP(Grades[[#This Row],[math score]],$I$37:$I$41,$J$37:$J$41, ,-1)</f>
        <v>B</v>
      </c>
      <c r="S166" s="16" t="str">
        <f>_xlfn.XLOOKUP(Grades[[#This Row],[reading score]],$I$37:$I$41,$J$37:$J$41, ,-1)</f>
        <v>A</v>
      </c>
      <c r="T166" s="16" t="str">
        <f>_xlfn.XLOOKUP(Grades[[#This Row],[writing score]],$I$37:$I$41,$J$37:$J$41, ,-1)</f>
        <v>A</v>
      </c>
      <c r="U166" s="76">
        <f>AVERAGE(Grades[[#This Row],[math score]],Grades[[#This Row],[reading score]],Grades[[#This Row],[writing score]])</f>
        <v>88</v>
      </c>
      <c r="V166" s="15" t="str">
        <f>_xlfn.XLOOKUP(Grades[[#This Row],[Name]],Students[Name],Students[School Name])</f>
        <v>Willow Creek High School</v>
      </c>
      <c r="W166" s="15" t="str">
        <f>_xlfn.XLOOKUP(Grades[[#This Row],[Name]],Students[Name],Students[Extracurricular Activities])</f>
        <v>Art Club</v>
      </c>
      <c r="X166" s="15" t="str">
        <f>_xlfn.XLOOKUP(Grades[[#This Row],[school]],Schools[School Name],Schools[City])</f>
        <v>Saint Paul</v>
      </c>
      <c r="Y166" s="15">
        <f>_xlfn.XLOOKUP(Grades[[#This Row],[School City]],Schools[City],Schools[Zipcode])</f>
        <v>55108</v>
      </c>
    </row>
    <row r="167" spans="12:25" x14ac:dyDescent="0.2">
      <c r="L167" t="s">
        <v>85</v>
      </c>
      <c r="M167" t="s">
        <v>4</v>
      </c>
      <c r="N167" t="s">
        <v>630</v>
      </c>
      <c r="O167">
        <v>96</v>
      </c>
      <c r="P167">
        <v>100</v>
      </c>
      <c r="Q167">
        <v>100</v>
      </c>
      <c r="R167" t="str">
        <f>_xlfn.XLOOKUP(Grades[[#This Row],[math score]],$I$37:$I$41,$J$37:$J$41, ,-1)</f>
        <v>A</v>
      </c>
      <c r="S167" s="16" t="str">
        <f>_xlfn.XLOOKUP(Grades[[#This Row],[reading score]],$I$37:$I$41,$J$37:$J$41, ,-1)</f>
        <v>A</v>
      </c>
      <c r="T167" s="16" t="str">
        <f>_xlfn.XLOOKUP(Grades[[#This Row],[writing score]],$I$37:$I$41,$J$37:$J$41, ,-1)</f>
        <v>A</v>
      </c>
      <c r="U167" s="76">
        <f>AVERAGE(Grades[[#This Row],[math score]],Grades[[#This Row],[reading score]],Grades[[#This Row],[writing score]])</f>
        <v>98.666666666666671</v>
      </c>
      <c r="V167" s="15" t="str">
        <f>_xlfn.XLOOKUP(Grades[[#This Row],[Name]],Students[Name],Students[School Name])</f>
        <v>Blue River High School</v>
      </c>
      <c r="W167" s="15" t="str">
        <f>_xlfn.XLOOKUP(Grades[[#This Row],[Name]],Students[Name],Students[Extracurricular Activities])</f>
        <v>Sports</v>
      </c>
      <c r="X167" s="15" t="str">
        <f>_xlfn.XLOOKUP(Grades[[#This Row],[school]],Schools[School Name],Schools[City])</f>
        <v>Duluth</v>
      </c>
      <c r="Y167" s="15">
        <f>_xlfn.XLOOKUP(Grades[[#This Row],[School City]],Schools[City],Schools[Zipcode])</f>
        <v>55810</v>
      </c>
    </row>
    <row r="168" spans="12:25" x14ac:dyDescent="0.2">
      <c r="L168" t="s">
        <v>424</v>
      </c>
      <c r="M168" t="s">
        <v>5</v>
      </c>
      <c r="N168" t="s">
        <v>630</v>
      </c>
      <c r="O168">
        <v>53</v>
      </c>
      <c r="P168">
        <v>51</v>
      </c>
      <c r="Q168">
        <v>51</v>
      </c>
      <c r="R168" t="str">
        <f>_xlfn.XLOOKUP(Grades[[#This Row],[math score]],$I$37:$I$41,$J$37:$J$41, ,-1)</f>
        <v>F</v>
      </c>
      <c r="S168" s="16" t="str">
        <f>_xlfn.XLOOKUP(Grades[[#This Row],[reading score]],$I$37:$I$41,$J$37:$J$41, ,-1)</f>
        <v>F</v>
      </c>
      <c r="T168" s="16" t="str">
        <f>_xlfn.XLOOKUP(Grades[[#This Row],[writing score]],$I$37:$I$41,$J$37:$J$41, ,-1)</f>
        <v>F</v>
      </c>
      <c r="U168" s="76">
        <f>AVERAGE(Grades[[#This Row],[math score]],Grades[[#This Row],[reading score]],Grades[[#This Row],[writing score]])</f>
        <v>51.666666666666664</v>
      </c>
      <c r="V168" s="15" t="str">
        <f>_xlfn.XLOOKUP(Grades[[#This Row],[Name]],Students[Name],Students[School Name])</f>
        <v>Blue River High School</v>
      </c>
      <c r="W168" s="15" t="str">
        <f>_xlfn.XLOOKUP(Grades[[#This Row],[Name]],Students[Name],Students[Extracurricular Activities])</f>
        <v>Chess Club</v>
      </c>
      <c r="X168" s="15" t="str">
        <f>_xlfn.XLOOKUP(Grades[[#This Row],[school]],Schools[School Name],Schools[City])</f>
        <v>Duluth</v>
      </c>
      <c r="Y168" s="15">
        <f>_xlfn.XLOOKUP(Grades[[#This Row],[School City]],Schools[City],Schools[Zipcode])</f>
        <v>55810</v>
      </c>
    </row>
    <row r="169" spans="12:25" x14ac:dyDescent="0.2">
      <c r="L169" t="s">
        <v>86</v>
      </c>
      <c r="M169" t="s">
        <v>4</v>
      </c>
      <c r="N169" t="s">
        <v>629</v>
      </c>
      <c r="O169">
        <v>58</v>
      </c>
      <c r="P169">
        <v>76</v>
      </c>
      <c r="Q169">
        <v>78</v>
      </c>
      <c r="R169" t="str">
        <f>_xlfn.XLOOKUP(Grades[[#This Row],[math score]],$I$37:$I$41,$J$37:$J$41, ,-1)</f>
        <v>F</v>
      </c>
      <c r="S169" s="16" t="str">
        <f>_xlfn.XLOOKUP(Grades[[#This Row],[reading score]],$I$37:$I$41,$J$37:$J$41, ,-1)</f>
        <v>C</v>
      </c>
      <c r="T169" s="16" t="str">
        <f>_xlfn.XLOOKUP(Grades[[#This Row],[writing score]],$I$37:$I$41,$J$37:$J$41, ,-1)</f>
        <v>C</v>
      </c>
      <c r="U169" s="76">
        <f>AVERAGE(Grades[[#This Row],[math score]],Grades[[#This Row],[reading score]],Grades[[#This Row],[writing score]])</f>
        <v>70.666666666666671</v>
      </c>
      <c r="V169" s="15" t="str">
        <f>_xlfn.XLOOKUP(Grades[[#This Row],[Name]],Students[Name],Students[School Name])</f>
        <v>Lone Oak Grammar School</v>
      </c>
      <c r="W169" s="15" t="str">
        <f>_xlfn.XLOOKUP(Grades[[#This Row],[Name]],Students[Name],Students[Extracurricular Activities])</f>
        <v>Art Club</v>
      </c>
      <c r="X169" s="15" t="str">
        <f>_xlfn.XLOOKUP(Grades[[#This Row],[school]],Schools[School Name],Schools[City])</f>
        <v>Rochester</v>
      </c>
      <c r="Y169" s="15">
        <f>_xlfn.XLOOKUP(Grades[[#This Row],[School City]],Schools[City],Schools[Zipcode])</f>
        <v>55906</v>
      </c>
    </row>
    <row r="170" spans="12:25" x14ac:dyDescent="0.2">
      <c r="L170" t="s">
        <v>87</v>
      </c>
      <c r="M170" t="s">
        <v>4</v>
      </c>
      <c r="N170" t="s">
        <v>629</v>
      </c>
      <c r="O170">
        <v>68</v>
      </c>
      <c r="P170">
        <v>83</v>
      </c>
      <c r="Q170">
        <v>78</v>
      </c>
      <c r="R170" t="str">
        <f>_xlfn.XLOOKUP(Grades[[#This Row],[math score]],$I$37:$I$41,$J$37:$J$41, ,-1)</f>
        <v>D</v>
      </c>
      <c r="S170" s="16" t="str">
        <f>_xlfn.XLOOKUP(Grades[[#This Row],[reading score]],$I$37:$I$41,$J$37:$J$41, ,-1)</f>
        <v>B</v>
      </c>
      <c r="T170" s="16" t="str">
        <f>_xlfn.XLOOKUP(Grades[[#This Row],[writing score]],$I$37:$I$41,$J$37:$J$41, ,-1)</f>
        <v>C</v>
      </c>
      <c r="U170" s="76">
        <f>AVERAGE(Grades[[#This Row],[math score]],Grades[[#This Row],[reading score]],Grades[[#This Row],[writing score]])</f>
        <v>76.333333333333329</v>
      </c>
      <c r="V170" s="15" t="str">
        <f>_xlfn.XLOOKUP(Grades[[#This Row],[Name]],Students[Name],Students[School Name])</f>
        <v>Lone Oak Grammar School</v>
      </c>
      <c r="W170" s="15" t="str">
        <f>_xlfn.XLOOKUP(Grades[[#This Row],[Name]],Students[Name],Students[Extracurricular Activities])</f>
        <v>Chess Club</v>
      </c>
      <c r="X170" s="15" t="str">
        <f>_xlfn.XLOOKUP(Grades[[#This Row],[school]],Schools[School Name],Schools[City])</f>
        <v>Rochester</v>
      </c>
      <c r="Y170" s="15">
        <f>_xlfn.XLOOKUP(Grades[[#This Row],[School City]],Schools[City],Schools[Zipcode])</f>
        <v>55906</v>
      </c>
    </row>
    <row r="171" spans="12:25" x14ac:dyDescent="0.2">
      <c r="L171" t="s">
        <v>88</v>
      </c>
      <c r="M171" t="s">
        <v>4</v>
      </c>
      <c r="N171" t="s">
        <v>630</v>
      </c>
      <c r="O171">
        <v>67</v>
      </c>
      <c r="P171">
        <v>75</v>
      </c>
      <c r="Q171">
        <v>70</v>
      </c>
      <c r="R171" t="str">
        <f>_xlfn.XLOOKUP(Grades[[#This Row],[math score]],$I$37:$I$41,$J$37:$J$41, ,-1)</f>
        <v>D</v>
      </c>
      <c r="S171" s="16" t="str">
        <f>_xlfn.XLOOKUP(Grades[[#This Row],[reading score]],$I$37:$I$41,$J$37:$J$41, ,-1)</f>
        <v>C</v>
      </c>
      <c r="T171" s="16" t="str">
        <f>_xlfn.XLOOKUP(Grades[[#This Row],[writing score]],$I$37:$I$41,$J$37:$J$41, ,-1)</f>
        <v>C</v>
      </c>
      <c r="U171" s="76">
        <f>AVERAGE(Grades[[#This Row],[math score]],Grades[[#This Row],[reading score]],Grades[[#This Row],[writing score]])</f>
        <v>70.666666666666671</v>
      </c>
      <c r="V171" s="15" t="str">
        <f>_xlfn.XLOOKUP(Grades[[#This Row],[Name]],Students[Name],Students[School Name])</f>
        <v>Blue River High School</v>
      </c>
      <c r="W171" s="15" t="str">
        <f>_xlfn.XLOOKUP(Grades[[#This Row],[Name]],Students[Name],Students[Extracurricular Activities])</f>
        <v>Yearbook Committee</v>
      </c>
      <c r="X171" s="15" t="str">
        <f>_xlfn.XLOOKUP(Grades[[#This Row],[school]],Schools[School Name],Schools[City])</f>
        <v>Duluth</v>
      </c>
      <c r="Y171" s="15">
        <f>_xlfn.XLOOKUP(Grades[[#This Row],[School City]],Schools[City],Schools[Zipcode])</f>
        <v>55810</v>
      </c>
    </row>
    <row r="172" spans="12:25" x14ac:dyDescent="0.2">
      <c r="L172" t="s">
        <v>425</v>
      </c>
      <c r="M172" t="s">
        <v>5</v>
      </c>
      <c r="N172" t="s">
        <v>629</v>
      </c>
      <c r="O172">
        <v>72</v>
      </c>
      <c r="P172">
        <v>73</v>
      </c>
      <c r="Q172">
        <v>74</v>
      </c>
      <c r="R172" t="str">
        <f>_xlfn.XLOOKUP(Grades[[#This Row],[math score]],$I$37:$I$41,$J$37:$J$41, ,-1)</f>
        <v>C</v>
      </c>
      <c r="S172" s="16" t="str">
        <f>_xlfn.XLOOKUP(Grades[[#This Row],[reading score]],$I$37:$I$41,$J$37:$J$41, ,-1)</f>
        <v>C</v>
      </c>
      <c r="T172" s="16" t="str">
        <f>_xlfn.XLOOKUP(Grades[[#This Row],[writing score]],$I$37:$I$41,$J$37:$J$41, ,-1)</f>
        <v>C</v>
      </c>
      <c r="U172" s="76">
        <f>AVERAGE(Grades[[#This Row],[math score]],Grades[[#This Row],[reading score]],Grades[[#This Row],[writing score]])</f>
        <v>73</v>
      </c>
      <c r="V172" s="15" t="str">
        <f>_xlfn.XLOOKUP(Grades[[#This Row],[Name]],Students[Name],Students[School Name])</f>
        <v>Granite Hills High</v>
      </c>
      <c r="W172" s="15" t="str">
        <f>_xlfn.XLOOKUP(Grades[[#This Row],[Name]],Students[Name],Students[Extracurricular Activities])</f>
        <v>Chess Club</v>
      </c>
      <c r="X172" s="15" t="str">
        <f>_xlfn.XLOOKUP(Grades[[#This Row],[school]],Schools[School Name],Schools[City])</f>
        <v>Minneapolis</v>
      </c>
      <c r="Y172" s="15">
        <f>_xlfn.XLOOKUP(Grades[[#This Row],[School City]],Schools[City],Schools[Zipcode])</f>
        <v>55488</v>
      </c>
    </row>
    <row r="173" spans="12:25" x14ac:dyDescent="0.2">
      <c r="L173" t="s">
        <v>426</v>
      </c>
      <c r="M173" t="s">
        <v>5</v>
      </c>
      <c r="N173" t="s">
        <v>629</v>
      </c>
      <c r="O173">
        <v>94</v>
      </c>
      <c r="P173">
        <v>88</v>
      </c>
      <c r="Q173">
        <v>78</v>
      </c>
      <c r="R173" t="str">
        <f>_xlfn.XLOOKUP(Grades[[#This Row],[math score]],$I$37:$I$41,$J$37:$J$41, ,-1)</f>
        <v>A</v>
      </c>
      <c r="S173" s="16" t="str">
        <f>_xlfn.XLOOKUP(Grades[[#This Row],[reading score]],$I$37:$I$41,$J$37:$J$41, ,-1)</f>
        <v>B</v>
      </c>
      <c r="T173" s="16" t="str">
        <f>_xlfn.XLOOKUP(Grades[[#This Row],[writing score]],$I$37:$I$41,$J$37:$J$41, ,-1)</f>
        <v>C</v>
      </c>
      <c r="U173" s="76">
        <f>AVERAGE(Grades[[#This Row],[math score]],Grades[[#This Row],[reading score]],Grades[[#This Row],[writing score]])</f>
        <v>86.666666666666671</v>
      </c>
      <c r="V173" s="15" t="str">
        <f>_xlfn.XLOOKUP(Grades[[#This Row],[Name]],Students[Name],Students[School Name])</f>
        <v>Willow Creek High School</v>
      </c>
      <c r="W173" s="15" t="str">
        <f>_xlfn.XLOOKUP(Grades[[#This Row],[Name]],Students[Name],Students[Extracurricular Activities])</f>
        <v>Student Government</v>
      </c>
      <c r="X173" s="15" t="str">
        <f>_xlfn.XLOOKUP(Grades[[#This Row],[school]],Schools[School Name],Schools[City])</f>
        <v>Saint Paul</v>
      </c>
      <c r="Y173" s="15">
        <f>_xlfn.XLOOKUP(Grades[[#This Row],[School City]],Schools[City],Schools[Zipcode])</f>
        <v>55108</v>
      </c>
    </row>
    <row r="174" spans="12:25" x14ac:dyDescent="0.2">
      <c r="L174" t="s">
        <v>89</v>
      </c>
      <c r="M174" t="s">
        <v>4</v>
      </c>
      <c r="N174" t="s">
        <v>630</v>
      </c>
      <c r="O174">
        <v>79</v>
      </c>
      <c r="P174">
        <v>86</v>
      </c>
      <c r="Q174">
        <v>81</v>
      </c>
      <c r="R174" t="str">
        <f>_xlfn.XLOOKUP(Grades[[#This Row],[math score]],$I$37:$I$41,$J$37:$J$41, ,-1)</f>
        <v>C</v>
      </c>
      <c r="S174" s="16" t="str">
        <f>_xlfn.XLOOKUP(Grades[[#This Row],[reading score]],$I$37:$I$41,$J$37:$J$41, ,-1)</f>
        <v>B</v>
      </c>
      <c r="T174" s="16" t="str">
        <f>_xlfn.XLOOKUP(Grades[[#This Row],[writing score]],$I$37:$I$41,$J$37:$J$41, ,-1)</f>
        <v>B</v>
      </c>
      <c r="U174" s="76">
        <f>AVERAGE(Grades[[#This Row],[math score]],Grades[[#This Row],[reading score]],Grades[[#This Row],[writing score]])</f>
        <v>82</v>
      </c>
      <c r="V174" s="15" t="str">
        <f>_xlfn.XLOOKUP(Grades[[#This Row],[Name]],Students[Name],Students[School Name])</f>
        <v>Golden Sierra High School</v>
      </c>
      <c r="W174" s="15" t="str">
        <f>_xlfn.XLOOKUP(Grades[[#This Row],[Name]],Students[Name],Students[Extracurricular Activities])</f>
        <v>Yearbook Committee</v>
      </c>
      <c r="X174" s="15" t="str">
        <f>_xlfn.XLOOKUP(Grades[[#This Row],[school]],Schools[School Name],Schools[City])</f>
        <v>Bloomington</v>
      </c>
      <c r="Y174" s="15">
        <f>_xlfn.XLOOKUP(Grades[[#This Row],[School City]],Schools[City],Schools[Zipcode])</f>
        <v>55435</v>
      </c>
    </row>
    <row r="175" spans="12:25" x14ac:dyDescent="0.2">
      <c r="L175" t="s">
        <v>90</v>
      </c>
      <c r="M175" t="s">
        <v>4</v>
      </c>
      <c r="N175" t="s">
        <v>629</v>
      </c>
      <c r="O175">
        <v>63</v>
      </c>
      <c r="P175">
        <v>67</v>
      </c>
      <c r="Q175">
        <v>70</v>
      </c>
      <c r="R175" t="str">
        <f>_xlfn.XLOOKUP(Grades[[#This Row],[math score]],$I$37:$I$41,$J$37:$J$41, ,-1)</f>
        <v>D</v>
      </c>
      <c r="S175" s="16" t="str">
        <f>_xlfn.XLOOKUP(Grades[[#This Row],[reading score]],$I$37:$I$41,$J$37:$J$41, ,-1)</f>
        <v>D</v>
      </c>
      <c r="T175" s="16" t="str">
        <f>_xlfn.XLOOKUP(Grades[[#This Row],[writing score]],$I$37:$I$41,$J$37:$J$41, ,-1)</f>
        <v>C</v>
      </c>
      <c r="U175" s="76">
        <f>AVERAGE(Grades[[#This Row],[math score]],Grades[[#This Row],[reading score]],Grades[[#This Row],[writing score]])</f>
        <v>66.666666666666671</v>
      </c>
      <c r="V175" s="15" t="str">
        <f>_xlfn.XLOOKUP(Grades[[#This Row],[Name]],Students[Name],Students[School Name])</f>
        <v>Blue River High School</v>
      </c>
      <c r="W175" s="15" t="str">
        <f>_xlfn.XLOOKUP(Grades[[#This Row],[Name]],Students[Name],Students[Extracurricular Activities])</f>
        <v xml:space="preserve">Marching Band </v>
      </c>
      <c r="X175" s="15" t="str">
        <f>_xlfn.XLOOKUP(Grades[[#This Row],[school]],Schools[School Name],Schools[City])</f>
        <v>Duluth</v>
      </c>
      <c r="Y175" s="15">
        <f>_xlfn.XLOOKUP(Grades[[#This Row],[School City]],Schools[City],Schools[Zipcode])</f>
        <v>55810</v>
      </c>
    </row>
    <row r="176" spans="12:25" x14ac:dyDescent="0.2">
      <c r="L176" t="s">
        <v>91</v>
      </c>
      <c r="M176" t="s">
        <v>4</v>
      </c>
      <c r="N176" t="s">
        <v>629</v>
      </c>
      <c r="O176">
        <v>43</v>
      </c>
      <c r="P176">
        <v>51</v>
      </c>
      <c r="Q176">
        <v>54</v>
      </c>
      <c r="R176" t="str">
        <f>_xlfn.XLOOKUP(Grades[[#This Row],[math score]],$I$37:$I$41,$J$37:$J$41, ,-1)</f>
        <v>F</v>
      </c>
      <c r="S176" s="16" t="str">
        <f>_xlfn.XLOOKUP(Grades[[#This Row],[reading score]],$I$37:$I$41,$J$37:$J$41, ,-1)</f>
        <v>F</v>
      </c>
      <c r="T176" s="16" t="str">
        <f>_xlfn.XLOOKUP(Grades[[#This Row],[writing score]],$I$37:$I$41,$J$37:$J$41, ,-1)</f>
        <v>F</v>
      </c>
      <c r="U176" s="76">
        <f>AVERAGE(Grades[[#This Row],[math score]],Grades[[#This Row],[reading score]],Grades[[#This Row],[writing score]])</f>
        <v>49.333333333333336</v>
      </c>
      <c r="V176" s="15" t="str">
        <f>_xlfn.XLOOKUP(Grades[[#This Row],[Name]],Students[Name],Students[School Name])</f>
        <v>Blue River High School</v>
      </c>
      <c r="W176" s="15" t="str">
        <f>_xlfn.XLOOKUP(Grades[[#This Row],[Name]],Students[Name],Students[Extracurricular Activities])</f>
        <v>Sports</v>
      </c>
      <c r="X176" s="15" t="str">
        <f>_xlfn.XLOOKUP(Grades[[#This Row],[school]],Schools[School Name],Schools[City])</f>
        <v>Duluth</v>
      </c>
      <c r="Y176" s="15">
        <f>_xlfn.XLOOKUP(Grades[[#This Row],[School City]],Schools[City],Schools[Zipcode])</f>
        <v>55810</v>
      </c>
    </row>
    <row r="177" spans="12:25" x14ac:dyDescent="0.2">
      <c r="L177" t="s">
        <v>92</v>
      </c>
      <c r="M177" t="s">
        <v>4</v>
      </c>
      <c r="N177" t="s">
        <v>629</v>
      </c>
      <c r="O177">
        <v>81</v>
      </c>
      <c r="P177">
        <v>91</v>
      </c>
      <c r="Q177">
        <v>87</v>
      </c>
      <c r="R177" t="str">
        <f>_xlfn.XLOOKUP(Grades[[#This Row],[math score]],$I$37:$I$41,$J$37:$J$41, ,-1)</f>
        <v>B</v>
      </c>
      <c r="S177" s="16" t="str">
        <f>_xlfn.XLOOKUP(Grades[[#This Row],[reading score]],$I$37:$I$41,$J$37:$J$41, ,-1)</f>
        <v>A</v>
      </c>
      <c r="T177" s="16" t="str">
        <f>_xlfn.XLOOKUP(Grades[[#This Row],[writing score]],$I$37:$I$41,$J$37:$J$41, ,-1)</f>
        <v>B</v>
      </c>
      <c r="U177" s="76">
        <f>AVERAGE(Grades[[#This Row],[math score]],Grades[[#This Row],[reading score]],Grades[[#This Row],[writing score]])</f>
        <v>86.333333333333329</v>
      </c>
      <c r="V177" s="15" t="str">
        <f>_xlfn.XLOOKUP(Grades[[#This Row],[Name]],Students[Name],Students[School Name])</f>
        <v>Blue River High School</v>
      </c>
      <c r="W177" s="15" t="str">
        <f>_xlfn.XLOOKUP(Grades[[#This Row],[Name]],Students[Name],Students[Extracurricular Activities])</f>
        <v>Art Club</v>
      </c>
      <c r="X177" s="15" t="str">
        <f>_xlfn.XLOOKUP(Grades[[#This Row],[school]],Schools[School Name],Schools[City])</f>
        <v>Duluth</v>
      </c>
      <c r="Y177" s="15">
        <f>_xlfn.XLOOKUP(Grades[[#This Row],[School City]],Schools[City],Schools[Zipcode])</f>
        <v>55810</v>
      </c>
    </row>
    <row r="178" spans="12:25" x14ac:dyDescent="0.2">
      <c r="L178" t="s">
        <v>93</v>
      </c>
      <c r="M178" t="s">
        <v>4</v>
      </c>
      <c r="N178" t="s">
        <v>629</v>
      </c>
      <c r="O178">
        <v>46</v>
      </c>
      <c r="P178">
        <v>54</v>
      </c>
      <c r="Q178">
        <v>58</v>
      </c>
      <c r="R178" t="str">
        <f>_xlfn.XLOOKUP(Grades[[#This Row],[math score]],$I$37:$I$41,$J$37:$J$41, ,-1)</f>
        <v>F</v>
      </c>
      <c r="S178" s="16" t="str">
        <f>_xlfn.XLOOKUP(Grades[[#This Row],[reading score]],$I$37:$I$41,$J$37:$J$41, ,-1)</f>
        <v>F</v>
      </c>
      <c r="T178" s="16" t="str">
        <f>_xlfn.XLOOKUP(Grades[[#This Row],[writing score]],$I$37:$I$41,$J$37:$J$41, ,-1)</f>
        <v>F</v>
      </c>
      <c r="U178" s="76">
        <f>AVERAGE(Grades[[#This Row],[math score]],Grades[[#This Row],[reading score]],Grades[[#This Row],[writing score]])</f>
        <v>52.666666666666664</v>
      </c>
      <c r="V178" s="15" t="str">
        <f>_xlfn.XLOOKUP(Grades[[#This Row],[Name]],Students[Name],Students[School Name])</f>
        <v>Lone Oak Grammar School</v>
      </c>
      <c r="W178" s="15" t="str">
        <f>_xlfn.XLOOKUP(Grades[[#This Row],[Name]],Students[Name],Students[Extracurricular Activities])</f>
        <v>Chess Club</v>
      </c>
      <c r="X178" s="15" t="str">
        <f>_xlfn.XLOOKUP(Grades[[#This Row],[school]],Schools[School Name],Schools[City])</f>
        <v>Rochester</v>
      </c>
      <c r="Y178" s="15">
        <f>_xlfn.XLOOKUP(Grades[[#This Row],[School City]],Schools[City],Schools[Zipcode])</f>
        <v>55906</v>
      </c>
    </row>
    <row r="179" spans="12:25" x14ac:dyDescent="0.2">
      <c r="L179" t="s">
        <v>94</v>
      </c>
      <c r="M179" t="s">
        <v>4</v>
      </c>
      <c r="N179" t="s">
        <v>629</v>
      </c>
      <c r="O179">
        <v>71</v>
      </c>
      <c r="P179">
        <v>77</v>
      </c>
      <c r="Q179">
        <v>77</v>
      </c>
      <c r="R179" t="str">
        <f>_xlfn.XLOOKUP(Grades[[#This Row],[math score]],$I$37:$I$41,$J$37:$J$41, ,-1)</f>
        <v>C</v>
      </c>
      <c r="S179" s="16" t="str">
        <f>_xlfn.XLOOKUP(Grades[[#This Row],[reading score]],$I$37:$I$41,$J$37:$J$41, ,-1)</f>
        <v>C</v>
      </c>
      <c r="T179" s="16" t="str">
        <f>_xlfn.XLOOKUP(Grades[[#This Row],[writing score]],$I$37:$I$41,$J$37:$J$41, ,-1)</f>
        <v>C</v>
      </c>
      <c r="U179" s="76">
        <f>AVERAGE(Grades[[#This Row],[math score]],Grades[[#This Row],[reading score]],Grades[[#This Row],[writing score]])</f>
        <v>75</v>
      </c>
      <c r="V179" s="15" t="str">
        <f>_xlfn.XLOOKUP(Grades[[#This Row],[Name]],Students[Name],Students[School Name])</f>
        <v>Blue River High School</v>
      </c>
      <c r="W179" s="15" t="str">
        <f>_xlfn.XLOOKUP(Grades[[#This Row],[Name]],Students[Name],Students[Extracurricular Activities])</f>
        <v xml:space="preserve">Marching Band </v>
      </c>
      <c r="X179" s="15" t="str">
        <f>_xlfn.XLOOKUP(Grades[[#This Row],[school]],Schools[School Name],Schools[City])</f>
        <v>Duluth</v>
      </c>
      <c r="Y179" s="15">
        <f>_xlfn.XLOOKUP(Grades[[#This Row],[School City]],Schools[City],Schools[Zipcode])</f>
        <v>55810</v>
      </c>
    </row>
    <row r="180" spans="12:25" x14ac:dyDescent="0.2">
      <c r="L180" t="s">
        <v>95</v>
      </c>
      <c r="M180" t="s">
        <v>4</v>
      </c>
      <c r="N180" t="s">
        <v>629</v>
      </c>
      <c r="O180">
        <v>52</v>
      </c>
      <c r="P180">
        <v>70</v>
      </c>
      <c r="Q180">
        <v>62</v>
      </c>
      <c r="R180" t="str">
        <f>_xlfn.XLOOKUP(Grades[[#This Row],[math score]],$I$37:$I$41,$J$37:$J$41, ,-1)</f>
        <v>F</v>
      </c>
      <c r="S180" s="16" t="str">
        <f>_xlfn.XLOOKUP(Grades[[#This Row],[reading score]],$I$37:$I$41,$J$37:$J$41, ,-1)</f>
        <v>C</v>
      </c>
      <c r="T180" s="16" t="str">
        <f>_xlfn.XLOOKUP(Grades[[#This Row],[writing score]],$I$37:$I$41,$J$37:$J$41, ,-1)</f>
        <v>D</v>
      </c>
      <c r="U180" s="76">
        <f>AVERAGE(Grades[[#This Row],[math score]],Grades[[#This Row],[reading score]],Grades[[#This Row],[writing score]])</f>
        <v>61.333333333333336</v>
      </c>
      <c r="V180" s="15" t="str">
        <f>_xlfn.XLOOKUP(Grades[[#This Row],[Name]],Students[Name],Students[School Name])</f>
        <v>Lone Oak Grammar School</v>
      </c>
      <c r="W180" s="15" t="str">
        <f>_xlfn.XLOOKUP(Grades[[#This Row],[Name]],Students[Name],Students[Extracurricular Activities])</f>
        <v>Art Club</v>
      </c>
      <c r="X180" s="15" t="str">
        <f>_xlfn.XLOOKUP(Grades[[#This Row],[school]],Schools[School Name],Schools[City])</f>
        <v>Rochester</v>
      </c>
      <c r="Y180" s="15">
        <f>_xlfn.XLOOKUP(Grades[[#This Row],[School City]],Schools[City],Schools[Zipcode])</f>
        <v>55906</v>
      </c>
    </row>
    <row r="181" spans="12:25" x14ac:dyDescent="0.2">
      <c r="L181" t="s">
        <v>96</v>
      </c>
      <c r="M181" t="s">
        <v>4</v>
      </c>
      <c r="N181" t="s">
        <v>630</v>
      </c>
      <c r="O181">
        <v>97</v>
      </c>
      <c r="P181">
        <v>100</v>
      </c>
      <c r="Q181">
        <v>100</v>
      </c>
      <c r="R181" t="str">
        <f>_xlfn.XLOOKUP(Grades[[#This Row],[math score]],$I$37:$I$41,$J$37:$J$41, ,-1)</f>
        <v>A</v>
      </c>
      <c r="S181" s="16" t="str">
        <f>_xlfn.XLOOKUP(Grades[[#This Row],[reading score]],$I$37:$I$41,$J$37:$J$41, ,-1)</f>
        <v>A</v>
      </c>
      <c r="T181" s="16" t="str">
        <f>_xlfn.XLOOKUP(Grades[[#This Row],[writing score]],$I$37:$I$41,$J$37:$J$41, ,-1)</f>
        <v>A</v>
      </c>
      <c r="U181" s="76">
        <f>AVERAGE(Grades[[#This Row],[math score]],Grades[[#This Row],[reading score]],Grades[[#This Row],[writing score]])</f>
        <v>99</v>
      </c>
      <c r="V181" s="15" t="str">
        <f>_xlfn.XLOOKUP(Grades[[#This Row],[Name]],Students[Name],Students[School Name])</f>
        <v>Golden Sierra High School</v>
      </c>
      <c r="W181" s="15" t="str">
        <f>_xlfn.XLOOKUP(Grades[[#This Row],[Name]],Students[Name],Students[Extracurricular Activities])</f>
        <v>Student Government</v>
      </c>
      <c r="X181" s="15" t="str">
        <f>_xlfn.XLOOKUP(Grades[[#This Row],[school]],Schools[School Name],Schools[City])</f>
        <v>Bloomington</v>
      </c>
      <c r="Y181" s="15">
        <f>_xlfn.XLOOKUP(Grades[[#This Row],[School City]],Schools[City],Schools[Zipcode])</f>
        <v>55435</v>
      </c>
    </row>
    <row r="182" spans="12:25" x14ac:dyDescent="0.2">
      <c r="L182" t="s">
        <v>427</v>
      </c>
      <c r="M182" t="s">
        <v>5</v>
      </c>
      <c r="N182" t="s">
        <v>629</v>
      </c>
      <c r="O182">
        <v>62</v>
      </c>
      <c r="P182">
        <v>68</v>
      </c>
      <c r="Q182">
        <v>75</v>
      </c>
      <c r="R182" t="str">
        <f>_xlfn.XLOOKUP(Grades[[#This Row],[math score]],$I$37:$I$41,$J$37:$J$41, ,-1)</f>
        <v>D</v>
      </c>
      <c r="S182" s="16" t="str">
        <f>_xlfn.XLOOKUP(Grades[[#This Row],[reading score]],$I$37:$I$41,$J$37:$J$41, ,-1)</f>
        <v>D</v>
      </c>
      <c r="T182" s="16" t="str">
        <f>_xlfn.XLOOKUP(Grades[[#This Row],[writing score]],$I$37:$I$41,$J$37:$J$41, ,-1)</f>
        <v>C</v>
      </c>
      <c r="U182" s="76">
        <f>AVERAGE(Grades[[#This Row],[math score]],Grades[[#This Row],[reading score]],Grades[[#This Row],[writing score]])</f>
        <v>68.333333333333329</v>
      </c>
      <c r="V182" s="15" t="str">
        <f>_xlfn.XLOOKUP(Grades[[#This Row],[Name]],Students[Name],Students[School Name])</f>
        <v>Blue River High School</v>
      </c>
      <c r="W182" s="15" t="str">
        <f>_xlfn.XLOOKUP(Grades[[#This Row],[Name]],Students[Name],Students[Extracurricular Activities])</f>
        <v>Art Club</v>
      </c>
      <c r="X182" s="15" t="str">
        <f>_xlfn.XLOOKUP(Grades[[#This Row],[school]],Schools[School Name],Schools[City])</f>
        <v>Duluth</v>
      </c>
      <c r="Y182" s="15">
        <f>_xlfn.XLOOKUP(Grades[[#This Row],[School City]],Schools[City],Schools[Zipcode])</f>
        <v>55810</v>
      </c>
    </row>
    <row r="183" spans="12:25" x14ac:dyDescent="0.2">
      <c r="L183" t="s">
        <v>97</v>
      </c>
      <c r="M183" t="s">
        <v>4</v>
      </c>
      <c r="N183" t="s">
        <v>629</v>
      </c>
      <c r="O183">
        <v>46</v>
      </c>
      <c r="P183">
        <v>64</v>
      </c>
      <c r="Q183">
        <v>66</v>
      </c>
      <c r="R183" t="str">
        <f>_xlfn.XLOOKUP(Grades[[#This Row],[math score]],$I$37:$I$41,$J$37:$J$41, ,-1)</f>
        <v>F</v>
      </c>
      <c r="S183" s="16" t="str">
        <f>_xlfn.XLOOKUP(Grades[[#This Row],[reading score]],$I$37:$I$41,$J$37:$J$41, ,-1)</f>
        <v>D</v>
      </c>
      <c r="T183" s="16" t="str">
        <f>_xlfn.XLOOKUP(Grades[[#This Row],[writing score]],$I$37:$I$41,$J$37:$J$41, ,-1)</f>
        <v>D</v>
      </c>
      <c r="U183" s="76">
        <f>AVERAGE(Grades[[#This Row],[math score]],Grades[[#This Row],[reading score]],Grades[[#This Row],[writing score]])</f>
        <v>58.666666666666664</v>
      </c>
      <c r="V183" s="15" t="str">
        <f>_xlfn.XLOOKUP(Grades[[#This Row],[Name]],Students[Name],Students[School Name])</f>
        <v>Blue River High School</v>
      </c>
      <c r="W183" s="15" t="str">
        <f>_xlfn.XLOOKUP(Grades[[#This Row],[Name]],Students[Name],Students[Extracurricular Activities])</f>
        <v>Yearbook Committee</v>
      </c>
      <c r="X183" s="15" t="str">
        <f>_xlfn.XLOOKUP(Grades[[#This Row],[school]],Schools[School Name],Schools[City])</f>
        <v>Duluth</v>
      </c>
      <c r="Y183" s="15">
        <f>_xlfn.XLOOKUP(Grades[[#This Row],[School City]],Schools[City],Schools[Zipcode])</f>
        <v>55810</v>
      </c>
    </row>
    <row r="184" spans="12:25" x14ac:dyDescent="0.2">
      <c r="L184" t="s">
        <v>98</v>
      </c>
      <c r="M184" t="s">
        <v>4</v>
      </c>
      <c r="N184" t="s">
        <v>629</v>
      </c>
      <c r="O184">
        <v>50</v>
      </c>
      <c r="P184">
        <v>50</v>
      </c>
      <c r="Q184">
        <v>47</v>
      </c>
      <c r="R184" t="str">
        <f>_xlfn.XLOOKUP(Grades[[#This Row],[math score]],$I$37:$I$41,$J$37:$J$41, ,-1)</f>
        <v>F</v>
      </c>
      <c r="S184" s="16" t="str">
        <f>_xlfn.XLOOKUP(Grades[[#This Row],[reading score]],$I$37:$I$41,$J$37:$J$41, ,-1)</f>
        <v>F</v>
      </c>
      <c r="T184" s="16" t="str">
        <f>_xlfn.XLOOKUP(Grades[[#This Row],[writing score]],$I$37:$I$41,$J$37:$J$41, ,-1)</f>
        <v>F</v>
      </c>
      <c r="U184" s="76">
        <f>AVERAGE(Grades[[#This Row],[math score]],Grades[[#This Row],[reading score]],Grades[[#This Row],[writing score]])</f>
        <v>49</v>
      </c>
      <c r="V184" s="15" t="str">
        <f>_xlfn.XLOOKUP(Grades[[#This Row],[Name]],Students[Name],Students[School Name])</f>
        <v>Willow Creek High School</v>
      </c>
      <c r="W184" s="15" t="str">
        <f>_xlfn.XLOOKUP(Grades[[#This Row],[Name]],Students[Name],Students[Extracurricular Activities])</f>
        <v>Chess Club</v>
      </c>
      <c r="X184" s="15" t="str">
        <f>_xlfn.XLOOKUP(Grades[[#This Row],[school]],Schools[School Name],Schools[City])</f>
        <v>Saint Paul</v>
      </c>
      <c r="Y184" s="15">
        <f>_xlfn.XLOOKUP(Grades[[#This Row],[School City]],Schools[City],Schools[Zipcode])</f>
        <v>55108</v>
      </c>
    </row>
    <row r="185" spans="12:25" x14ac:dyDescent="0.2">
      <c r="L185" t="s">
        <v>99</v>
      </c>
      <c r="M185" t="s">
        <v>4</v>
      </c>
      <c r="N185" t="s">
        <v>630</v>
      </c>
      <c r="O185">
        <v>65</v>
      </c>
      <c r="P185">
        <v>69</v>
      </c>
      <c r="Q185">
        <v>70</v>
      </c>
      <c r="R185" t="str">
        <f>_xlfn.XLOOKUP(Grades[[#This Row],[math score]],$I$37:$I$41,$J$37:$J$41, ,-1)</f>
        <v>D</v>
      </c>
      <c r="S185" s="16" t="str">
        <f>_xlfn.XLOOKUP(Grades[[#This Row],[reading score]],$I$37:$I$41,$J$37:$J$41, ,-1)</f>
        <v>D</v>
      </c>
      <c r="T185" s="16" t="str">
        <f>_xlfn.XLOOKUP(Grades[[#This Row],[writing score]],$I$37:$I$41,$J$37:$J$41, ,-1)</f>
        <v>C</v>
      </c>
      <c r="U185" s="76">
        <f>AVERAGE(Grades[[#This Row],[math score]],Grades[[#This Row],[reading score]],Grades[[#This Row],[writing score]])</f>
        <v>68</v>
      </c>
      <c r="V185" s="15" t="str">
        <f>_xlfn.XLOOKUP(Grades[[#This Row],[Name]],Students[Name],Students[School Name])</f>
        <v>Golden Sierra High School</v>
      </c>
      <c r="W185" s="15" t="str">
        <f>_xlfn.XLOOKUP(Grades[[#This Row],[Name]],Students[Name],Students[Extracurricular Activities])</f>
        <v xml:space="preserve">Marching Band </v>
      </c>
      <c r="X185" s="15" t="str">
        <f>_xlfn.XLOOKUP(Grades[[#This Row],[school]],Schools[School Name],Schools[City])</f>
        <v>Bloomington</v>
      </c>
      <c r="Y185" s="15">
        <f>_xlfn.XLOOKUP(Grades[[#This Row],[School City]],Schools[City],Schools[Zipcode])</f>
        <v>55435</v>
      </c>
    </row>
    <row r="186" spans="12:25" x14ac:dyDescent="0.2">
      <c r="L186" t="s">
        <v>428</v>
      </c>
      <c r="M186" t="s">
        <v>5</v>
      </c>
      <c r="N186" t="s">
        <v>629</v>
      </c>
      <c r="O186">
        <v>45</v>
      </c>
      <c r="P186">
        <v>52</v>
      </c>
      <c r="Q186">
        <v>49</v>
      </c>
      <c r="R186" t="str">
        <f>_xlfn.XLOOKUP(Grades[[#This Row],[math score]],$I$37:$I$41,$J$37:$J$41, ,-1)</f>
        <v>F</v>
      </c>
      <c r="S186" s="16" t="str">
        <f>_xlfn.XLOOKUP(Grades[[#This Row],[reading score]],$I$37:$I$41,$J$37:$J$41, ,-1)</f>
        <v>F</v>
      </c>
      <c r="T186" s="16" t="str">
        <f>_xlfn.XLOOKUP(Grades[[#This Row],[writing score]],$I$37:$I$41,$J$37:$J$41, ,-1)</f>
        <v>F</v>
      </c>
      <c r="U186" s="76">
        <f>AVERAGE(Grades[[#This Row],[math score]],Grades[[#This Row],[reading score]],Grades[[#This Row],[writing score]])</f>
        <v>48.666666666666664</v>
      </c>
      <c r="V186" s="15" t="str">
        <f>_xlfn.XLOOKUP(Grades[[#This Row],[Name]],Students[Name],Students[School Name])</f>
        <v>Blue River High School</v>
      </c>
      <c r="W186" s="15" t="str">
        <f>_xlfn.XLOOKUP(Grades[[#This Row],[Name]],Students[Name],Students[Extracurricular Activities])</f>
        <v>Student Government</v>
      </c>
      <c r="X186" s="15" t="str">
        <f>_xlfn.XLOOKUP(Grades[[#This Row],[school]],Schools[School Name],Schools[City])</f>
        <v>Duluth</v>
      </c>
      <c r="Y186" s="15">
        <f>_xlfn.XLOOKUP(Grades[[#This Row],[School City]],Schools[City],Schools[Zipcode])</f>
        <v>55810</v>
      </c>
    </row>
    <row r="187" spans="12:25" x14ac:dyDescent="0.2">
      <c r="L187" t="s">
        <v>429</v>
      </c>
      <c r="M187" t="s">
        <v>5</v>
      </c>
      <c r="N187" t="s">
        <v>630</v>
      </c>
      <c r="O187">
        <v>65</v>
      </c>
      <c r="P187">
        <v>67</v>
      </c>
      <c r="Q187">
        <v>65</v>
      </c>
      <c r="R187" t="str">
        <f>_xlfn.XLOOKUP(Grades[[#This Row],[math score]],$I$37:$I$41,$J$37:$J$41, ,-1)</f>
        <v>D</v>
      </c>
      <c r="S187" s="16" t="str">
        <f>_xlfn.XLOOKUP(Grades[[#This Row],[reading score]],$I$37:$I$41,$J$37:$J$41, ,-1)</f>
        <v>D</v>
      </c>
      <c r="T187" s="16" t="str">
        <f>_xlfn.XLOOKUP(Grades[[#This Row],[writing score]],$I$37:$I$41,$J$37:$J$41, ,-1)</f>
        <v>D</v>
      </c>
      <c r="U187" s="76">
        <f>AVERAGE(Grades[[#This Row],[math score]],Grades[[#This Row],[reading score]],Grades[[#This Row],[writing score]])</f>
        <v>65.666666666666671</v>
      </c>
      <c r="V187" s="15" t="str">
        <f>_xlfn.XLOOKUP(Grades[[#This Row],[Name]],Students[Name],Students[School Name])</f>
        <v>Blue River High School</v>
      </c>
      <c r="W187" s="15" t="str">
        <f>_xlfn.XLOOKUP(Grades[[#This Row],[Name]],Students[Name],Students[Extracurricular Activities])</f>
        <v xml:space="preserve">Marching Band </v>
      </c>
      <c r="X187" s="15" t="str">
        <f>_xlfn.XLOOKUP(Grades[[#This Row],[school]],Schools[School Name],Schools[City])</f>
        <v>Duluth</v>
      </c>
      <c r="Y187" s="15">
        <f>_xlfn.XLOOKUP(Grades[[#This Row],[School City]],Schools[City],Schools[Zipcode])</f>
        <v>55810</v>
      </c>
    </row>
    <row r="188" spans="12:25" x14ac:dyDescent="0.2">
      <c r="L188" t="s">
        <v>430</v>
      </c>
      <c r="M188" t="s">
        <v>5</v>
      </c>
      <c r="N188" t="s">
        <v>629</v>
      </c>
      <c r="O188">
        <v>80</v>
      </c>
      <c r="P188">
        <v>76</v>
      </c>
      <c r="Q188">
        <v>65</v>
      </c>
      <c r="R188" t="str">
        <f>_xlfn.XLOOKUP(Grades[[#This Row],[math score]],$I$37:$I$41,$J$37:$J$41, ,-1)</f>
        <v>B</v>
      </c>
      <c r="S188" s="16" t="str">
        <f>_xlfn.XLOOKUP(Grades[[#This Row],[reading score]],$I$37:$I$41,$J$37:$J$41, ,-1)</f>
        <v>C</v>
      </c>
      <c r="T188" s="16" t="str">
        <f>_xlfn.XLOOKUP(Grades[[#This Row],[writing score]],$I$37:$I$41,$J$37:$J$41, ,-1)</f>
        <v>D</v>
      </c>
      <c r="U188" s="76">
        <f>AVERAGE(Grades[[#This Row],[math score]],Grades[[#This Row],[reading score]],Grades[[#This Row],[writing score]])</f>
        <v>73.666666666666671</v>
      </c>
      <c r="V188" s="15" t="str">
        <f>_xlfn.XLOOKUP(Grades[[#This Row],[Name]],Students[Name],Students[School Name])</f>
        <v>Willow Creek High School</v>
      </c>
      <c r="W188" s="15" t="str">
        <f>_xlfn.XLOOKUP(Grades[[#This Row],[Name]],Students[Name],Students[Extracurricular Activities])</f>
        <v>Chess Club</v>
      </c>
      <c r="X188" s="15" t="str">
        <f>_xlfn.XLOOKUP(Grades[[#This Row],[school]],Schools[School Name],Schools[City])</f>
        <v>Saint Paul</v>
      </c>
      <c r="Y188" s="15">
        <f>_xlfn.XLOOKUP(Grades[[#This Row],[School City]],Schools[City],Schools[Zipcode])</f>
        <v>55108</v>
      </c>
    </row>
    <row r="189" spans="12:25" x14ac:dyDescent="0.2">
      <c r="L189" t="s">
        <v>431</v>
      </c>
      <c r="M189" t="s">
        <v>5</v>
      </c>
      <c r="N189" t="s">
        <v>629</v>
      </c>
      <c r="O189">
        <v>62</v>
      </c>
      <c r="P189">
        <v>66</v>
      </c>
      <c r="Q189">
        <v>68</v>
      </c>
      <c r="R189" t="str">
        <f>_xlfn.XLOOKUP(Grades[[#This Row],[math score]],$I$37:$I$41,$J$37:$J$41, ,-1)</f>
        <v>D</v>
      </c>
      <c r="S189" s="16" t="str">
        <f>_xlfn.XLOOKUP(Grades[[#This Row],[reading score]],$I$37:$I$41,$J$37:$J$41, ,-1)</f>
        <v>D</v>
      </c>
      <c r="T189" s="16" t="str">
        <f>_xlfn.XLOOKUP(Grades[[#This Row],[writing score]],$I$37:$I$41,$J$37:$J$41, ,-1)</f>
        <v>D</v>
      </c>
      <c r="U189" s="76">
        <f>AVERAGE(Grades[[#This Row],[math score]],Grades[[#This Row],[reading score]],Grades[[#This Row],[writing score]])</f>
        <v>65.333333333333329</v>
      </c>
      <c r="V189" s="15" t="str">
        <f>_xlfn.XLOOKUP(Grades[[#This Row],[Name]],Students[Name],Students[School Name])</f>
        <v>Golden Sierra High School</v>
      </c>
      <c r="W189" s="15" t="str">
        <f>_xlfn.XLOOKUP(Grades[[#This Row],[Name]],Students[Name],Students[Extracurricular Activities])</f>
        <v>Student Government</v>
      </c>
      <c r="X189" s="15" t="str">
        <f>_xlfn.XLOOKUP(Grades[[#This Row],[school]],Schools[School Name],Schools[City])</f>
        <v>Bloomington</v>
      </c>
      <c r="Y189" s="15">
        <f>_xlfn.XLOOKUP(Grades[[#This Row],[School City]],Schools[City],Schools[Zipcode])</f>
        <v>55435</v>
      </c>
    </row>
    <row r="190" spans="12:25" x14ac:dyDescent="0.2">
      <c r="L190" t="s">
        <v>432</v>
      </c>
      <c r="M190" t="s">
        <v>5</v>
      </c>
      <c r="N190" t="s">
        <v>630</v>
      </c>
      <c r="O190">
        <v>48</v>
      </c>
      <c r="P190">
        <v>52</v>
      </c>
      <c r="Q190">
        <v>45</v>
      </c>
      <c r="R190" t="str">
        <f>_xlfn.XLOOKUP(Grades[[#This Row],[math score]],$I$37:$I$41,$J$37:$J$41, ,-1)</f>
        <v>F</v>
      </c>
      <c r="S190" s="16" t="str">
        <f>_xlfn.XLOOKUP(Grades[[#This Row],[reading score]],$I$37:$I$41,$J$37:$J$41, ,-1)</f>
        <v>F</v>
      </c>
      <c r="T190" s="16" t="str">
        <f>_xlfn.XLOOKUP(Grades[[#This Row],[writing score]],$I$37:$I$41,$J$37:$J$41, ,-1)</f>
        <v>F</v>
      </c>
      <c r="U190" s="76">
        <f>AVERAGE(Grades[[#This Row],[math score]],Grades[[#This Row],[reading score]],Grades[[#This Row],[writing score]])</f>
        <v>48.333333333333336</v>
      </c>
      <c r="V190" s="15" t="str">
        <f>_xlfn.XLOOKUP(Grades[[#This Row],[Name]],Students[Name],Students[School Name])</f>
        <v>Lone Oak Grammar School</v>
      </c>
      <c r="W190" s="15" t="str">
        <f>_xlfn.XLOOKUP(Grades[[#This Row],[Name]],Students[Name],Students[Extracurricular Activities])</f>
        <v>Student Government</v>
      </c>
      <c r="X190" s="15" t="str">
        <f>_xlfn.XLOOKUP(Grades[[#This Row],[school]],Schools[School Name],Schools[City])</f>
        <v>Rochester</v>
      </c>
      <c r="Y190" s="15">
        <f>_xlfn.XLOOKUP(Grades[[#This Row],[School City]],Schools[City],Schools[Zipcode])</f>
        <v>55906</v>
      </c>
    </row>
    <row r="191" spans="12:25" x14ac:dyDescent="0.2">
      <c r="L191" t="s">
        <v>100</v>
      </c>
      <c r="M191" t="s">
        <v>4</v>
      </c>
      <c r="N191" t="s">
        <v>630</v>
      </c>
      <c r="O191">
        <v>77</v>
      </c>
      <c r="P191">
        <v>88</v>
      </c>
      <c r="Q191">
        <v>87</v>
      </c>
      <c r="R191" t="str">
        <f>_xlfn.XLOOKUP(Grades[[#This Row],[math score]],$I$37:$I$41,$J$37:$J$41, ,-1)</f>
        <v>C</v>
      </c>
      <c r="S191" s="16" t="str">
        <f>_xlfn.XLOOKUP(Grades[[#This Row],[reading score]],$I$37:$I$41,$J$37:$J$41, ,-1)</f>
        <v>B</v>
      </c>
      <c r="T191" s="16" t="str">
        <f>_xlfn.XLOOKUP(Grades[[#This Row],[writing score]],$I$37:$I$41,$J$37:$J$41, ,-1)</f>
        <v>B</v>
      </c>
      <c r="U191" s="76">
        <f>AVERAGE(Grades[[#This Row],[math score]],Grades[[#This Row],[reading score]],Grades[[#This Row],[writing score]])</f>
        <v>84</v>
      </c>
      <c r="V191" s="15" t="str">
        <f>_xlfn.XLOOKUP(Grades[[#This Row],[Name]],Students[Name],Students[School Name])</f>
        <v>Blue River High School</v>
      </c>
      <c r="W191" s="15" t="str">
        <f>_xlfn.XLOOKUP(Grades[[#This Row],[Name]],Students[Name],Students[Extracurricular Activities])</f>
        <v>Sports</v>
      </c>
      <c r="X191" s="15" t="str">
        <f>_xlfn.XLOOKUP(Grades[[#This Row],[school]],Schools[School Name],Schools[City])</f>
        <v>Duluth</v>
      </c>
      <c r="Y191" s="15">
        <f>_xlfn.XLOOKUP(Grades[[#This Row],[School City]],Schools[City],Schools[Zipcode])</f>
        <v>55810</v>
      </c>
    </row>
    <row r="192" spans="12:25" x14ac:dyDescent="0.2">
      <c r="L192" t="s">
        <v>101</v>
      </c>
      <c r="M192" t="s">
        <v>4</v>
      </c>
      <c r="N192" t="s">
        <v>629</v>
      </c>
      <c r="O192">
        <v>66</v>
      </c>
      <c r="P192">
        <v>65</v>
      </c>
      <c r="Q192">
        <v>69</v>
      </c>
      <c r="R192" t="str">
        <f>_xlfn.XLOOKUP(Grades[[#This Row],[math score]],$I$37:$I$41,$J$37:$J$41, ,-1)</f>
        <v>D</v>
      </c>
      <c r="S192" s="16" t="str">
        <f>_xlfn.XLOOKUP(Grades[[#This Row],[reading score]],$I$37:$I$41,$J$37:$J$41, ,-1)</f>
        <v>D</v>
      </c>
      <c r="T192" s="16" t="str">
        <f>_xlfn.XLOOKUP(Grades[[#This Row],[writing score]],$I$37:$I$41,$J$37:$J$41, ,-1)</f>
        <v>D</v>
      </c>
      <c r="U192" s="76">
        <f>AVERAGE(Grades[[#This Row],[math score]],Grades[[#This Row],[reading score]],Grades[[#This Row],[writing score]])</f>
        <v>66.666666666666671</v>
      </c>
      <c r="V192" s="15" t="str">
        <f>_xlfn.XLOOKUP(Grades[[#This Row],[Name]],Students[Name],Students[School Name])</f>
        <v>Willow Creek High School</v>
      </c>
      <c r="W192" s="15" t="str">
        <f>_xlfn.XLOOKUP(Grades[[#This Row],[Name]],Students[Name],Students[Extracurricular Activities])</f>
        <v xml:space="preserve">Marching Band </v>
      </c>
      <c r="X192" s="15" t="str">
        <f>_xlfn.XLOOKUP(Grades[[#This Row],[school]],Schools[School Name],Schools[City])</f>
        <v>Saint Paul</v>
      </c>
      <c r="Y192" s="15">
        <f>_xlfn.XLOOKUP(Grades[[#This Row],[School City]],Schools[City],Schools[Zipcode])</f>
        <v>55108</v>
      </c>
    </row>
    <row r="193" spans="12:25" x14ac:dyDescent="0.2">
      <c r="L193" t="s">
        <v>433</v>
      </c>
      <c r="M193" t="s">
        <v>5</v>
      </c>
      <c r="N193" t="s">
        <v>629</v>
      </c>
      <c r="O193">
        <v>76</v>
      </c>
      <c r="P193">
        <v>83</v>
      </c>
      <c r="Q193">
        <v>79</v>
      </c>
      <c r="R193" t="str">
        <f>_xlfn.XLOOKUP(Grades[[#This Row],[math score]],$I$37:$I$41,$J$37:$J$41, ,-1)</f>
        <v>C</v>
      </c>
      <c r="S193" s="16" t="str">
        <f>_xlfn.XLOOKUP(Grades[[#This Row],[reading score]],$I$37:$I$41,$J$37:$J$41, ,-1)</f>
        <v>B</v>
      </c>
      <c r="T193" s="16" t="str">
        <f>_xlfn.XLOOKUP(Grades[[#This Row],[writing score]],$I$37:$I$41,$J$37:$J$41, ,-1)</f>
        <v>C</v>
      </c>
      <c r="U193" s="76">
        <f>AVERAGE(Grades[[#This Row],[math score]],Grades[[#This Row],[reading score]],Grades[[#This Row],[writing score]])</f>
        <v>79.333333333333329</v>
      </c>
      <c r="V193" s="15" t="str">
        <f>_xlfn.XLOOKUP(Grades[[#This Row],[Name]],Students[Name],Students[School Name])</f>
        <v>Golden Sierra High School</v>
      </c>
      <c r="W193" s="15" t="str">
        <f>_xlfn.XLOOKUP(Grades[[#This Row],[Name]],Students[Name],Students[Extracurricular Activities])</f>
        <v>Yearbook Committee</v>
      </c>
      <c r="X193" s="15" t="str">
        <f>_xlfn.XLOOKUP(Grades[[#This Row],[school]],Schools[School Name],Schools[City])</f>
        <v>Bloomington</v>
      </c>
      <c r="Y193" s="15">
        <f>_xlfn.XLOOKUP(Grades[[#This Row],[School City]],Schools[City],Schools[Zipcode])</f>
        <v>55435</v>
      </c>
    </row>
    <row r="194" spans="12:25" x14ac:dyDescent="0.2">
      <c r="L194" t="s">
        <v>102</v>
      </c>
      <c r="M194" t="s">
        <v>4</v>
      </c>
      <c r="N194" t="s">
        <v>630</v>
      </c>
      <c r="O194">
        <v>62</v>
      </c>
      <c r="P194">
        <v>64</v>
      </c>
      <c r="Q194">
        <v>66</v>
      </c>
      <c r="R194" t="str">
        <f>_xlfn.XLOOKUP(Grades[[#This Row],[math score]],$I$37:$I$41,$J$37:$J$41, ,-1)</f>
        <v>D</v>
      </c>
      <c r="S194" s="16" t="str">
        <f>_xlfn.XLOOKUP(Grades[[#This Row],[reading score]],$I$37:$I$41,$J$37:$J$41, ,-1)</f>
        <v>D</v>
      </c>
      <c r="T194" s="16" t="str">
        <f>_xlfn.XLOOKUP(Grades[[#This Row],[writing score]],$I$37:$I$41,$J$37:$J$41, ,-1)</f>
        <v>D</v>
      </c>
      <c r="U194" s="76">
        <f>AVERAGE(Grades[[#This Row],[math score]],Grades[[#This Row],[reading score]],Grades[[#This Row],[writing score]])</f>
        <v>64</v>
      </c>
      <c r="V194" s="15" t="str">
        <f>_xlfn.XLOOKUP(Grades[[#This Row],[Name]],Students[Name],Students[School Name])</f>
        <v>Lone Oak Grammar School</v>
      </c>
      <c r="W194" s="15" t="str">
        <f>_xlfn.XLOOKUP(Grades[[#This Row],[Name]],Students[Name],Students[Extracurricular Activities])</f>
        <v>Student Government</v>
      </c>
      <c r="X194" s="15" t="str">
        <f>_xlfn.XLOOKUP(Grades[[#This Row],[school]],Schools[School Name],Schools[City])</f>
        <v>Rochester</v>
      </c>
      <c r="Y194" s="15">
        <f>_xlfn.XLOOKUP(Grades[[#This Row],[School City]],Schools[City],Schools[Zipcode])</f>
        <v>55906</v>
      </c>
    </row>
    <row r="195" spans="12:25" x14ac:dyDescent="0.2">
      <c r="L195" t="s">
        <v>434</v>
      </c>
      <c r="M195" t="s">
        <v>5</v>
      </c>
      <c r="N195" t="s">
        <v>629</v>
      </c>
      <c r="O195">
        <v>77</v>
      </c>
      <c r="P195">
        <v>62</v>
      </c>
      <c r="Q195">
        <v>62</v>
      </c>
      <c r="R195" t="str">
        <f>_xlfn.XLOOKUP(Grades[[#This Row],[math score]],$I$37:$I$41,$J$37:$J$41, ,-1)</f>
        <v>C</v>
      </c>
      <c r="S195" s="16" t="str">
        <f>_xlfn.XLOOKUP(Grades[[#This Row],[reading score]],$I$37:$I$41,$J$37:$J$41, ,-1)</f>
        <v>D</v>
      </c>
      <c r="T195" s="16" t="str">
        <f>_xlfn.XLOOKUP(Grades[[#This Row],[writing score]],$I$37:$I$41,$J$37:$J$41, ,-1)</f>
        <v>D</v>
      </c>
      <c r="U195" s="76">
        <f>AVERAGE(Grades[[#This Row],[math score]],Grades[[#This Row],[reading score]],Grades[[#This Row],[writing score]])</f>
        <v>67</v>
      </c>
      <c r="V195" s="15" t="str">
        <f>_xlfn.XLOOKUP(Grades[[#This Row],[Name]],Students[Name],Students[School Name])</f>
        <v>Golden Sierra High School</v>
      </c>
      <c r="W195" s="15" t="str">
        <f>_xlfn.XLOOKUP(Grades[[#This Row],[Name]],Students[Name],Students[Extracurricular Activities])</f>
        <v>Yearbook Committee</v>
      </c>
      <c r="X195" s="15" t="str">
        <f>_xlfn.XLOOKUP(Grades[[#This Row],[school]],Schools[School Name],Schools[City])</f>
        <v>Bloomington</v>
      </c>
      <c r="Y195" s="15">
        <f>_xlfn.XLOOKUP(Grades[[#This Row],[School City]],Schools[City],Schools[Zipcode])</f>
        <v>55435</v>
      </c>
    </row>
    <row r="196" spans="12:25" x14ac:dyDescent="0.2">
      <c r="L196" t="s">
        <v>103</v>
      </c>
      <c r="M196" t="s">
        <v>4</v>
      </c>
      <c r="N196" t="s">
        <v>629</v>
      </c>
      <c r="O196">
        <v>69</v>
      </c>
      <c r="P196">
        <v>84</v>
      </c>
      <c r="Q196">
        <v>85</v>
      </c>
      <c r="R196" t="str">
        <f>_xlfn.XLOOKUP(Grades[[#This Row],[math score]],$I$37:$I$41,$J$37:$J$41, ,-1)</f>
        <v>D</v>
      </c>
      <c r="S196" s="16" t="str">
        <f>_xlfn.XLOOKUP(Grades[[#This Row],[reading score]],$I$37:$I$41,$J$37:$J$41, ,-1)</f>
        <v>B</v>
      </c>
      <c r="T196" s="16" t="str">
        <f>_xlfn.XLOOKUP(Grades[[#This Row],[writing score]],$I$37:$I$41,$J$37:$J$41, ,-1)</f>
        <v>B</v>
      </c>
      <c r="U196" s="76">
        <f>AVERAGE(Grades[[#This Row],[math score]],Grades[[#This Row],[reading score]],Grades[[#This Row],[writing score]])</f>
        <v>79.333333333333329</v>
      </c>
      <c r="V196" s="15" t="str">
        <f>_xlfn.XLOOKUP(Grades[[#This Row],[Name]],Students[Name],Students[School Name])</f>
        <v>Blue River High School</v>
      </c>
      <c r="W196" s="15" t="str">
        <f>_xlfn.XLOOKUP(Grades[[#This Row],[Name]],Students[Name],Students[Extracurricular Activities])</f>
        <v>Art Club</v>
      </c>
      <c r="X196" s="15" t="str">
        <f>_xlfn.XLOOKUP(Grades[[#This Row],[school]],Schools[School Name],Schools[City])</f>
        <v>Duluth</v>
      </c>
      <c r="Y196" s="15">
        <f>_xlfn.XLOOKUP(Grades[[#This Row],[School City]],Schools[City],Schools[Zipcode])</f>
        <v>55810</v>
      </c>
    </row>
    <row r="197" spans="12:25" x14ac:dyDescent="0.2">
      <c r="L197" t="s">
        <v>435</v>
      </c>
      <c r="M197" t="s">
        <v>5</v>
      </c>
      <c r="N197" t="s">
        <v>629</v>
      </c>
      <c r="O197">
        <v>61</v>
      </c>
      <c r="P197">
        <v>55</v>
      </c>
      <c r="Q197">
        <v>52</v>
      </c>
      <c r="R197" t="str">
        <f>_xlfn.XLOOKUP(Grades[[#This Row],[math score]],$I$37:$I$41,$J$37:$J$41, ,-1)</f>
        <v>D</v>
      </c>
      <c r="S197" s="16" t="str">
        <f>_xlfn.XLOOKUP(Grades[[#This Row],[reading score]],$I$37:$I$41,$J$37:$J$41, ,-1)</f>
        <v>F</v>
      </c>
      <c r="T197" s="16" t="str">
        <f>_xlfn.XLOOKUP(Grades[[#This Row],[writing score]],$I$37:$I$41,$J$37:$J$41, ,-1)</f>
        <v>F</v>
      </c>
      <c r="U197" s="76">
        <f>AVERAGE(Grades[[#This Row],[math score]],Grades[[#This Row],[reading score]],Grades[[#This Row],[writing score]])</f>
        <v>56</v>
      </c>
      <c r="V197" s="15" t="str">
        <f>_xlfn.XLOOKUP(Grades[[#This Row],[Name]],Students[Name],Students[School Name])</f>
        <v>Golden Sierra High School</v>
      </c>
      <c r="W197" s="15" t="str">
        <f>_xlfn.XLOOKUP(Grades[[#This Row],[Name]],Students[Name],Students[Extracurricular Activities])</f>
        <v xml:space="preserve">Marching Band </v>
      </c>
      <c r="X197" s="15" t="str">
        <f>_xlfn.XLOOKUP(Grades[[#This Row],[school]],Schools[School Name],Schools[City])</f>
        <v>Bloomington</v>
      </c>
      <c r="Y197" s="15">
        <f>_xlfn.XLOOKUP(Grades[[#This Row],[School City]],Schools[City],Schools[Zipcode])</f>
        <v>55435</v>
      </c>
    </row>
    <row r="198" spans="12:25" x14ac:dyDescent="0.2">
      <c r="L198" t="s">
        <v>436</v>
      </c>
      <c r="M198" t="s">
        <v>5</v>
      </c>
      <c r="N198" t="s">
        <v>630</v>
      </c>
      <c r="O198">
        <v>59</v>
      </c>
      <c r="P198">
        <v>69</v>
      </c>
      <c r="Q198">
        <v>65</v>
      </c>
      <c r="R198" t="str">
        <f>_xlfn.XLOOKUP(Grades[[#This Row],[math score]],$I$37:$I$41,$J$37:$J$41, ,-1)</f>
        <v>F</v>
      </c>
      <c r="S198" s="16" t="str">
        <f>_xlfn.XLOOKUP(Grades[[#This Row],[reading score]],$I$37:$I$41,$J$37:$J$41, ,-1)</f>
        <v>D</v>
      </c>
      <c r="T198" s="16" t="str">
        <f>_xlfn.XLOOKUP(Grades[[#This Row],[writing score]],$I$37:$I$41,$J$37:$J$41, ,-1)</f>
        <v>D</v>
      </c>
      <c r="U198" s="76">
        <f>AVERAGE(Grades[[#This Row],[math score]],Grades[[#This Row],[reading score]],Grades[[#This Row],[writing score]])</f>
        <v>64.333333333333329</v>
      </c>
      <c r="V198" s="15" t="str">
        <f>_xlfn.XLOOKUP(Grades[[#This Row],[Name]],Students[Name],Students[School Name])</f>
        <v>Blue River High School</v>
      </c>
      <c r="W198" s="15" t="str">
        <f>_xlfn.XLOOKUP(Grades[[#This Row],[Name]],Students[Name],Students[Extracurricular Activities])</f>
        <v>Student Government</v>
      </c>
      <c r="X198" s="15" t="str">
        <f>_xlfn.XLOOKUP(Grades[[#This Row],[school]],Schools[School Name],Schools[City])</f>
        <v>Duluth</v>
      </c>
      <c r="Y198" s="15">
        <f>_xlfn.XLOOKUP(Grades[[#This Row],[School City]],Schools[City],Schools[Zipcode])</f>
        <v>55810</v>
      </c>
    </row>
    <row r="199" spans="12:25" x14ac:dyDescent="0.2">
      <c r="L199" t="s">
        <v>437</v>
      </c>
      <c r="M199" t="s">
        <v>5</v>
      </c>
      <c r="N199" t="s">
        <v>629</v>
      </c>
      <c r="O199">
        <v>55</v>
      </c>
      <c r="P199">
        <v>56</v>
      </c>
      <c r="Q199">
        <v>51</v>
      </c>
      <c r="R199" t="str">
        <f>_xlfn.XLOOKUP(Grades[[#This Row],[math score]],$I$37:$I$41,$J$37:$J$41, ,-1)</f>
        <v>F</v>
      </c>
      <c r="S199" s="16" t="str">
        <f>_xlfn.XLOOKUP(Grades[[#This Row],[reading score]],$I$37:$I$41,$J$37:$J$41, ,-1)</f>
        <v>F</v>
      </c>
      <c r="T199" s="16" t="str">
        <f>_xlfn.XLOOKUP(Grades[[#This Row],[writing score]],$I$37:$I$41,$J$37:$J$41, ,-1)</f>
        <v>F</v>
      </c>
      <c r="U199" s="76">
        <f>AVERAGE(Grades[[#This Row],[math score]],Grades[[#This Row],[reading score]],Grades[[#This Row],[writing score]])</f>
        <v>54</v>
      </c>
      <c r="V199" s="15" t="str">
        <f>_xlfn.XLOOKUP(Grades[[#This Row],[Name]],Students[Name],Students[School Name])</f>
        <v>Willow Creek High School</v>
      </c>
      <c r="W199" s="15" t="str">
        <f>_xlfn.XLOOKUP(Grades[[#This Row],[Name]],Students[Name],Students[Extracurricular Activities])</f>
        <v>Chess Club</v>
      </c>
      <c r="X199" s="15" t="str">
        <f>_xlfn.XLOOKUP(Grades[[#This Row],[school]],Schools[School Name],Schools[City])</f>
        <v>Saint Paul</v>
      </c>
      <c r="Y199" s="15">
        <f>_xlfn.XLOOKUP(Grades[[#This Row],[School City]],Schools[City],Schools[Zipcode])</f>
        <v>55108</v>
      </c>
    </row>
    <row r="200" spans="12:25" x14ac:dyDescent="0.2">
      <c r="L200" t="s">
        <v>104</v>
      </c>
      <c r="M200" t="s">
        <v>4</v>
      </c>
      <c r="N200" t="s">
        <v>629</v>
      </c>
      <c r="O200">
        <v>45</v>
      </c>
      <c r="P200">
        <v>53</v>
      </c>
      <c r="Q200">
        <v>55</v>
      </c>
      <c r="R200" t="str">
        <f>_xlfn.XLOOKUP(Grades[[#This Row],[math score]],$I$37:$I$41,$J$37:$J$41, ,-1)</f>
        <v>F</v>
      </c>
      <c r="S200" s="16" t="str">
        <f>_xlfn.XLOOKUP(Grades[[#This Row],[reading score]],$I$37:$I$41,$J$37:$J$41, ,-1)</f>
        <v>F</v>
      </c>
      <c r="T200" s="16" t="str">
        <f>_xlfn.XLOOKUP(Grades[[#This Row],[writing score]],$I$37:$I$41,$J$37:$J$41, ,-1)</f>
        <v>F</v>
      </c>
      <c r="U200" s="76">
        <f>AVERAGE(Grades[[#This Row],[math score]],Grades[[#This Row],[reading score]],Grades[[#This Row],[writing score]])</f>
        <v>51</v>
      </c>
      <c r="V200" s="15" t="str">
        <f>_xlfn.XLOOKUP(Grades[[#This Row],[Name]],Students[Name],Students[School Name])</f>
        <v>Lone Oak Grammar School</v>
      </c>
      <c r="W200" s="15" t="str">
        <f>_xlfn.XLOOKUP(Grades[[#This Row],[Name]],Students[Name],Students[Extracurricular Activities])</f>
        <v>Yearbook Committee</v>
      </c>
      <c r="X200" s="15" t="str">
        <f>_xlfn.XLOOKUP(Grades[[#This Row],[school]],Schools[School Name],Schools[City])</f>
        <v>Rochester</v>
      </c>
      <c r="Y200" s="15">
        <f>_xlfn.XLOOKUP(Grades[[#This Row],[School City]],Schools[City],Schools[Zipcode])</f>
        <v>55906</v>
      </c>
    </row>
    <row r="201" spans="12:25" x14ac:dyDescent="0.2">
      <c r="L201" t="s">
        <v>105</v>
      </c>
      <c r="M201" t="s">
        <v>4</v>
      </c>
      <c r="N201" t="s">
        <v>630</v>
      </c>
      <c r="O201">
        <v>78</v>
      </c>
      <c r="P201">
        <v>79</v>
      </c>
      <c r="Q201">
        <v>76</v>
      </c>
      <c r="R201" t="str">
        <f>_xlfn.XLOOKUP(Grades[[#This Row],[math score]],$I$37:$I$41,$J$37:$J$41, ,-1)</f>
        <v>C</v>
      </c>
      <c r="S201" s="16" t="str">
        <f>_xlfn.XLOOKUP(Grades[[#This Row],[reading score]],$I$37:$I$41,$J$37:$J$41, ,-1)</f>
        <v>C</v>
      </c>
      <c r="T201" s="16" t="str">
        <f>_xlfn.XLOOKUP(Grades[[#This Row],[writing score]],$I$37:$I$41,$J$37:$J$41, ,-1)</f>
        <v>C</v>
      </c>
      <c r="U201" s="76">
        <f>AVERAGE(Grades[[#This Row],[math score]],Grades[[#This Row],[reading score]],Grades[[#This Row],[writing score]])</f>
        <v>77.666666666666671</v>
      </c>
      <c r="V201" s="15" t="str">
        <f>_xlfn.XLOOKUP(Grades[[#This Row],[Name]],Students[Name],Students[School Name])</f>
        <v>Lone Oak Grammar School</v>
      </c>
      <c r="W201" s="15" t="str">
        <f>_xlfn.XLOOKUP(Grades[[#This Row],[Name]],Students[Name],Students[Extracurricular Activities])</f>
        <v>Sports</v>
      </c>
      <c r="X201" s="15" t="str">
        <f>_xlfn.XLOOKUP(Grades[[#This Row],[school]],Schools[School Name],Schools[City])</f>
        <v>Rochester</v>
      </c>
      <c r="Y201" s="15">
        <f>_xlfn.XLOOKUP(Grades[[#This Row],[School City]],Schools[City],Schools[Zipcode])</f>
        <v>55906</v>
      </c>
    </row>
    <row r="202" spans="12:25" x14ac:dyDescent="0.2">
      <c r="L202" t="s">
        <v>106</v>
      </c>
      <c r="M202" t="s">
        <v>4</v>
      </c>
      <c r="N202" t="s">
        <v>629</v>
      </c>
      <c r="O202">
        <v>67</v>
      </c>
      <c r="P202">
        <v>84</v>
      </c>
      <c r="Q202">
        <v>86</v>
      </c>
      <c r="R202" t="str">
        <f>_xlfn.XLOOKUP(Grades[[#This Row],[math score]],$I$37:$I$41,$J$37:$J$41, ,-1)</f>
        <v>D</v>
      </c>
      <c r="S202" s="16" t="str">
        <f>_xlfn.XLOOKUP(Grades[[#This Row],[reading score]],$I$37:$I$41,$J$37:$J$41, ,-1)</f>
        <v>B</v>
      </c>
      <c r="T202" s="16" t="str">
        <f>_xlfn.XLOOKUP(Grades[[#This Row],[writing score]],$I$37:$I$41,$J$37:$J$41, ,-1)</f>
        <v>B</v>
      </c>
      <c r="U202" s="76">
        <f>AVERAGE(Grades[[#This Row],[math score]],Grades[[#This Row],[reading score]],Grades[[#This Row],[writing score]])</f>
        <v>79</v>
      </c>
      <c r="V202" s="15" t="str">
        <f>_xlfn.XLOOKUP(Grades[[#This Row],[Name]],Students[Name],Students[School Name])</f>
        <v>Blue River High School</v>
      </c>
      <c r="W202" s="15" t="str">
        <f>_xlfn.XLOOKUP(Grades[[#This Row],[Name]],Students[Name],Students[Extracurricular Activities])</f>
        <v xml:space="preserve">Marching Band </v>
      </c>
      <c r="X202" s="15" t="str">
        <f>_xlfn.XLOOKUP(Grades[[#This Row],[school]],Schools[School Name],Schools[City])</f>
        <v>Duluth</v>
      </c>
      <c r="Y202" s="15">
        <f>_xlfn.XLOOKUP(Grades[[#This Row],[School City]],Schools[City],Schools[Zipcode])</f>
        <v>55810</v>
      </c>
    </row>
    <row r="203" spans="12:25" x14ac:dyDescent="0.2">
      <c r="L203" t="s">
        <v>107</v>
      </c>
      <c r="M203" t="s">
        <v>4</v>
      </c>
      <c r="N203" t="s">
        <v>629</v>
      </c>
      <c r="O203">
        <v>65</v>
      </c>
      <c r="P203">
        <v>81</v>
      </c>
      <c r="Q203">
        <v>77</v>
      </c>
      <c r="R203" t="str">
        <f>_xlfn.XLOOKUP(Grades[[#This Row],[math score]],$I$37:$I$41,$J$37:$J$41, ,-1)</f>
        <v>D</v>
      </c>
      <c r="S203" s="16" t="str">
        <f>_xlfn.XLOOKUP(Grades[[#This Row],[reading score]],$I$37:$I$41,$J$37:$J$41, ,-1)</f>
        <v>B</v>
      </c>
      <c r="T203" s="16" t="str">
        <f>_xlfn.XLOOKUP(Grades[[#This Row],[writing score]],$I$37:$I$41,$J$37:$J$41, ,-1)</f>
        <v>C</v>
      </c>
      <c r="U203" s="76">
        <f>AVERAGE(Grades[[#This Row],[math score]],Grades[[#This Row],[reading score]],Grades[[#This Row],[writing score]])</f>
        <v>74.333333333333329</v>
      </c>
      <c r="V203" s="15" t="str">
        <f>_xlfn.XLOOKUP(Grades[[#This Row],[Name]],Students[Name],Students[School Name])</f>
        <v>Golden Sierra High School</v>
      </c>
      <c r="W203" s="15" t="str">
        <f>_xlfn.XLOOKUP(Grades[[#This Row],[Name]],Students[Name],Students[Extracurricular Activities])</f>
        <v>Yearbook Committee</v>
      </c>
      <c r="X203" s="15" t="str">
        <f>_xlfn.XLOOKUP(Grades[[#This Row],[school]],Schools[School Name],Schools[City])</f>
        <v>Bloomington</v>
      </c>
      <c r="Y203" s="15">
        <f>_xlfn.XLOOKUP(Grades[[#This Row],[School City]],Schools[City],Schools[Zipcode])</f>
        <v>55435</v>
      </c>
    </row>
    <row r="204" spans="12:25" x14ac:dyDescent="0.2">
      <c r="L204" t="s">
        <v>438</v>
      </c>
      <c r="M204" t="s">
        <v>5</v>
      </c>
      <c r="N204" t="s">
        <v>629</v>
      </c>
      <c r="O204">
        <v>69</v>
      </c>
      <c r="P204">
        <v>77</v>
      </c>
      <c r="Q204">
        <v>69</v>
      </c>
      <c r="R204" t="str">
        <f>_xlfn.XLOOKUP(Grades[[#This Row],[math score]],$I$37:$I$41,$J$37:$J$41, ,-1)</f>
        <v>D</v>
      </c>
      <c r="S204" s="16" t="str">
        <f>_xlfn.XLOOKUP(Grades[[#This Row],[reading score]],$I$37:$I$41,$J$37:$J$41, ,-1)</f>
        <v>C</v>
      </c>
      <c r="T204" s="16" t="str">
        <f>_xlfn.XLOOKUP(Grades[[#This Row],[writing score]],$I$37:$I$41,$J$37:$J$41, ,-1)</f>
        <v>D</v>
      </c>
      <c r="U204" s="76">
        <f>AVERAGE(Grades[[#This Row],[math score]],Grades[[#This Row],[reading score]],Grades[[#This Row],[writing score]])</f>
        <v>71.666666666666671</v>
      </c>
      <c r="V204" s="15" t="str">
        <f>_xlfn.XLOOKUP(Grades[[#This Row],[Name]],Students[Name],Students[School Name])</f>
        <v>Blue River High School</v>
      </c>
      <c r="W204" s="15" t="str">
        <f>_xlfn.XLOOKUP(Grades[[#This Row],[Name]],Students[Name],Students[Extracurricular Activities])</f>
        <v xml:space="preserve">Marching Band </v>
      </c>
      <c r="X204" s="15" t="str">
        <f>_xlfn.XLOOKUP(Grades[[#This Row],[school]],Schools[School Name],Schools[City])</f>
        <v>Duluth</v>
      </c>
      <c r="Y204" s="15">
        <f>_xlfn.XLOOKUP(Grades[[#This Row],[School City]],Schools[City],Schools[Zipcode])</f>
        <v>55810</v>
      </c>
    </row>
    <row r="205" spans="12:25" x14ac:dyDescent="0.2">
      <c r="L205" t="s">
        <v>108</v>
      </c>
      <c r="M205" t="s">
        <v>4</v>
      </c>
      <c r="N205" t="s">
        <v>630</v>
      </c>
      <c r="O205">
        <v>57</v>
      </c>
      <c r="P205">
        <v>69</v>
      </c>
      <c r="Q205">
        <v>68</v>
      </c>
      <c r="R205" t="str">
        <f>_xlfn.XLOOKUP(Grades[[#This Row],[math score]],$I$37:$I$41,$J$37:$J$41, ,-1)</f>
        <v>F</v>
      </c>
      <c r="S205" s="16" t="str">
        <f>_xlfn.XLOOKUP(Grades[[#This Row],[reading score]],$I$37:$I$41,$J$37:$J$41, ,-1)</f>
        <v>D</v>
      </c>
      <c r="T205" s="16" t="str">
        <f>_xlfn.XLOOKUP(Grades[[#This Row],[writing score]],$I$37:$I$41,$J$37:$J$41, ,-1)</f>
        <v>D</v>
      </c>
      <c r="U205" s="76">
        <f>AVERAGE(Grades[[#This Row],[math score]],Grades[[#This Row],[reading score]],Grades[[#This Row],[writing score]])</f>
        <v>64.666666666666671</v>
      </c>
      <c r="V205" s="15" t="str">
        <f>_xlfn.XLOOKUP(Grades[[#This Row],[Name]],Students[Name],Students[School Name])</f>
        <v>Lone Oak Grammar School</v>
      </c>
      <c r="W205" s="15" t="str">
        <f>_xlfn.XLOOKUP(Grades[[#This Row],[Name]],Students[Name],Students[Extracurricular Activities])</f>
        <v xml:space="preserve">Marching Band </v>
      </c>
      <c r="X205" s="15" t="str">
        <f>_xlfn.XLOOKUP(Grades[[#This Row],[school]],Schools[School Name],Schools[City])</f>
        <v>Rochester</v>
      </c>
      <c r="Y205" s="15">
        <f>_xlfn.XLOOKUP(Grades[[#This Row],[School City]],Schools[City],Schools[Zipcode])</f>
        <v>55906</v>
      </c>
    </row>
    <row r="206" spans="12:25" x14ac:dyDescent="0.2">
      <c r="L206" t="s">
        <v>439</v>
      </c>
      <c r="M206" t="s">
        <v>5</v>
      </c>
      <c r="N206" t="s">
        <v>629</v>
      </c>
      <c r="O206">
        <v>59</v>
      </c>
      <c r="P206">
        <v>41</v>
      </c>
      <c r="Q206">
        <v>42</v>
      </c>
      <c r="R206" t="str">
        <f>_xlfn.XLOOKUP(Grades[[#This Row],[math score]],$I$37:$I$41,$J$37:$J$41, ,-1)</f>
        <v>F</v>
      </c>
      <c r="S206" s="16" t="str">
        <f>_xlfn.XLOOKUP(Grades[[#This Row],[reading score]],$I$37:$I$41,$J$37:$J$41, ,-1)</f>
        <v>F</v>
      </c>
      <c r="T206" s="16" t="str">
        <f>_xlfn.XLOOKUP(Grades[[#This Row],[writing score]],$I$37:$I$41,$J$37:$J$41, ,-1)</f>
        <v>F</v>
      </c>
      <c r="U206" s="76">
        <f>AVERAGE(Grades[[#This Row],[math score]],Grades[[#This Row],[reading score]],Grades[[#This Row],[writing score]])</f>
        <v>47.333333333333336</v>
      </c>
      <c r="V206" s="15" t="str">
        <f>_xlfn.XLOOKUP(Grades[[#This Row],[Name]],Students[Name],Students[School Name])</f>
        <v>Blue River High School</v>
      </c>
      <c r="W206" s="15" t="str">
        <f>_xlfn.XLOOKUP(Grades[[#This Row],[Name]],Students[Name],Students[Extracurricular Activities])</f>
        <v>Yearbook Committee</v>
      </c>
      <c r="X206" s="15" t="str">
        <f>_xlfn.XLOOKUP(Grades[[#This Row],[school]],Schools[School Name],Schools[City])</f>
        <v>Duluth</v>
      </c>
      <c r="Y206" s="15">
        <f>_xlfn.XLOOKUP(Grades[[#This Row],[School City]],Schools[City],Schools[Zipcode])</f>
        <v>55810</v>
      </c>
    </row>
    <row r="207" spans="12:25" x14ac:dyDescent="0.2">
      <c r="L207" t="s">
        <v>440</v>
      </c>
      <c r="M207" t="s">
        <v>5</v>
      </c>
      <c r="N207" t="s">
        <v>630</v>
      </c>
      <c r="O207">
        <v>74</v>
      </c>
      <c r="P207">
        <v>71</v>
      </c>
      <c r="Q207">
        <v>78</v>
      </c>
      <c r="R207" t="str">
        <f>_xlfn.XLOOKUP(Grades[[#This Row],[math score]],$I$37:$I$41,$J$37:$J$41, ,-1)</f>
        <v>C</v>
      </c>
      <c r="S207" s="16" t="str">
        <f>_xlfn.XLOOKUP(Grades[[#This Row],[reading score]],$I$37:$I$41,$J$37:$J$41, ,-1)</f>
        <v>C</v>
      </c>
      <c r="T207" s="16" t="str">
        <f>_xlfn.XLOOKUP(Grades[[#This Row],[writing score]],$I$37:$I$41,$J$37:$J$41, ,-1)</f>
        <v>C</v>
      </c>
      <c r="U207" s="76">
        <f>AVERAGE(Grades[[#This Row],[math score]],Grades[[#This Row],[reading score]],Grades[[#This Row],[writing score]])</f>
        <v>74.333333333333329</v>
      </c>
      <c r="V207" s="15" t="str">
        <f>_xlfn.XLOOKUP(Grades[[#This Row],[Name]],Students[Name],Students[School Name])</f>
        <v>Golden Sierra High School</v>
      </c>
      <c r="W207" s="15" t="str">
        <f>_xlfn.XLOOKUP(Grades[[#This Row],[Name]],Students[Name],Students[Extracurricular Activities])</f>
        <v>Student Government</v>
      </c>
      <c r="X207" s="15" t="str">
        <f>_xlfn.XLOOKUP(Grades[[#This Row],[school]],Schools[School Name],Schools[City])</f>
        <v>Bloomington</v>
      </c>
      <c r="Y207" s="15">
        <f>_xlfn.XLOOKUP(Grades[[#This Row],[School City]],Schools[City],Schools[Zipcode])</f>
        <v>55435</v>
      </c>
    </row>
    <row r="208" spans="12:25" x14ac:dyDescent="0.2">
      <c r="L208" t="s">
        <v>441</v>
      </c>
      <c r="M208" t="s">
        <v>5</v>
      </c>
      <c r="N208" t="s">
        <v>630</v>
      </c>
      <c r="O208">
        <v>82</v>
      </c>
      <c r="P208">
        <v>62</v>
      </c>
      <c r="Q208">
        <v>62</v>
      </c>
      <c r="R208" t="str">
        <f>_xlfn.XLOOKUP(Grades[[#This Row],[math score]],$I$37:$I$41,$J$37:$J$41, ,-1)</f>
        <v>B</v>
      </c>
      <c r="S208" s="16" t="str">
        <f>_xlfn.XLOOKUP(Grades[[#This Row],[reading score]],$I$37:$I$41,$J$37:$J$41, ,-1)</f>
        <v>D</v>
      </c>
      <c r="T208" s="16" t="str">
        <f>_xlfn.XLOOKUP(Grades[[#This Row],[writing score]],$I$37:$I$41,$J$37:$J$41, ,-1)</f>
        <v>D</v>
      </c>
      <c r="U208" s="76">
        <f>AVERAGE(Grades[[#This Row],[math score]],Grades[[#This Row],[reading score]],Grades[[#This Row],[writing score]])</f>
        <v>68.666666666666671</v>
      </c>
      <c r="V208" s="15" t="str">
        <f>_xlfn.XLOOKUP(Grades[[#This Row],[Name]],Students[Name],Students[School Name])</f>
        <v>Willow Creek High School</v>
      </c>
      <c r="W208" s="15" t="str">
        <f>_xlfn.XLOOKUP(Grades[[#This Row],[Name]],Students[Name],Students[Extracurricular Activities])</f>
        <v>Sports</v>
      </c>
      <c r="X208" s="15" t="str">
        <f>_xlfn.XLOOKUP(Grades[[#This Row],[school]],Schools[School Name],Schools[City])</f>
        <v>Saint Paul</v>
      </c>
      <c r="Y208" s="15">
        <f>_xlfn.XLOOKUP(Grades[[#This Row],[School City]],Schools[City],Schools[Zipcode])</f>
        <v>55108</v>
      </c>
    </row>
    <row r="209" spans="12:25" x14ac:dyDescent="0.2">
      <c r="L209" t="s">
        <v>442</v>
      </c>
      <c r="M209" t="s">
        <v>5</v>
      </c>
      <c r="N209" t="s">
        <v>629</v>
      </c>
      <c r="O209">
        <v>81</v>
      </c>
      <c r="P209">
        <v>80</v>
      </c>
      <c r="Q209">
        <v>76</v>
      </c>
      <c r="R209" t="str">
        <f>_xlfn.XLOOKUP(Grades[[#This Row],[math score]],$I$37:$I$41,$J$37:$J$41, ,-1)</f>
        <v>B</v>
      </c>
      <c r="S209" s="16" t="str">
        <f>_xlfn.XLOOKUP(Grades[[#This Row],[reading score]],$I$37:$I$41,$J$37:$J$41, ,-1)</f>
        <v>B</v>
      </c>
      <c r="T209" s="16" t="str">
        <f>_xlfn.XLOOKUP(Grades[[#This Row],[writing score]],$I$37:$I$41,$J$37:$J$41, ,-1)</f>
        <v>C</v>
      </c>
      <c r="U209" s="76">
        <f>AVERAGE(Grades[[#This Row],[math score]],Grades[[#This Row],[reading score]],Grades[[#This Row],[writing score]])</f>
        <v>79</v>
      </c>
      <c r="V209" s="15" t="str">
        <f>_xlfn.XLOOKUP(Grades[[#This Row],[Name]],Students[Name],Students[School Name])</f>
        <v>Willow Creek High School</v>
      </c>
      <c r="W209" s="15" t="str">
        <f>_xlfn.XLOOKUP(Grades[[#This Row],[Name]],Students[Name],Students[Extracurricular Activities])</f>
        <v>Chess Club</v>
      </c>
      <c r="X209" s="15" t="str">
        <f>_xlfn.XLOOKUP(Grades[[#This Row],[school]],Schools[School Name],Schools[City])</f>
        <v>Saint Paul</v>
      </c>
      <c r="Y209" s="15">
        <f>_xlfn.XLOOKUP(Grades[[#This Row],[School City]],Schools[City],Schools[Zipcode])</f>
        <v>55108</v>
      </c>
    </row>
    <row r="210" spans="12:25" x14ac:dyDescent="0.2">
      <c r="L210" t="s">
        <v>109</v>
      </c>
      <c r="M210" t="s">
        <v>4</v>
      </c>
      <c r="N210" t="s">
        <v>629</v>
      </c>
      <c r="O210">
        <v>74</v>
      </c>
      <c r="P210">
        <v>81</v>
      </c>
      <c r="Q210">
        <v>76</v>
      </c>
      <c r="R210" t="str">
        <f>_xlfn.XLOOKUP(Grades[[#This Row],[math score]],$I$37:$I$41,$J$37:$J$41, ,-1)</f>
        <v>C</v>
      </c>
      <c r="S210" s="16" t="str">
        <f>_xlfn.XLOOKUP(Grades[[#This Row],[reading score]],$I$37:$I$41,$J$37:$J$41, ,-1)</f>
        <v>B</v>
      </c>
      <c r="T210" s="16" t="str">
        <f>_xlfn.XLOOKUP(Grades[[#This Row],[writing score]],$I$37:$I$41,$J$37:$J$41, ,-1)</f>
        <v>C</v>
      </c>
      <c r="U210" s="76">
        <f>AVERAGE(Grades[[#This Row],[math score]],Grades[[#This Row],[reading score]],Grades[[#This Row],[writing score]])</f>
        <v>77</v>
      </c>
      <c r="V210" s="15" t="str">
        <f>_xlfn.XLOOKUP(Grades[[#This Row],[Name]],Students[Name],Students[School Name])</f>
        <v>Lone Oak Grammar School</v>
      </c>
      <c r="W210" s="15" t="str">
        <f>_xlfn.XLOOKUP(Grades[[#This Row],[Name]],Students[Name],Students[Extracurricular Activities])</f>
        <v>Yearbook Committee</v>
      </c>
      <c r="X210" s="15" t="str">
        <f>_xlfn.XLOOKUP(Grades[[#This Row],[school]],Schools[School Name],Schools[City])</f>
        <v>Rochester</v>
      </c>
      <c r="Y210" s="15">
        <f>_xlfn.XLOOKUP(Grades[[#This Row],[School City]],Schools[City],Schools[Zipcode])</f>
        <v>55906</v>
      </c>
    </row>
    <row r="211" spans="12:25" x14ac:dyDescent="0.2">
      <c r="L211" t="s">
        <v>110</v>
      </c>
      <c r="M211" t="s">
        <v>4</v>
      </c>
      <c r="N211" t="s">
        <v>629</v>
      </c>
      <c r="O211">
        <v>58</v>
      </c>
      <c r="P211">
        <v>61</v>
      </c>
      <c r="Q211">
        <v>66</v>
      </c>
      <c r="R211" t="str">
        <f>_xlfn.XLOOKUP(Grades[[#This Row],[math score]],$I$37:$I$41,$J$37:$J$41, ,-1)</f>
        <v>F</v>
      </c>
      <c r="S211" s="16" t="str">
        <f>_xlfn.XLOOKUP(Grades[[#This Row],[reading score]],$I$37:$I$41,$J$37:$J$41, ,-1)</f>
        <v>D</v>
      </c>
      <c r="T211" s="16" t="str">
        <f>_xlfn.XLOOKUP(Grades[[#This Row],[writing score]],$I$37:$I$41,$J$37:$J$41, ,-1)</f>
        <v>D</v>
      </c>
      <c r="U211" s="76">
        <f>AVERAGE(Grades[[#This Row],[math score]],Grades[[#This Row],[reading score]],Grades[[#This Row],[writing score]])</f>
        <v>61.666666666666664</v>
      </c>
      <c r="V211" s="15" t="str">
        <f>_xlfn.XLOOKUP(Grades[[#This Row],[Name]],Students[Name],Students[School Name])</f>
        <v>Lone Oak Grammar School</v>
      </c>
      <c r="W211" s="15" t="str">
        <f>_xlfn.XLOOKUP(Grades[[#This Row],[Name]],Students[Name],Students[Extracurricular Activities])</f>
        <v>Yearbook Committee</v>
      </c>
      <c r="X211" s="15" t="str">
        <f>_xlfn.XLOOKUP(Grades[[#This Row],[school]],Schools[School Name],Schools[City])</f>
        <v>Rochester</v>
      </c>
      <c r="Y211" s="15">
        <f>_xlfn.XLOOKUP(Grades[[#This Row],[School City]],Schools[City],Schools[Zipcode])</f>
        <v>55906</v>
      </c>
    </row>
    <row r="212" spans="12:25" x14ac:dyDescent="0.2">
      <c r="L212" t="s">
        <v>443</v>
      </c>
      <c r="M212" t="s">
        <v>5</v>
      </c>
      <c r="N212" t="s">
        <v>630</v>
      </c>
      <c r="O212">
        <v>80</v>
      </c>
      <c r="P212">
        <v>79</v>
      </c>
      <c r="Q212">
        <v>79</v>
      </c>
      <c r="R212" t="str">
        <f>_xlfn.XLOOKUP(Grades[[#This Row],[math score]],$I$37:$I$41,$J$37:$J$41, ,-1)</f>
        <v>B</v>
      </c>
      <c r="S212" s="16" t="str">
        <f>_xlfn.XLOOKUP(Grades[[#This Row],[reading score]],$I$37:$I$41,$J$37:$J$41, ,-1)</f>
        <v>C</v>
      </c>
      <c r="T212" s="16" t="str">
        <f>_xlfn.XLOOKUP(Grades[[#This Row],[writing score]],$I$37:$I$41,$J$37:$J$41, ,-1)</f>
        <v>C</v>
      </c>
      <c r="U212" s="76">
        <f>AVERAGE(Grades[[#This Row],[math score]],Grades[[#This Row],[reading score]],Grades[[#This Row],[writing score]])</f>
        <v>79.333333333333329</v>
      </c>
      <c r="V212" s="15" t="str">
        <f>_xlfn.XLOOKUP(Grades[[#This Row],[Name]],Students[Name],Students[School Name])</f>
        <v>Golden Sierra High School</v>
      </c>
      <c r="W212" s="15" t="str">
        <f>_xlfn.XLOOKUP(Grades[[#This Row],[Name]],Students[Name],Students[Extracurricular Activities])</f>
        <v>Student Government</v>
      </c>
      <c r="X212" s="15" t="str">
        <f>_xlfn.XLOOKUP(Grades[[#This Row],[school]],Schools[School Name],Schools[City])</f>
        <v>Bloomington</v>
      </c>
      <c r="Y212" s="15">
        <f>_xlfn.XLOOKUP(Grades[[#This Row],[School City]],Schools[City],Schools[Zipcode])</f>
        <v>55435</v>
      </c>
    </row>
    <row r="213" spans="12:25" x14ac:dyDescent="0.2">
      <c r="L213" t="s">
        <v>444</v>
      </c>
      <c r="M213" t="s">
        <v>5</v>
      </c>
      <c r="N213" t="s">
        <v>629</v>
      </c>
      <c r="O213">
        <v>35</v>
      </c>
      <c r="P213">
        <v>28</v>
      </c>
      <c r="Q213">
        <v>27</v>
      </c>
      <c r="R213" t="str">
        <f>_xlfn.XLOOKUP(Grades[[#This Row],[math score]],$I$37:$I$41,$J$37:$J$41, ,-1)</f>
        <v>F</v>
      </c>
      <c r="S213" s="16" t="str">
        <f>_xlfn.XLOOKUP(Grades[[#This Row],[reading score]],$I$37:$I$41,$J$37:$J$41, ,-1)</f>
        <v>F</v>
      </c>
      <c r="T213" s="16" t="str">
        <f>_xlfn.XLOOKUP(Grades[[#This Row],[writing score]],$I$37:$I$41,$J$37:$J$41, ,-1)</f>
        <v>F</v>
      </c>
      <c r="U213" s="76">
        <f>AVERAGE(Grades[[#This Row],[math score]],Grades[[#This Row],[reading score]],Grades[[#This Row],[writing score]])</f>
        <v>30</v>
      </c>
      <c r="V213" s="15" t="str">
        <f>_xlfn.XLOOKUP(Grades[[#This Row],[Name]],Students[Name],Students[School Name])</f>
        <v>Blue River High School</v>
      </c>
      <c r="W213" s="15" t="str">
        <f>_xlfn.XLOOKUP(Grades[[#This Row],[Name]],Students[Name],Students[Extracurricular Activities])</f>
        <v>Yearbook Committee</v>
      </c>
      <c r="X213" s="15" t="str">
        <f>_xlfn.XLOOKUP(Grades[[#This Row],[school]],Schools[School Name],Schools[City])</f>
        <v>Duluth</v>
      </c>
      <c r="Y213" s="15">
        <f>_xlfn.XLOOKUP(Grades[[#This Row],[School City]],Schools[City],Schools[Zipcode])</f>
        <v>55810</v>
      </c>
    </row>
    <row r="214" spans="12:25" x14ac:dyDescent="0.2">
      <c r="L214" t="s">
        <v>111</v>
      </c>
      <c r="M214" t="s">
        <v>4</v>
      </c>
      <c r="N214" t="s">
        <v>629</v>
      </c>
      <c r="O214">
        <v>42</v>
      </c>
      <c r="P214">
        <v>62</v>
      </c>
      <c r="Q214">
        <v>60</v>
      </c>
      <c r="R214" t="str">
        <f>_xlfn.XLOOKUP(Grades[[#This Row],[math score]],$I$37:$I$41,$J$37:$J$41, ,-1)</f>
        <v>F</v>
      </c>
      <c r="S214" s="16" t="str">
        <f>_xlfn.XLOOKUP(Grades[[#This Row],[reading score]],$I$37:$I$41,$J$37:$J$41, ,-1)</f>
        <v>D</v>
      </c>
      <c r="T214" s="16" t="str">
        <f>_xlfn.XLOOKUP(Grades[[#This Row],[writing score]],$I$37:$I$41,$J$37:$J$41, ,-1)</f>
        <v>D</v>
      </c>
      <c r="U214" s="76">
        <f>AVERAGE(Grades[[#This Row],[math score]],Grades[[#This Row],[reading score]],Grades[[#This Row],[writing score]])</f>
        <v>54.666666666666664</v>
      </c>
      <c r="V214" s="15" t="str">
        <f>_xlfn.XLOOKUP(Grades[[#This Row],[Name]],Students[Name],Students[School Name])</f>
        <v>Blue River High School</v>
      </c>
      <c r="W214" s="15" t="str">
        <f>_xlfn.XLOOKUP(Grades[[#This Row],[Name]],Students[Name],Students[Extracurricular Activities])</f>
        <v>Chess Club</v>
      </c>
      <c r="X214" s="15" t="str">
        <f>_xlfn.XLOOKUP(Grades[[#This Row],[school]],Schools[School Name],Schools[City])</f>
        <v>Duluth</v>
      </c>
      <c r="Y214" s="15">
        <f>_xlfn.XLOOKUP(Grades[[#This Row],[School City]],Schools[City],Schools[Zipcode])</f>
        <v>55810</v>
      </c>
    </row>
    <row r="215" spans="12:25" x14ac:dyDescent="0.2">
      <c r="L215" t="s">
        <v>445</v>
      </c>
      <c r="M215" t="s">
        <v>5</v>
      </c>
      <c r="N215" t="s">
        <v>629</v>
      </c>
      <c r="O215">
        <v>60</v>
      </c>
      <c r="P215">
        <v>51</v>
      </c>
      <c r="Q215">
        <v>56</v>
      </c>
      <c r="R215" t="str">
        <f>_xlfn.XLOOKUP(Grades[[#This Row],[math score]],$I$37:$I$41,$J$37:$J$41, ,-1)</f>
        <v>D</v>
      </c>
      <c r="S215" s="16" t="str">
        <f>_xlfn.XLOOKUP(Grades[[#This Row],[reading score]],$I$37:$I$41,$J$37:$J$41, ,-1)</f>
        <v>F</v>
      </c>
      <c r="T215" s="16" t="str">
        <f>_xlfn.XLOOKUP(Grades[[#This Row],[writing score]],$I$37:$I$41,$J$37:$J$41, ,-1)</f>
        <v>F</v>
      </c>
      <c r="U215" s="76">
        <f>AVERAGE(Grades[[#This Row],[math score]],Grades[[#This Row],[reading score]],Grades[[#This Row],[writing score]])</f>
        <v>55.666666666666664</v>
      </c>
      <c r="V215" s="15" t="str">
        <f>_xlfn.XLOOKUP(Grades[[#This Row],[Name]],Students[Name],Students[School Name])</f>
        <v>Blue River High School</v>
      </c>
      <c r="W215" s="15" t="str">
        <f>_xlfn.XLOOKUP(Grades[[#This Row],[Name]],Students[Name],Students[Extracurricular Activities])</f>
        <v xml:space="preserve">Marching Band </v>
      </c>
      <c r="X215" s="15" t="str">
        <f>_xlfn.XLOOKUP(Grades[[#This Row],[school]],Schools[School Name],Schools[City])</f>
        <v>Duluth</v>
      </c>
      <c r="Y215" s="15">
        <f>_xlfn.XLOOKUP(Grades[[#This Row],[School City]],Schools[City],Schools[Zipcode])</f>
        <v>55810</v>
      </c>
    </row>
    <row r="216" spans="12:25" x14ac:dyDescent="0.2">
      <c r="L216" t="s">
        <v>446</v>
      </c>
      <c r="M216" t="s">
        <v>5</v>
      </c>
      <c r="N216" t="s">
        <v>630</v>
      </c>
      <c r="O216">
        <v>87</v>
      </c>
      <c r="P216">
        <v>91</v>
      </c>
      <c r="Q216">
        <v>81</v>
      </c>
      <c r="R216" t="str">
        <f>_xlfn.XLOOKUP(Grades[[#This Row],[math score]],$I$37:$I$41,$J$37:$J$41, ,-1)</f>
        <v>B</v>
      </c>
      <c r="S216" s="16" t="str">
        <f>_xlfn.XLOOKUP(Grades[[#This Row],[reading score]],$I$37:$I$41,$J$37:$J$41, ,-1)</f>
        <v>A</v>
      </c>
      <c r="T216" s="16" t="str">
        <f>_xlfn.XLOOKUP(Grades[[#This Row],[writing score]],$I$37:$I$41,$J$37:$J$41, ,-1)</f>
        <v>B</v>
      </c>
      <c r="U216" s="76">
        <f>AVERAGE(Grades[[#This Row],[math score]],Grades[[#This Row],[reading score]],Grades[[#This Row],[writing score]])</f>
        <v>86.333333333333329</v>
      </c>
      <c r="V216" s="15" t="str">
        <f>_xlfn.XLOOKUP(Grades[[#This Row],[Name]],Students[Name],Students[School Name])</f>
        <v>Willow Creek High School</v>
      </c>
      <c r="W216" s="15" t="str">
        <f>_xlfn.XLOOKUP(Grades[[#This Row],[Name]],Students[Name],Students[Extracurricular Activities])</f>
        <v>Chess Club</v>
      </c>
      <c r="X216" s="15" t="str">
        <f>_xlfn.XLOOKUP(Grades[[#This Row],[school]],Schools[School Name],Schools[City])</f>
        <v>Saint Paul</v>
      </c>
      <c r="Y216" s="15">
        <f>_xlfn.XLOOKUP(Grades[[#This Row],[School City]],Schools[City],Schools[Zipcode])</f>
        <v>55108</v>
      </c>
    </row>
    <row r="217" spans="12:25" x14ac:dyDescent="0.2">
      <c r="L217" t="s">
        <v>447</v>
      </c>
      <c r="M217" t="s">
        <v>5</v>
      </c>
      <c r="N217" t="s">
        <v>630</v>
      </c>
      <c r="O217">
        <v>84</v>
      </c>
      <c r="P217">
        <v>83</v>
      </c>
      <c r="Q217">
        <v>75</v>
      </c>
      <c r="R217" t="str">
        <f>_xlfn.XLOOKUP(Grades[[#This Row],[math score]],$I$37:$I$41,$J$37:$J$41, ,-1)</f>
        <v>B</v>
      </c>
      <c r="S217" s="16" t="str">
        <f>_xlfn.XLOOKUP(Grades[[#This Row],[reading score]],$I$37:$I$41,$J$37:$J$41, ,-1)</f>
        <v>B</v>
      </c>
      <c r="T217" s="16" t="str">
        <f>_xlfn.XLOOKUP(Grades[[#This Row],[writing score]],$I$37:$I$41,$J$37:$J$41, ,-1)</f>
        <v>C</v>
      </c>
      <c r="U217" s="76">
        <f>AVERAGE(Grades[[#This Row],[math score]],Grades[[#This Row],[reading score]],Grades[[#This Row],[writing score]])</f>
        <v>80.666666666666671</v>
      </c>
      <c r="V217" s="15" t="str">
        <f>_xlfn.XLOOKUP(Grades[[#This Row],[Name]],Students[Name],Students[School Name])</f>
        <v>Lone Oak Grammar School</v>
      </c>
      <c r="W217" s="15" t="str">
        <f>_xlfn.XLOOKUP(Grades[[#This Row],[Name]],Students[Name],Students[Extracurricular Activities])</f>
        <v>Student Government</v>
      </c>
      <c r="X217" s="15" t="str">
        <f>_xlfn.XLOOKUP(Grades[[#This Row],[school]],Schools[School Name],Schools[City])</f>
        <v>Rochester</v>
      </c>
      <c r="Y217" s="15">
        <f>_xlfn.XLOOKUP(Grades[[#This Row],[School City]],Schools[City],Schools[Zipcode])</f>
        <v>55906</v>
      </c>
    </row>
    <row r="218" spans="12:25" x14ac:dyDescent="0.2">
      <c r="L218" t="s">
        <v>112</v>
      </c>
      <c r="M218" t="s">
        <v>4</v>
      </c>
      <c r="N218" t="s">
        <v>630</v>
      </c>
      <c r="O218">
        <v>83</v>
      </c>
      <c r="P218">
        <v>86</v>
      </c>
      <c r="Q218">
        <v>88</v>
      </c>
      <c r="R218" t="str">
        <f>_xlfn.XLOOKUP(Grades[[#This Row],[math score]],$I$37:$I$41,$J$37:$J$41, ,-1)</f>
        <v>B</v>
      </c>
      <c r="S218" s="16" t="str">
        <f>_xlfn.XLOOKUP(Grades[[#This Row],[reading score]],$I$37:$I$41,$J$37:$J$41, ,-1)</f>
        <v>B</v>
      </c>
      <c r="T218" s="16" t="str">
        <f>_xlfn.XLOOKUP(Grades[[#This Row],[writing score]],$I$37:$I$41,$J$37:$J$41, ,-1)</f>
        <v>B</v>
      </c>
      <c r="U218" s="76">
        <f>AVERAGE(Grades[[#This Row],[math score]],Grades[[#This Row],[reading score]],Grades[[#This Row],[writing score]])</f>
        <v>85.666666666666671</v>
      </c>
      <c r="V218" s="15" t="str">
        <f>_xlfn.XLOOKUP(Grades[[#This Row],[Name]],Students[Name],Students[School Name])</f>
        <v>Willow Creek High School</v>
      </c>
      <c r="W218" s="15" t="str">
        <f>_xlfn.XLOOKUP(Grades[[#This Row],[Name]],Students[Name],Students[Extracurricular Activities])</f>
        <v xml:space="preserve">Marching Band </v>
      </c>
      <c r="X218" s="15" t="str">
        <f>_xlfn.XLOOKUP(Grades[[#This Row],[school]],Schools[School Name],Schools[City])</f>
        <v>Saint Paul</v>
      </c>
      <c r="Y218" s="15">
        <f>_xlfn.XLOOKUP(Grades[[#This Row],[School City]],Schools[City],Schools[Zipcode])</f>
        <v>55108</v>
      </c>
    </row>
    <row r="219" spans="12:25" x14ac:dyDescent="0.2">
      <c r="L219" t="s">
        <v>113</v>
      </c>
      <c r="M219" t="s">
        <v>4</v>
      </c>
      <c r="N219" t="s">
        <v>630</v>
      </c>
      <c r="O219">
        <v>34</v>
      </c>
      <c r="P219">
        <v>42</v>
      </c>
      <c r="Q219">
        <v>39</v>
      </c>
      <c r="R219" t="str">
        <f>_xlfn.XLOOKUP(Grades[[#This Row],[math score]],$I$37:$I$41,$J$37:$J$41, ,-1)</f>
        <v>F</v>
      </c>
      <c r="S219" s="16" t="str">
        <f>_xlfn.XLOOKUP(Grades[[#This Row],[reading score]],$I$37:$I$41,$J$37:$J$41, ,-1)</f>
        <v>F</v>
      </c>
      <c r="T219" s="16" t="str">
        <f>_xlfn.XLOOKUP(Grades[[#This Row],[writing score]],$I$37:$I$41,$J$37:$J$41, ,-1)</f>
        <v>F</v>
      </c>
      <c r="U219" s="76">
        <f>AVERAGE(Grades[[#This Row],[math score]],Grades[[#This Row],[reading score]],Grades[[#This Row],[writing score]])</f>
        <v>38.333333333333336</v>
      </c>
      <c r="V219" s="15" t="str">
        <f>_xlfn.XLOOKUP(Grades[[#This Row],[Name]],Students[Name],Students[School Name])</f>
        <v>Blue River High School</v>
      </c>
      <c r="W219" s="15" t="str">
        <f>_xlfn.XLOOKUP(Grades[[#This Row],[Name]],Students[Name],Students[Extracurricular Activities])</f>
        <v>Chess Club</v>
      </c>
      <c r="X219" s="15" t="str">
        <f>_xlfn.XLOOKUP(Grades[[#This Row],[school]],Schools[School Name],Schools[City])</f>
        <v>Duluth</v>
      </c>
      <c r="Y219" s="15">
        <f>_xlfn.XLOOKUP(Grades[[#This Row],[School City]],Schools[City],Schools[Zipcode])</f>
        <v>55810</v>
      </c>
    </row>
    <row r="220" spans="12:25" x14ac:dyDescent="0.2">
      <c r="L220" t="s">
        <v>448</v>
      </c>
      <c r="M220" t="s">
        <v>5</v>
      </c>
      <c r="N220" t="s">
        <v>629</v>
      </c>
      <c r="O220">
        <v>66</v>
      </c>
      <c r="P220">
        <v>77</v>
      </c>
      <c r="Q220">
        <v>70</v>
      </c>
      <c r="R220" t="str">
        <f>_xlfn.XLOOKUP(Grades[[#This Row],[math score]],$I$37:$I$41,$J$37:$J$41, ,-1)</f>
        <v>D</v>
      </c>
      <c r="S220" s="16" t="str">
        <f>_xlfn.XLOOKUP(Grades[[#This Row],[reading score]],$I$37:$I$41,$J$37:$J$41, ,-1)</f>
        <v>C</v>
      </c>
      <c r="T220" s="16" t="str">
        <f>_xlfn.XLOOKUP(Grades[[#This Row],[writing score]],$I$37:$I$41,$J$37:$J$41, ,-1)</f>
        <v>C</v>
      </c>
      <c r="U220" s="76">
        <f>AVERAGE(Grades[[#This Row],[math score]],Grades[[#This Row],[reading score]],Grades[[#This Row],[writing score]])</f>
        <v>71</v>
      </c>
      <c r="V220" s="15" t="str">
        <f>_xlfn.XLOOKUP(Grades[[#This Row],[Name]],Students[Name],Students[School Name])</f>
        <v>Lone Oak Grammar School</v>
      </c>
      <c r="W220" s="15" t="str">
        <f>_xlfn.XLOOKUP(Grades[[#This Row],[Name]],Students[Name],Students[Extracurricular Activities])</f>
        <v>Chess Club</v>
      </c>
      <c r="X220" s="15" t="str">
        <f>_xlfn.XLOOKUP(Grades[[#This Row],[school]],Schools[School Name],Schools[City])</f>
        <v>Rochester</v>
      </c>
      <c r="Y220" s="15">
        <f>_xlfn.XLOOKUP(Grades[[#This Row],[School City]],Schools[City],Schools[Zipcode])</f>
        <v>55906</v>
      </c>
    </row>
    <row r="221" spans="12:25" x14ac:dyDescent="0.2">
      <c r="L221" t="s">
        <v>449</v>
      </c>
      <c r="M221" t="s">
        <v>5</v>
      </c>
      <c r="N221" t="s">
        <v>629</v>
      </c>
      <c r="O221">
        <v>61</v>
      </c>
      <c r="P221">
        <v>56</v>
      </c>
      <c r="Q221">
        <v>56</v>
      </c>
      <c r="R221" t="str">
        <f>_xlfn.XLOOKUP(Grades[[#This Row],[math score]],$I$37:$I$41,$J$37:$J$41, ,-1)</f>
        <v>D</v>
      </c>
      <c r="S221" s="16" t="str">
        <f>_xlfn.XLOOKUP(Grades[[#This Row],[reading score]],$I$37:$I$41,$J$37:$J$41, ,-1)</f>
        <v>F</v>
      </c>
      <c r="T221" s="16" t="str">
        <f>_xlfn.XLOOKUP(Grades[[#This Row],[writing score]],$I$37:$I$41,$J$37:$J$41, ,-1)</f>
        <v>F</v>
      </c>
      <c r="U221" s="76">
        <f>AVERAGE(Grades[[#This Row],[math score]],Grades[[#This Row],[reading score]],Grades[[#This Row],[writing score]])</f>
        <v>57.666666666666664</v>
      </c>
      <c r="V221" s="15" t="str">
        <f>_xlfn.XLOOKUP(Grades[[#This Row],[Name]],Students[Name],Students[School Name])</f>
        <v>Lone Oak Grammar School</v>
      </c>
      <c r="W221" s="15" t="str">
        <f>_xlfn.XLOOKUP(Grades[[#This Row],[Name]],Students[Name],Students[Extracurricular Activities])</f>
        <v>Student Government</v>
      </c>
      <c r="X221" s="15" t="str">
        <f>_xlfn.XLOOKUP(Grades[[#This Row],[school]],Schools[School Name],Schools[City])</f>
        <v>Rochester</v>
      </c>
      <c r="Y221" s="15">
        <f>_xlfn.XLOOKUP(Grades[[#This Row],[School City]],Schools[City],Schools[Zipcode])</f>
        <v>55906</v>
      </c>
    </row>
    <row r="222" spans="12:25" x14ac:dyDescent="0.2">
      <c r="L222" t="s">
        <v>114</v>
      </c>
      <c r="M222" t="s">
        <v>4</v>
      </c>
      <c r="N222" t="s">
        <v>629</v>
      </c>
      <c r="O222">
        <v>56</v>
      </c>
      <c r="P222">
        <v>68</v>
      </c>
      <c r="Q222">
        <v>74</v>
      </c>
      <c r="R222" t="str">
        <f>_xlfn.XLOOKUP(Grades[[#This Row],[math score]],$I$37:$I$41,$J$37:$J$41, ,-1)</f>
        <v>F</v>
      </c>
      <c r="S222" s="16" t="str">
        <f>_xlfn.XLOOKUP(Grades[[#This Row],[reading score]],$I$37:$I$41,$J$37:$J$41, ,-1)</f>
        <v>D</v>
      </c>
      <c r="T222" s="16" t="str">
        <f>_xlfn.XLOOKUP(Grades[[#This Row],[writing score]],$I$37:$I$41,$J$37:$J$41, ,-1)</f>
        <v>C</v>
      </c>
      <c r="U222" s="76">
        <f>AVERAGE(Grades[[#This Row],[math score]],Grades[[#This Row],[reading score]],Grades[[#This Row],[writing score]])</f>
        <v>66</v>
      </c>
      <c r="V222" s="15" t="str">
        <f>_xlfn.XLOOKUP(Grades[[#This Row],[Name]],Students[Name],Students[School Name])</f>
        <v>Golden Sierra High School</v>
      </c>
      <c r="W222" s="15" t="str">
        <f>_xlfn.XLOOKUP(Grades[[#This Row],[Name]],Students[Name],Students[Extracurricular Activities])</f>
        <v>Chess Club</v>
      </c>
      <c r="X222" s="15" t="str">
        <f>_xlfn.XLOOKUP(Grades[[#This Row],[school]],Schools[School Name],Schools[City])</f>
        <v>Bloomington</v>
      </c>
      <c r="Y222" s="15">
        <f>_xlfn.XLOOKUP(Grades[[#This Row],[School City]],Schools[City],Schools[Zipcode])</f>
        <v>55435</v>
      </c>
    </row>
    <row r="223" spans="12:25" x14ac:dyDescent="0.2">
      <c r="L223" t="s">
        <v>450</v>
      </c>
      <c r="M223" t="s">
        <v>5</v>
      </c>
      <c r="N223" t="s">
        <v>630</v>
      </c>
      <c r="O223">
        <v>87</v>
      </c>
      <c r="P223">
        <v>85</v>
      </c>
      <c r="Q223">
        <v>73</v>
      </c>
      <c r="R223" t="str">
        <f>_xlfn.XLOOKUP(Grades[[#This Row],[math score]],$I$37:$I$41,$J$37:$J$41, ,-1)</f>
        <v>B</v>
      </c>
      <c r="S223" s="16" t="str">
        <f>_xlfn.XLOOKUP(Grades[[#This Row],[reading score]],$I$37:$I$41,$J$37:$J$41, ,-1)</f>
        <v>B</v>
      </c>
      <c r="T223" s="16" t="str">
        <f>_xlfn.XLOOKUP(Grades[[#This Row],[writing score]],$I$37:$I$41,$J$37:$J$41, ,-1)</f>
        <v>C</v>
      </c>
      <c r="U223" s="76">
        <f>AVERAGE(Grades[[#This Row],[math score]],Grades[[#This Row],[reading score]],Grades[[#This Row],[writing score]])</f>
        <v>81.666666666666671</v>
      </c>
      <c r="V223" s="15" t="str">
        <f>_xlfn.XLOOKUP(Grades[[#This Row],[Name]],Students[Name],Students[School Name])</f>
        <v>Lone Oak Grammar School</v>
      </c>
      <c r="W223" s="15" t="str">
        <f>_xlfn.XLOOKUP(Grades[[#This Row],[Name]],Students[Name],Students[Extracurricular Activities])</f>
        <v xml:space="preserve">Marching Band </v>
      </c>
      <c r="X223" s="15" t="str">
        <f>_xlfn.XLOOKUP(Grades[[#This Row],[school]],Schools[School Name],Schools[City])</f>
        <v>Rochester</v>
      </c>
      <c r="Y223" s="15">
        <f>_xlfn.XLOOKUP(Grades[[#This Row],[School City]],Schools[City],Schools[Zipcode])</f>
        <v>55906</v>
      </c>
    </row>
    <row r="224" spans="12:25" x14ac:dyDescent="0.2">
      <c r="L224" t="s">
        <v>115</v>
      </c>
      <c r="M224" t="s">
        <v>4</v>
      </c>
      <c r="N224" t="s">
        <v>629</v>
      </c>
      <c r="O224">
        <v>55</v>
      </c>
      <c r="P224">
        <v>65</v>
      </c>
      <c r="Q224">
        <v>62</v>
      </c>
      <c r="R224" t="str">
        <f>_xlfn.XLOOKUP(Grades[[#This Row],[math score]],$I$37:$I$41,$J$37:$J$41, ,-1)</f>
        <v>F</v>
      </c>
      <c r="S224" s="16" t="str">
        <f>_xlfn.XLOOKUP(Grades[[#This Row],[reading score]],$I$37:$I$41,$J$37:$J$41, ,-1)</f>
        <v>D</v>
      </c>
      <c r="T224" s="16" t="str">
        <f>_xlfn.XLOOKUP(Grades[[#This Row],[writing score]],$I$37:$I$41,$J$37:$J$41, ,-1)</f>
        <v>D</v>
      </c>
      <c r="U224" s="76">
        <f>AVERAGE(Grades[[#This Row],[math score]],Grades[[#This Row],[reading score]],Grades[[#This Row],[writing score]])</f>
        <v>60.666666666666664</v>
      </c>
      <c r="V224" s="15" t="str">
        <f>_xlfn.XLOOKUP(Grades[[#This Row],[Name]],Students[Name],Students[School Name])</f>
        <v>Blue River High School</v>
      </c>
      <c r="W224" s="15" t="str">
        <f>_xlfn.XLOOKUP(Grades[[#This Row],[Name]],Students[Name],Students[Extracurricular Activities])</f>
        <v>Student Government</v>
      </c>
      <c r="X224" s="15" t="str">
        <f>_xlfn.XLOOKUP(Grades[[#This Row],[school]],Schools[School Name],Schools[City])</f>
        <v>Duluth</v>
      </c>
      <c r="Y224" s="15">
        <f>_xlfn.XLOOKUP(Grades[[#This Row],[School City]],Schools[City],Schools[Zipcode])</f>
        <v>55810</v>
      </c>
    </row>
    <row r="225" spans="12:25" x14ac:dyDescent="0.2">
      <c r="L225" t="s">
        <v>451</v>
      </c>
      <c r="M225" t="s">
        <v>5</v>
      </c>
      <c r="N225" t="s">
        <v>630</v>
      </c>
      <c r="O225">
        <v>86</v>
      </c>
      <c r="P225">
        <v>80</v>
      </c>
      <c r="Q225">
        <v>75</v>
      </c>
      <c r="R225" t="str">
        <f>_xlfn.XLOOKUP(Grades[[#This Row],[math score]],$I$37:$I$41,$J$37:$J$41, ,-1)</f>
        <v>B</v>
      </c>
      <c r="S225" s="16" t="str">
        <f>_xlfn.XLOOKUP(Grades[[#This Row],[reading score]],$I$37:$I$41,$J$37:$J$41, ,-1)</f>
        <v>B</v>
      </c>
      <c r="T225" s="16" t="str">
        <f>_xlfn.XLOOKUP(Grades[[#This Row],[writing score]],$I$37:$I$41,$J$37:$J$41, ,-1)</f>
        <v>C</v>
      </c>
      <c r="U225" s="76">
        <f>AVERAGE(Grades[[#This Row],[math score]],Grades[[#This Row],[reading score]],Grades[[#This Row],[writing score]])</f>
        <v>80.333333333333329</v>
      </c>
      <c r="V225" s="15" t="str">
        <f>_xlfn.XLOOKUP(Grades[[#This Row],[Name]],Students[Name],Students[School Name])</f>
        <v>Golden Sierra High School</v>
      </c>
      <c r="W225" s="15" t="str">
        <f>_xlfn.XLOOKUP(Grades[[#This Row],[Name]],Students[Name],Students[Extracurricular Activities])</f>
        <v>Student Government</v>
      </c>
      <c r="X225" s="15" t="str">
        <f>_xlfn.XLOOKUP(Grades[[#This Row],[school]],Schools[School Name],Schools[City])</f>
        <v>Bloomington</v>
      </c>
      <c r="Y225" s="15">
        <f>_xlfn.XLOOKUP(Grades[[#This Row],[School City]],Schools[City],Schools[Zipcode])</f>
        <v>55435</v>
      </c>
    </row>
    <row r="226" spans="12:25" x14ac:dyDescent="0.2">
      <c r="L226" t="s">
        <v>116</v>
      </c>
      <c r="M226" t="s">
        <v>4</v>
      </c>
      <c r="N226" t="s">
        <v>629</v>
      </c>
      <c r="O226">
        <v>52</v>
      </c>
      <c r="P226">
        <v>66</v>
      </c>
      <c r="Q226">
        <v>73</v>
      </c>
      <c r="R226" t="str">
        <f>_xlfn.XLOOKUP(Grades[[#This Row],[math score]],$I$37:$I$41,$J$37:$J$41, ,-1)</f>
        <v>F</v>
      </c>
      <c r="S226" s="16" t="str">
        <f>_xlfn.XLOOKUP(Grades[[#This Row],[reading score]],$I$37:$I$41,$J$37:$J$41, ,-1)</f>
        <v>D</v>
      </c>
      <c r="T226" s="16" t="str">
        <f>_xlfn.XLOOKUP(Grades[[#This Row],[writing score]],$I$37:$I$41,$J$37:$J$41, ,-1)</f>
        <v>C</v>
      </c>
      <c r="U226" s="76">
        <f>AVERAGE(Grades[[#This Row],[math score]],Grades[[#This Row],[reading score]],Grades[[#This Row],[writing score]])</f>
        <v>63.666666666666664</v>
      </c>
      <c r="V226" s="15" t="str">
        <f>_xlfn.XLOOKUP(Grades[[#This Row],[Name]],Students[Name],Students[School Name])</f>
        <v>Lone Oak Grammar School</v>
      </c>
      <c r="W226" s="15" t="str">
        <f>_xlfn.XLOOKUP(Grades[[#This Row],[Name]],Students[Name],Students[Extracurricular Activities])</f>
        <v xml:space="preserve">Marching Band </v>
      </c>
      <c r="X226" s="15" t="str">
        <f>_xlfn.XLOOKUP(Grades[[#This Row],[school]],Schools[School Name],Schools[City])</f>
        <v>Rochester</v>
      </c>
      <c r="Y226" s="15">
        <f>_xlfn.XLOOKUP(Grades[[#This Row],[School City]],Schools[City],Schools[Zipcode])</f>
        <v>55906</v>
      </c>
    </row>
    <row r="227" spans="12:25" x14ac:dyDescent="0.2">
      <c r="L227" t="s">
        <v>117</v>
      </c>
      <c r="M227" t="s">
        <v>4</v>
      </c>
      <c r="N227" t="s">
        <v>629</v>
      </c>
      <c r="O227">
        <v>45</v>
      </c>
      <c r="P227">
        <v>56</v>
      </c>
      <c r="Q227">
        <v>54</v>
      </c>
      <c r="R227" t="str">
        <f>_xlfn.XLOOKUP(Grades[[#This Row],[math score]],$I$37:$I$41,$J$37:$J$41, ,-1)</f>
        <v>F</v>
      </c>
      <c r="S227" s="16" t="str">
        <f>_xlfn.XLOOKUP(Grades[[#This Row],[reading score]],$I$37:$I$41,$J$37:$J$41, ,-1)</f>
        <v>F</v>
      </c>
      <c r="T227" s="16" t="str">
        <f>_xlfn.XLOOKUP(Grades[[#This Row],[writing score]],$I$37:$I$41,$J$37:$J$41, ,-1)</f>
        <v>F</v>
      </c>
      <c r="U227" s="76">
        <f>AVERAGE(Grades[[#This Row],[math score]],Grades[[#This Row],[reading score]],Grades[[#This Row],[writing score]])</f>
        <v>51.666666666666664</v>
      </c>
      <c r="V227" s="15" t="str">
        <f>_xlfn.XLOOKUP(Grades[[#This Row],[Name]],Students[Name],Students[School Name])</f>
        <v>Willow Creek High School</v>
      </c>
      <c r="W227" s="15" t="str">
        <f>_xlfn.XLOOKUP(Grades[[#This Row],[Name]],Students[Name],Students[Extracurricular Activities])</f>
        <v>Art Club</v>
      </c>
      <c r="X227" s="15" t="str">
        <f>_xlfn.XLOOKUP(Grades[[#This Row],[school]],Schools[School Name],Schools[City])</f>
        <v>Saint Paul</v>
      </c>
      <c r="Y227" s="15">
        <f>_xlfn.XLOOKUP(Grades[[#This Row],[School City]],Schools[City],Schools[Zipcode])</f>
        <v>55108</v>
      </c>
    </row>
    <row r="228" spans="12:25" x14ac:dyDescent="0.2">
      <c r="L228" t="s">
        <v>118</v>
      </c>
      <c r="M228" t="s">
        <v>4</v>
      </c>
      <c r="N228" t="s">
        <v>629</v>
      </c>
      <c r="O228">
        <v>72</v>
      </c>
      <c r="P228">
        <v>72</v>
      </c>
      <c r="Q228">
        <v>71</v>
      </c>
      <c r="R228" t="str">
        <f>_xlfn.XLOOKUP(Grades[[#This Row],[math score]],$I$37:$I$41,$J$37:$J$41, ,-1)</f>
        <v>C</v>
      </c>
      <c r="S228" s="16" t="str">
        <f>_xlfn.XLOOKUP(Grades[[#This Row],[reading score]],$I$37:$I$41,$J$37:$J$41, ,-1)</f>
        <v>C</v>
      </c>
      <c r="T228" s="16" t="str">
        <f>_xlfn.XLOOKUP(Grades[[#This Row],[writing score]],$I$37:$I$41,$J$37:$J$41, ,-1)</f>
        <v>C</v>
      </c>
      <c r="U228" s="76">
        <f>AVERAGE(Grades[[#This Row],[math score]],Grades[[#This Row],[reading score]],Grades[[#This Row],[writing score]])</f>
        <v>71.666666666666671</v>
      </c>
      <c r="V228" s="15" t="str">
        <f>_xlfn.XLOOKUP(Grades[[#This Row],[Name]],Students[Name],Students[School Name])</f>
        <v>Blue River High School</v>
      </c>
      <c r="W228" s="15" t="str">
        <f>_xlfn.XLOOKUP(Grades[[#This Row],[Name]],Students[Name],Students[Extracurricular Activities])</f>
        <v>Yearbook Committee</v>
      </c>
      <c r="X228" s="15" t="str">
        <f>_xlfn.XLOOKUP(Grades[[#This Row],[school]],Schools[School Name],Schools[City])</f>
        <v>Duluth</v>
      </c>
      <c r="Y228" s="15">
        <f>_xlfn.XLOOKUP(Grades[[#This Row],[School City]],Schools[City],Schools[Zipcode])</f>
        <v>55810</v>
      </c>
    </row>
    <row r="229" spans="12:25" x14ac:dyDescent="0.2">
      <c r="L229" t="s">
        <v>452</v>
      </c>
      <c r="M229" t="s">
        <v>5</v>
      </c>
      <c r="N229" t="s">
        <v>630</v>
      </c>
      <c r="O229">
        <v>57</v>
      </c>
      <c r="P229">
        <v>50</v>
      </c>
      <c r="Q229">
        <v>54</v>
      </c>
      <c r="R229" t="str">
        <f>_xlfn.XLOOKUP(Grades[[#This Row],[math score]],$I$37:$I$41,$J$37:$J$41, ,-1)</f>
        <v>F</v>
      </c>
      <c r="S229" s="16" t="str">
        <f>_xlfn.XLOOKUP(Grades[[#This Row],[reading score]],$I$37:$I$41,$J$37:$J$41, ,-1)</f>
        <v>F</v>
      </c>
      <c r="T229" s="16" t="str">
        <f>_xlfn.XLOOKUP(Grades[[#This Row],[writing score]],$I$37:$I$41,$J$37:$J$41, ,-1)</f>
        <v>F</v>
      </c>
      <c r="U229" s="76">
        <f>AVERAGE(Grades[[#This Row],[math score]],Grades[[#This Row],[reading score]],Grades[[#This Row],[writing score]])</f>
        <v>53.666666666666664</v>
      </c>
      <c r="V229" s="15" t="str">
        <f>_xlfn.XLOOKUP(Grades[[#This Row],[Name]],Students[Name],Students[School Name])</f>
        <v>Golden Sierra High School</v>
      </c>
      <c r="W229" s="15" t="str">
        <f>_xlfn.XLOOKUP(Grades[[#This Row],[Name]],Students[Name],Students[Extracurricular Activities])</f>
        <v>Chess Club</v>
      </c>
      <c r="X229" s="15" t="str">
        <f>_xlfn.XLOOKUP(Grades[[#This Row],[school]],Schools[School Name],Schools[City])</f>
        <v>Bloomington</v>
      </c>
      <c r="Y229" s="15">
        <f>_xlfn.XLOOKUP(Grades[[#This Row],[School City]],Schools[City],Schools[Zipcode])</f>
        <v>55435</v>
      </c>
    </row>
    <row r="230" spans="12:25" x14ac:dyDescent="0.2">
      <c r="L230" t="s">
        <v>453</v>
      </c>
      <c r="M230" t="s">
        <v>5</v>
      </c>
      <c r="N230" t="s">
        <v>629</v>
      </c>
      <c r="O230">
        <v>68</v>
      </c>
      <c r="P230">
        <v>72</v>
      </c>
      <c r="Q230">
        <v>64</v>
      </c>
      <c r="R230" t="str">
        <f>_xlfn.XLOOKUP(Grades[[#This Row],[math score]],$I$37:$I$41,$J$37:$J$41, ,-1)</f>
        <v>D</v>
      </c>
      <c r="S230" s="16" t="str">
        <f>_xlfn.XLOOKUP(Grades[[#This Row],[reading score]],$I$37:$I$41,$J$37:$J$41, ,-1)</f>
        <v>C</v>
      </c>
      <c r="T230" s="16" t="str">
        <f>_xlfn.XLOOKUP(Grades[[#This Row],[writing score]],$I$37:$I$41,$J$37:$J$41, ,-1)</f>
        <v>D</v>
      </c>
      <c r="U230" s="76">
        <f>AVERAGE(Grades[[#This Row],[math score]],Grades[[#This Row],[reading score]],Grades[[#This Row],[writing score]])</f>
        <v>68</v>
      </c>
      <c r="V230" s="15" t="str">
        <f>_xlfn.XLOOKUP(Grades[[#This Row],[Name]],Students[Name],Students[School Name])</f>
        <v>Granite Hills High</v>
      </c>
      <c r="W230" s="15" t="str">
        <f>_xlfn.XLOOKUP(Grades[[#This Row],[Name]],Students[Name],Students[Extracurricular Activities])</f>
        <v>Student Government</v>
      </c>
      <c r="X230" s="15" t="str">
        <f>_xlfn.XLOOKUP(Grades[[#This Row],[school]],Schools[School Name],Schools[City])</f>
        <v>Minneapolis</v>
      </c>
      <c r="Y230" s="15">
        <f>_xlfn.XLOOKUP(Grades[[#This Row],[School City]],Schools[City],Schools[Zipcode])</f>
        <v>55488</v>
      </c>
    </row>
    <row r="231" spans="12:25" x14ac:dyDescent="0.2">
      <c r="L231" t="s">
        <v>119</v>
      </c>
      <c r="M231" t="s">
        <v>4</v>
      </c>
      <c r="N231" t="s">
        <v>629</v>
      </c>
      <c r="O231">
        <v>88</v>
      </c>
      <c r="P231">
        <v>95</v>
      </c>
      <c r="Q231">
        <v>94</v>
      </c>
      <c r="R231" t="str">
        <f>_xlfn.XLOOKUP(Grades[[#This Row],[math score]],$I$37:$I$41,$J$37:$J$41, ,-1)</f>
        <v>B</v>
      </c>
      <c r="S231" s="16" t="str">
        <f>_xlfn.XLOOKUP(Grades[[#This Row],[reading score]],$I$37:$I$41,$J$37:$J$41, ,-1)</f>
        <v>A</v>
      </c>
      <c r="T231" s="16" t="str">
        <f>_xlfn.XLOOKUP(Grades[[#This Row],[writing score]],$I$37:$I$41,$J$37:$J$41, ,-1)</f>
        <v>A</v>
      </c>
      <c r="U231" s="76">
        <f>AVERAGE(Grades[[#This Row],[math score]],Grades[[#This Row],[reading score]],Grades[[#This Row],[writing score]])</f>
        <v>92.333333333333329</v>
      </c>
      <c r="V231" s="15" t="str">
        <f>_xlfn.XLOOKUP(Grades[[#This Row],[Name]],Students[Name],Students[School Name])</f>
        <v>Blue River High School</v>
      </c>
      <c r="W231" s="15" t="str">
        <f>_xlfn.XLOOKUP(Grades[[#This Row],[Name]],Students[Name],Students[Extracurricular Activities])</f>
        <v>Yearbook Committee</v>
      </c>
      <c r="X231" s="15" t="str">
        <f>_xlfn.XLOOKUP(Grades[[#This Row],[school]],Schools[School Name],Schools[City])</f>
        <v>Duluth</v>
      </c>
      <c r="Y231" s="15">
        <f>_xlfn.XLOOKUP(Grades[[#This Row],[School City]],Schools[City],Schools[Zipcode])</f>
        <v>55810</v>
      </c>
    </row>
    <row r="232" spans="12:25" x14ac:dyDescent="0.2">
      <c r="L232" t="s">
        <v>454</v>
      </c>
      <c r="M232" t="s">
        <v>5</v>
      </c>
      <c r="N232" t="s">
        <v>629</v>
      </c>
      <c r="O232">
        <v>76</v>
      </c>
      <c r="P232">
        <v>64</v>
      </c>
      <c r="Q232">
        <v>66</v>
      </c>
      <c r="R232" t="str">
        <f>_xlfn.XLOOKUP(Grades[[#This Row],[math score]],$I$37:$I$41,$J$37:$J$41, ,-1)</f>
        <v>C</v>
      </c>
      <c r="S232" s="16" t="str">
        <f>_xlfn.XLOOKUP(Grades[[#This Row],[reading score]],$I$37:$I$41,$J$37:$J$41, ,-1)</f>
        <v>D</v>
      </c>
      <c r="T232" s="16" t="str">
        <f>_xlfn.XLOOKUP(Grades[[#This Row],[writing score]],$I$37:$I$41,$J$37:$J$41, ,-1)</f>
        <v>D</v>
      </c>
      <c r="U232" s="76">
        <f>AVERAGE(Grades[[#This Row],[math score]],Grades[[#This Row],[reading score]],Grades[[#This Row],[writing score]])</f>
        <v>68.666666666666671</v>
      </c>
      <c r="V232" s="15" t="str">
        <f>_xlfn.XLOOKUP(Grades[[#This Row],[Name]],Students[Name],Students[School Name])</f>
        <v>Golden Sierra High School</v>
      </c>
      <c r="W232" s="15" t="str">
        <f>_xlfn.XLOOKUP(Grades[[#This Row],[Name]],Students[Name],Students[Extracurricular Activities])</f>
        <v>Yearbook Committee</v>
      </c>
      <c r="X232" s="15" t="str">
        <f>_xlfn.XLOOKUP(Grades[[#This Row],[school]],Schools[School Name],Schools[City])</f>
        <v>Bloomington</v>
      </c>
      <c r="Y232" s="15">
        <f>_xlfn.XLOOKUP(Grades[[#This Row],[School City]],Schools[City],Schools[Zipcode])</f>
        <v>55435</v>
      </c>
    </row>
    <row r="233" spans="12:25" x14ac:dyDescent="0.2">
      <c r="L233" t="s">
        <v>455</v>
      </c>
      <c r="M233" t="s">
        <v>5</v>
      </c>
      <c r="N233" t="s">
        <v>629</v>
      </c>
      <c r="O233">
        <v>46</v>
      </c>
      <c r="P233">
        <v>43</v>
      </c>
      <c r="Q233">
        <v>42</v>
      </c>
      <c r="R233" t="str">
        <f>_xlfn.XLOOKUP(Grades[[#This Row],[math score]],$I$37:$I$41,$J$37:$J$41, ,-1)</f>
        <v>F</v>
      </c>
      <c r="S233" s="16" t="str">
        <f>_xlfn.XLOOKUP(Grades[[#This Row],[reading score]],$I$37:$I$41,$J$37:$J$41, ,-1)</f>
        <v>F</v>
      </c>
      <c r="T233" s="16" t="str">
        <f>_xlfn.XLOOKUP(Grades[[#This Row],[writing score]],$I$37:$I$41,$J$37:$J$41, ,-1)</f>
        <v>F</v>
      </c>
      <c r="U233" s="76">
        <f>AVERAGE(Grades[[#This Row],[math score]],Grades[[#This Row],[reading score]],Grades[[#This Row],[writing score]])</f>
        <v>43.666666666666664</v>
      </c>
      <c r="V233" s="15" t="str">
        <f>_xlfn.XLOOKUP(Grades[[#This Row],[Name]],Students[Name],Students[School Name])</f>
        <v>Blue River High School</v>
      </c>
      <c r="W233" s="15" t="str">
        <f>_xlfn.XLOOKUP(Grades[[#This Row],[Name]],Students[Name],Students[Extracurricular Activities])</f>
        <v xml:space="preserve">Marching Band </v>
      </c>
      <c r="X233" s="15" t="str">
        <f>_xlfn.XLOOKUP(Grades[[#This Row],[school]],Schools[School Name],Schools[City])</f>
        <v>Duluth</v>
      </c>
      <c r="Y233" s="15">
        <f>_xlfn.XLOOKUP(Grades[[#This Row],[School City]],Schools[City],Schools[Zipcode])</f>
        <v>55810</v>
      </c>
    </row>
    <row r="234" spans="12:25" x14ac:dyDescent="0.2">
      <c r="L234" t="s">
        <v>120</v>
      </c>
      <c r="M234" t="s">
        <v>4</v>
      </c>
      <c r="N234" t="s">
        <v>629</v>
      </c>
      <c r="O234">
        <v>67</v>
      </c>
      <c r="P234">
        <v>86</v>
      </c>
      <c r="Q234">
        <v>83</v>
      </c>
      <c r="R234" t="str">
        <f>_xlfn.XLOOKUP(Grades[[#This Row],[math score]],$I$37:$I$41,$J$37:$J$41, ,-1)</f>
        <v>D</v>
      </c>
      <c r="S234" s="16" t="str">
        <f>_xlfn.XLOOKUP(Grades[[#This Row],[reading score]],$I$37:$I$41,$J$37:$J$41, ,-1)</f>
        <v>B</v>
      </c>
      <c r="T234" s="16" t="str">
        <f>_xlfn.XLOOKUP(Grades[[#This Row],[writing score]],$I$37:$I$41,$J$37:$J$41, ,-1)</f>
        <v>B</v>
      </c>
      <c r="U234" s="76">
        <f>AVERAGE(Grades[[#This Row],[math score]],Grades[[#This Row],[reading score]],Grades[[#This Row],[writing score]])</f>
        <v>78.666666666666671</v>
      </c>
      <c r="V234" s="15" t="str">
        <f>_xlfn.XLOOKUP(Grades[[#This Row],[Name]],Students[Name],Students[School Name])</f>
        <v>Lone Oak Grammar School</v>
      </c>
      <c r="W234" s="15" t="str">
        <f>_xlfn.XLOOKUP(Grades[[#This Row],[Name]],Students[Name],Students[Extracurricular Activities])</f>
        <v>Sports</v>
      </c>
      <c r="X234" s="15" t="str">
        <f>_xlfn.XLOOKUP(Grades[[#This Row],[school]],Schools[School Name],Schools[City])</f>
        <v>Rochester</v>
      </c>
      <c r="Y234" s="15">
        <f>_xlfn.XLOOKUP(Grades[[#This Row],[School City]],Schools[City],Schools[Zipcode])</f>
        <v>55906</v>
      </c>
    </row>
    <row r="235" spans="12:25" x14ac:dyDescent="0.2">
      <c r="L235" t="s">
        <v>177</v>
      </c>
      <c r="M235" t="s">
        <v>5</v>
      </c>
      <c r="N235" t="s">
        <v>629</v>
      </c>
      <c r="O235">
        <v>92</v>
      </c>
      <c r="P235">
        <v>87</v>
      </c>
      <c r="Q235">
        <v>78</v>
      </c>
      <c r="R235" t="str">
        <f>_xlfn.XLOOKUP(Grades[[#This Row],[math score]],$I$37:$I$41,$J$37:$J$41, ,-1)</f>
        <v>A</v>
      </c>
      <c r="S235" s="16" t="str">
        <f>_xlfn.XLOOKUP(Grades[[#This Row],[reading score]],$I$37:$I$41,$J$37:$J$41, ,-1)</f>
        <v>B</v>
      </c>
      <c r="T235" s="16" t="str">
        <f>_xlfn.XLOOKUP(Grades[[#This Row],[writing score]],$I$37:$I$41,$J$37:$J$41, ,-1)</f>
        <v>C</v>
      </c>
      <c r="U235" s="76">
        <f>AVERAGE(Grades[[#This Row],[math score]],Grades[[#This Row],[reading score]],Grades[[#This Row],[writing score]])</f>
        <v>85.666666666666671</v>
      </c>
      <c r="V235" s="15" t="str">
        <f>_xlfn.XLOOKUP(Grades[[#This Row],[Name]],Students[Name],Students[School Name])</f>
        <v>Willow Creek High School</v>
      </c>
      <c r="W235" s="15" t="str">
        <f>_xlfn.XLOOKUP(Grades[[#This Row],[Name]],Students[Name],Students[Extracurricular Activities])</f>
        <v>Student Government</v>
      </c>
      <c r="X235" s="15" t="str">
        <f>_xlfn.XLOOKUP(Grades[[#This Row],[school]],Schools[School Name],Schools[City])</f>
        <v>Saint Paul</v>
      </c>
      <c r="Y235" s="15">
        <f>_xlfn.XLOOKUP(Grades[[#This Row],[School City]],Schools[City],Schools[Zipcode])</f>
        <v>55108</v>
      </c>
    </row>
    <row r="236" spans="12:25" x14ac:dyDescent="0.2">
      <c r="L236" t="s">
        <v>456</v>
      </c>
      <c r="M236" t="s">
        <v>5</v>
      </c>
      <c r="N236" t="s">
        <v>629</v>
      </c>
      <c r="O236">
        <v>83</v>
      </c>
      <c r="P236">
        <v>82</v>
      </c>
      <c r="Q236">
        <v>84</v>
      </c>
      <c r="R236" t="str">
        <f>_xlfn.XLOOKUP(Grades[[#This Row],[math score]],$I$37:$I$41,$J$37:$J$41, ,-1)</f>
        <v>B</v>
      </c>
      <c r="S236" s="16" t="str">
        <f>_xlfn.XLOOKUP(Grades[[#This Row],[reading score]],$I$37:$I$41,$J$37:$J$41, ,-1)</f>
        <v>B</v>
      </c>
      <c r="T236" s="16" t="str">
        <f>_xlfn.XLOOKUP(Grades[[#This Row],[writing score]],$I$37:$I$41,$J$37:$J$41, ,-1)</f>
        <v>B</v>
      </c>
      <c r="U236" s="76">
        <f>AVERAGE(Grades[[#This Row],[math score]],Grades[[#This Row],[reading score]],Grades[[#This Row],[writing score]])</f>
        <v>83</v>
      </c>
      <c r="V236" s="15" t="str">
        <f>_xlfn.XLOOKUP(Grades[[#This Row],[Name]],Students[Name],Students[School Name])</f>
        <v>Blue River High School</v>
      </c>
      <c r="W236" s="15" t="str">
        <f>_xlfn.XLOOKUP(Grades[[#This Row],[Name]],Students[Name],Students[Extracurricular Activities])</f>
        <v>Sports</v>
      </c>
      <c r="X236" s="15" t="str">
        <f>_xlfn.XLOOKUP(Grades[[#This Row],[school]],Schools[School Name],Schools[City])</f>
        <v>Duluth</v>
      </c>
      <c r="Y236" s="15">
        <f>_xlfn.XLOOKUP(Grades[[#This Row],[School City]],Schools[City],Schools[Zipcode])</f>
        <v>55810</v>
      </c>
    </row>
    <row r="237" spans="12:25" x14ac:dyDescent="0.2">
      <c r="L237" t="s">
        <v>457</v>
      </c>
      <c r="M237" t="s">
        <v>5</v>
      </c>
      <c r="N237" t="s">
        <v>629</v>
      </c>
      <c r="O237">
        <v>80</v>
      </c>
      <c r="P237">
        <v>75</v>
      </c>
      <c r="Q237">
        <v>77</v>
      </c>
      <c r="R237" t="str">
        <f>_xlfn.XLOOKUP(Grades[[#This Row],[math score]],$I$37:$I$41,$J$37:$J$41, ,-1)</f>
        <v>B</v>
      </c>
      <c r="S237" s="16" t="str">
        <f>_xlfn.XLOOKUP(Grades[[#This Row],[reading score]],$I$37:$I$41,$J$37:$J$41, ,-1)</f>
        <v>C</v>
      </c>
      <c r="T237" s="16" t="str">
        <f>_xlfn.XLOOKUP(Grades[[#This Row],[writing score]],$I$37:$I$41,$J$37:$J$41, ,-1)</f>
        <v>C</v>
      </c>
      <c r="U237" s="76">
        <f>AVERAGE(Grades[[#This Row],[math score]],Grades[[#This Row],[reading score]],Grades[[#This Row],[writing score]])</f>
        <v>77.333333333333329</v>
      </c>
      <c r="V237" s="15" t="str">
        <f>_xlfn.XLOOKUP(Grades[[#This Row],[Name]],Students[Name],Students[School Name])</f>
        <v>Golden Sierra High School</v>
      </c>
      <c r="W237" s="15" t="str">
        <f>_xlfn.XLOOKUP(Grades[[#This Row],[Name]],Students[Name],Students[Extracurricular Activities])</f>
        <v xml:space="preserve">Marching Band </v>
      </c>
      <c r="X237" s="15" t="str">
        <f>_xlfn.XLOOKUP(Grades[[#This Row],[school]],Schools[School Name],Schools[City])</f>
        <v>Bloomington</v>
      </c>
      <c r="Y237" s="15">
        <f>_xlfn.XLOOKUP(Grades[[#This Row],[School City]],Schools[City],Schools[Zipcode])</f>
        <v>55435</v>
      </c>
    </row>
    <row r="238" spans="12:25" x14ac:dyDescent="0.2">
      <c r="L238" t="s">
        <v>458</v>
      </c>
      <c r="M238" t="s">
        <v>5</v>
      </c>
      <c r="N238" t="s">
        <v>630</v>
      </c>
      <c r="O238">
        <v>63</v>
      </c>
      <c r="P238">
        <v>66</v>
      </c>
      <c r="Q238">
        <v>67</v>
      </c>
      <c r="R238" t="str">
        <f>_xlfn.XLOOKUP(Grades[[#This Row],[math score]],$I$37:$I$41,$J$37:$J$41, ,-1)</f>
        <v>D</v>
      </c>
      <c r="S238" s="16" t="str">
        <f>_xlfn.XLOOKUP(Grades[[#This Row],[reading score]],$I$37:$I$41,$J$37:$J$41, ,-1)</f>
        <v>D</v>
      </c>
      <c r="T238" s="16" t="str">
        <f>_xlfn.XLOOKUP(Grades[[#This Row],[writing score]],$I$37:$I$41,$J$37:$J$41, ,-1)</f>
        <v>D</v>
      </c>
      <c r="U238" s="76">
        <f>AVERAGE(Grades[[#This Row],[math score]],Grades[[#This Row],[reading score]],Grades[[#This Row],[writing score]])</f>
        <v>65.333333333333329</v>
      </c>
      <c r="V238" s="15" t="str">
        <f>_xlfn.XLOOKUP(Grades[[#This Row],[Name]],Students[Name],Students[School Name])</f>
        <v>Golden Sierra High School</v>
      </c>
      <c r="W238" s="15" t="str">
        <f>_xlfn.XLOOKUP(Grades[[#This Row],[Name]],Students[Name],Students[Extracurricular Activities])</f>
        <v>Sports</v>
      </c>
      <c r="X238" s="15" t="str">
        <f>_xlfn.XLOOKUP(Grades[[#This Row],[school]],Schools[School Name],Schools[City])</f>
        <v>Bloomington</v>
      </c>
      <c r="Y238" s="15">
        <f>_xlfn.XLOOKUP(Grades[[#This Row],[School City]],Schools[City],Schools[Zipcode])</f>
        <v>55435</v>
      </c>
    </row>
    <row r="239" spans="12:25" x14ac:dyDescent="0.2">
      <c r="L239" t="s">
        <v>121</v>
      </c>
      <c r="M239" t="s">
        <v>4</v>
      </c>
      <c r="N239" t="s">
        <v>629</v>
      </c>
      <c r="O239">
        <v>64</v>
      </c>
      <c r="P239">
        <v>60</v>
      </c>
      <c r="Q239">
        <v>74</v>
      </c>
      <c r="R239" t="str">
        <f>_xlfn.XLOOKUP(Grades[[#This Row],[math score]],$I$37:$I$41,$J$37:$J$41, ,-1)</f>
        <v>D</v>
      </c>
      <c r="S239" s="16" t="str">
        <f>_xlfn.XLOOKUP(Grades[[#This Row],[reading score]],$I$37:$I$41,$J$37:$J$41, ,-1)</f>
        <v>D</v>
      </c>
      <c r="T239" s="16" t="str">
        <f>_xlfn.XLOOKUP(Grades[[#This Row],[writing score]],$I$37:$I$41,$J$37:$J$41, ,-1)</f>
        <v>C</v>
      </c>
      <c r="U239" s="76">
        <f>AVERAGE(Grades[[#This Row],[math score]],Grades[[#This Row],[reading score]],Grades[[#This Row],[writing score]])</f>
        <v>66</v>
      </c>
      <c r="V239" s="15" t="str">
        <f>_xlfn.XLOOKUP(Grades[[#This Row],[Name]],Students[Name],Students[School Name])</f>
        <v>Golden Sierra High School</v>
      </c>
      <c r="W239" s="15" t="str">
        <f>_xlfn.XLOOKUP(Grades[[#This Row],[Name]],Students[Name],Students[Extracurricular Activities])</f>
        <v>Student Government</v>
      </c>
      <c r="X239" s="15" t="str">
        <f>_xlfn.XLOOKUP(Grades[[#This Row],[school]],Schools[School Name],Schools[City])</f>
        <v>Bloomington</v>
      </c>
      <c r="Y239" s="15">
        <f>_xlfn.XLOOKUP(Grades[[#This Row],[School City]],Schools[City],Schools[Zipcode])</f>
        <v>55435</v>
      </c>
    </row>
    <row r="240" spans="12:25" x14ac:dyDescent="0.2">
      <c r="L240" t="s">
        <v>459</v>
      </c>
      <c r="M240" t="s">
        <v>5</v>
      </c>
      <c r="N240" t="s">
        <v>629</v>
      </c>
      <c r="O240">
        <v>54</v>
      </c>
      <c r="P240">
        <v>52</v>
      </c>
      <c r="Q240">
        <v>51</v>
      </c>
      <c r="R240" t="str">
        <f>_xlfn.XLOOKUP(Grades[[#This Row],[math score]],$I$37:$I$41,$J$37:$J$41, ,-1)</f>
        <v>F</v>
      </c>
      <c r="S240" s="16" t="str">
        <f>_xlfn.XLOOKUP(Grades[[#This Row],[reading score]],$I$37:$I$41,$J$37:$J$41, ,-1)</f>
        <v>F</v>
      </c>
      <c r="T240" s="16" t="str">
        <f>_xlfn.XLOOKUP(Grades[[#This Row],[writing score]],$I$37:$I$41,$J$37:$J$41, ,-1)</f>
        <v>F</v>
      </c>
      <c r="U240" s="76">
        <f>AVERAGE(Grades[[#This Row],[math score]],Grades[[#This Row],[reading score]],Grades[[#This Row],[writing score]])</f>
        <v>52.333333333333336</v>
      </c>
      <c r="V240" s="15" t="str">
        <f>_xlfn.XLOOKUP(Grades[[#This Row],[Name]],Students[Name],Students[School Name])</f>
        <v>Lone Oak Grammar School</v>
      </c>
      <c r="W240" s="15" t="str">
        <f>_xlfn.XLOOKUP(Grades[[#This Row],[Name]],Students[Name],Students[Extracurricular Activities])</f>
        <v>Yearbook Committee</v>
      </c>
      <c r="X240" s="15" t="str">
        <f>_xlfn.XLOOKUP(Grades[[#This Row],[school]],Schools[School Name],Schools[City])</f>
        <v>Rochester</v>
      </c>
      <c r="Y240" s="15">
        <f>_xlfn.XLOOKUP(Grades[[#This Row],[School City]],Schools[City],Schools[Zipcode])</f>
        <v>55906</v>
      </c>
    </row>
    <row r="241" spans="12:25" x14ac:dyDescent="0.2">
      <c r="L241" t="s">
        <v>460</v>
      </c>
      <c r="M241" t="s">
        <v>5</v>
      </c>
      <c r="N241" t="s">
        <v>630</v>
      </c>
      <c r="O241">
        <v>84</v>
      </c>
      <c r="P241">
        <v>80</v>
      </c>
      <c r="Q241">
        <v>80</v>
      </c>
      <c r="R241" t="str">
        <f>_xlfn.XLOOKUP(Grades[[#This Row],[math score]],$I$37:$I$41,$J$37:$J$41, ,-1)</f>
        <v>B</v>
      </c>
      <c r="S241" s="16" t="str">
        <f>_xlfn.XLOOKUP(Grades[[#This Row],[reading score]],$I$37:$I$41,$J$37:$J$41, ,-1)</f>
        <v>B</v>
      </c>
      <c r="T241" s="16" t="str">
        <f>_xlfn.XLOOKUP(Grades[[#This Row],[writing score]],$I$37:$I$41,$J$37:$J$41, ,-1)</f>
        <v>B</v>
      </c>
      <c r="U241" s="76">
        <f>AVERAGE(Grades[[#This Row],[math score]],Grades[[#This Row],[reading score]],Grades[[#This Row],[writing score]])</f>
        <v>81.333333333333329</v>
      </c>
      <c r="V241" s="15" t="str">
        <f>_xlfn.XLOOKUP(Grades[[#This Row],[Name]],Students[Name],Students[School Name])</f>
        <v>Blue River High School</v>
      </c>
      <c r="W241" s="15" t="str">
        <f>_xlfn.XLOOKUP(Grades[[#This Row],[Name]],Students[Name],Students[Extracurricular Activities])</f>
        <v xml:space="preserve">Marching Band </v>
      </c>
      <c r="X241" s="15" t="str">
        <f>_xlfn.XLOOKUP(Grades[[#This Row],[school]],Schools[School Name],Schools[City])</f>
        <v>Duluth</v>
      </c>
      <c r="Y241" s="15">
        <f>_xlfn.XLOOKUP(Grades[[#This Row],[School City]],Schools[City],Schools[Zipcode])</f>
        <v>55810</v>
      </c>
    </row>
    <row r="242" spans="12:25" x14ac:dyDescent="0.2">
      <c r="L242" t="s">
        <v>461</v>
      </c>
      <c r="M242" t="s">
        <v>5</v>
      </c>
      <c r="N242" t="s">
        <v>629</v>
      </c>
      <c r="O242">
        <v>73</v>
      </c>
      <c r="P242">
        <v>68</v>
      </c>
      <c r="Q242">
        <v>66</v>
      </c>
      <c r="R242" t="str">
        <f>_xlfn.XLOOKUP(Grades[[#This Row],[math score]],$I$37:$I$41,$J$37:$J$41, ,-1)</f>
        <v>C</v>
      </c>
      <c r="S242" s="16" t="str">
        <f>_xlfn.XLOOKUP(Grades[[#This Row],[reading score]],$I$37:$I$41,$J$37:$J$41, ,-1)</f>
        <v>D</v>
      </c>
      <c r="T242" s="16" t="str">
        <f>_xlfn.XLOOKUP(Grades[[#This Row],[writing score]],$I$37:$I$41,$J$37:$J$41, ,-1)</f>
        <v>D</v>
      </c>
      <c r="U242" s="76">
        <f>AVERAGE(Grades[[#This Row],[math score]],Grades[[#This Row],[reading score]],Grades[[#This Row],[writing score]])</f>
        <v>69</v>
      </c>
      <c r="V242" s="15" t="str">
        <f>_xlfn.XLOOKUP(Grades[[#This Row],[Name]],Students[Name],Students[School Name])</f>
        <v>Golden Sierra High School</v>
      </c>
      <c r="W242" s="15" t="str">
        <f>_xlfn.XLOOKUP(Grades[[#This Row],[Name]],Students[Name],Students[Extracurricular Activities])</f>
        <v>Chess Club</v>
      </c>
      <c r="X242" s="15" t="str">
        <f>_xlfn.XLOOKUP(Grades[[#This Row],[school]],Schools[School Name],Schools[City])</f>
        <v>Bloomington</v>
      </c>
      <c r="Y242" s="15">
        <f>_xlfn.XLOOKUP(Grades[[#This Row],[School City]],Schools[City],Schools[Zipcode])</f>
        <v>55435</v>
      </c>
    </row>
    <row r="243" spans="12:25" x14ac:dyDescent="0.2">
      <c r="L243" t="s">
        <v>122</v>
      </c>
      <c r="M243" t="s">
        <v>4</v>
      </c>
      <c r="N243" t="s">
        <v>629</v>
      </c>
      <c r="O243">
        <v>80</v>
      </c>
      <c r="P243">
        <v>83</v>
      </c>
      <c r="Q243">
        <v>83</v>
      </c>
      <c r="R243" t="str">
        <f>_xlfn.XLOOKUP(Grades[[#This Row],[math score]],$I$37:$I$41,$J$37:$J$41, ,-1)</f>
        <v>B</v>
      </c>
      <c r="S243" s="16" t="str">
        <f>_xlfn.XLOOKUP(Grades[[#This Row],[reading score]],$I$37:$I$41,$J$37:$J$41, ,-1)</f>
        <v>B</v>
      </c>
      <c r="T243" s="16" t="str">
        <f>_xlfn.XLOOKUP(Grades[[#This Row],[writing score]],$I$37:$I$41,$J$37:$J$41, ,-1)</f>
        <v>B</v>
      </c>
      <c r="U243" s="76">
        <f>AVERAGE(Grades[[#This Row],[math score]],Grades[[#This Row],[reading score]],Grades[[#This Row],[writing score]])</f>
        <v>82</v>
      </c>
      <c r="V243" s="15" t="str">
        <f>_xlfn.XLOOKUP(Grades[[#This Row],[Name]],Students[Name],Students[School Name])</f>
        <v>Willow Creek High School</v>
      </c>
      <c r="W243" s="15" t="str">
        <f>_xlfn.XLOOKUP(Grades[[#This Row],[Name]],Students[Name],Students[Extracurricular Activities])</f>
        <v>Sports</v>
      </c>
      <c r="X243" s="15" t="str">
        <f>_xlfn.XLOOKUP(Grades[[#This Row],[school]],Schools[School Name],Schools[City])</f>
        <v>Saint Paul</v>
      </c>
      <c r="Y243" s="15">
        <f>_xlfn.XLOOKUP(Grades[[#This Row],[School City]],Schools[City],Schools[Zipcode])</f>
        <v>55108</v>
      </c>
    </row>
    <row r="244" spans="12:25" x14ac:dyDescent="0.2">
      <c r="L244" t="s">
        <v>123</v>
      </c>
      <c r="M244" t="s">
        <v>4</v>
      </c>
      <c r="N244" t="s">
        <v>630</v>
      </c>
      <c r="O244">
        <v>56</v>
      </c>
      <c r="P244">
        <v>52</v>
      </c>
      <c r="Q244">
        <v>55</v>
      </c>
      <c r="R244" t="str">
        <f>_xlfn.XLOOKUP(Grades[[#This Row],[math score]],$I$37:$I$41,$J$37:$J$41, ,-1)</f>
        <v>F</v>
      </c>
      <c r="S244" s="16" t="str">
        <f>_xlfn.XLOOKUP(Grades[[#This Row],[reading score]],$I$37:$I$41,$J$37:$J$41, ,-1)</f>
        <v>F</v>
      </c>
      <c r="T244" s="16" t="str">
        <f>_xlfn.XLOOKUP(Grades[[#This Row],[writing score]],$I$37:$I$41,$J$37:$J$41, ,-1)</f>
        <v>F</v>
      </c>
      <c r="U244" s="76">
        <f>AVERAGE(Grades[[#This Row],[math score]],Grades[[#This Row],[reading score]],Grades[[#This Row],[writing score]])</f>
        <v>54.333333333333336</v>
      </c>
      <c r="V244" s="15" t="str">
        <f>_xlfn.XLOOKUP(Grades[[#This Row],[Name]],Students[Name],Students[School Name])</f>
        <v>Golden Sierra High School</v>
      </c>
      <c r="W244" s="15" t="str">
        <f>_xlfn.XLOOKUP(Grades[[#This Row],[Name]],Students[Name],Students[Extracurricular Activities])</f>
        <v>Chess Club</v>
      </c>
      <c r="X244" s="15" t="str">
        <f>_xlfn.XLOOKUP(Grades[[#This Row],[school]],Schools[School Name],Schools[City])</f>
        <v>Bloomington</v>
      </c>
      <c r="Y244" s="15">
        <f>_xlfn.XLOOKUP(Grades[[#This Row],[School City]],Schools[City],Schools[Zipcode])</f>
        <v>55435</v>
      </c>
    </row>
    <row r="245" spans="12:25" x14ac:dyDescent="0.2">
      <c r="L245" t="s">
        <v>462</v>
      </c>
      <c r="M245" t="s">
        <v>5</v>
      </c>
      <c r="N245" t="s">
        <v>629</v>
      </c>
      <c r="O245">
        <v>59</v>
      </c>
      <c r="P245">
        <v>51</v>
      </c>
      <c r="Q245">
        <v>43</v>
      </c>
      <c r="R245" t="str">
        <f>_xlfn.XLOOKUP(Grades[[#This Row],[math score]],$I$37:$I$41,$J$37:$J$41, ,-1)</f>
        <v>F</v>
      </c>
      <c r="S245" s="16" t="str">
        <f>_xlfn.XLOOKUP(Grades[[#This Row],[reading score]],$I$37:$I$41,$J$37:$J$41, ,-1)</f>
        <v>F</v>
      </c>
      <c r="T245" s="16" t="str">
        <f>_xlfn.XLOOKUP(Grades[[#This Row],[writing score]],$I$37:$I$41,$J$37:$J$41, ,-1)</f>
        <v>F</v>
      </c>
      <c r="U245" s="76">
        <f>AVERAGE(Grades[[#This Row],[math score]],Grades[[#This Row],[reading score]],Grades[[#This Row],[writing score]])</f>
        <v>51</v>
      </c>
      <c r="V245" s="15" t="str">
        <f>_xlfn.XLOOKUP(Grades[[#This Row],[Name]],Students[Name],Students[School Name])</f>
        <v>Willow Creek High School</v>
      </c>
      <c r="W245" s="15" t="str">
        <f>_xlfn.XLOOKUP(Grades[[#This Row],[Name]],Students[Name],Students[Extracurricular Activities])</f>
        <v>Yearbook Committee</v>
      </c>
      <c r="X245" s="15" t="str">
        <f>_xlfn.XLOOKUP(Grades[[#This Row],[school]],Schools[School Name],Schools[City])</f>
        <v>Saint Paul</v>
      </c>
      <c r="Y245" s="15">
        <f>_xlfn.XLOOKUP(Grades[[#This Row],[School City]],Schools[City],Schools[Zipcode])</f>
        <v>55108</v>
      </c>
    </row>
    <row r="246" spans="12:25" x14ac:dyDescent="0.2">
      <c r="L246" t="s">
        <v>463</v>
      </c>
      <c r="M246" t="s">
        <v>5</v>
      </c>
      <c r="N246" t="s">
        <v>629</v>
      </c>
      <c r="O246">
        <v>75</v>
      </c>
      <c r="P246">
        <v>74</v>
      </c>
      <c r="Q246">
        <v>69</v>
      </c>
      <c r="R246" t="str">
        <f>_xlfn.XLOOKUP(Grades[[#This Row],[math score]],$I$37:$I$41,$J$37:$J$41, ,-1)</f>
        <v>C</v>
      </c>
      <c r="S246" s="16" t="str">
        <f>_xlfn.XLOOKUP(Grades[[#This Row],[reading score]],$I$37:$I$41,$J$37:$J$41, ,-1)</f>
        <v>C</v>
      </c>
      <c r="T246" s="16" t="str">
        <f>_xlfn.XLOOKUP(Grades[[#This Row],[writing score]],$I$37:$I$41,$J$37:$J$41, ,-1)</f>
        <v>D</v>
      </c>
      <c r="U246" s="76">
        <f>AVERAGE(Grades[[#This Row],[math score]],Grades[[#This Row],[reading score]],Grades[[#This Row],[writing score]])</f>
        <v>72.666666666666671</v>
      </c>
      <c r="V246" s="15" t="str">
        <f>_xlfn.XLOOKUP(Grades[[#This Row],[Name]],Students[Name],Students[School Name])</f>
        <v>Golden Sierra High School</v>
      </c>
      <c r="W246" s="15" t="str">
        <f>_xlfn.XLOOKUP(Grades[[#This Row],[Name]],Students[Name],Students[Extracurricular Activities])</f>
        <v>Student Government</v>
      </c>
      <c r="X246" s="15" t="str">
        <f>_xlfn.XLOOKUP(Grades[[#This Row],[school]],Schools[School Name],Schools[City])</f>
        <v>Bloomington</v>
      </c>
      <c r="Y246" s="15">
        <f>_xlfn.XLOOKUP(Grades[[#This Row],[School City]],Schools[City],Schools[Zipcode])</f>
        <v>55435</v>
      </c>
    </row>
    <row r="247" spans="12:25" x14ac:dyDescent="0.2">
      <c r="L247" t="s">
        <v>464</v>
      </c>
      <c r="M247" t="s">
        <v>5</v>
      </c>
      <c r="N247" t="s">
        <v>629</v>
      </c>
      <c r="O247">
        <v>85</v>
      </c>
      <c r="P247">
        <v>76</v>
      </c>
      <c r="Q247">
        <v>71</v>
      </c>
      <c r="R247" t="str">
        <f>_xlfn.XLOOKUP(Grades[[#This Row],[math score]],$I$37:$I$41,$J$37:$J$41, ,-1)</f>
        <v>B</v>
      </c>
      <c r="S247" s="16" t="str">
        <f>_xlfn.XLOOKUP(Grades[[#This Row],[reading score]],$I$37:$I$41,$J$37:$J$41, ,-1)</f>
        <v>C</v>
      </c>
      <c r="T247" s="16" t="str">
        <f>_xlfn.XLOOKUP(Grades[[#This Row],[writing score]],$I$37:$I$41,$J$37:$J$41, ,-1)</f>
        <v>C</v>
      </c>
      <c r="U247" s="76">
        <f>AVERAGE(Grades[[#This Row],[math score]],Grades[[#This Row],[reading score]],Grades[[#This Row],[writing score]])</f>
        <v>77.333333333333329</v>
      </c>
      <c r="V247" s="15" t="str">
        <f>_xlfn.XLOOKUP(Grades[[#This Row],[Name]],Students[Name],Students[School Name])</f>
        <v>Blue River High School</v>
      </c>
      <c r="W247" s="15" t="str">
        <f>_xlfn.XLOOKUP(Grades[[#This Row],[Name]],Students[Name],Students[Extracurricular Activities])</f>
        <v xml:space="preserve">Marching Band </v>
      </c>
      <c r="X247" s="15" t="str">
        <f>_xlfn.XLOOKUP(Grades[[#This Row],[school]],Schools[School Name],Schools[City])</f>
        <v>Duluth</v>
      </c>
      <c r="Y247" s="15">
        <f>_xlfn.XLOOKUP(Grades[[#This Row],[School City]],Schools[City],Schools[Zipcode])</f>
        <v>55810</v>
      </c>
    </row>
    <row r="248" spans="12:25" x14ac:dyDescent="0.2">
      <c r="L248" t="s">
        <v>465</v>
      </c>
      <c r="M248" t="s">
        <v>5</v>
      </c>
      <c r="N248" t="s">
        <v>629</v>
      </c>
      <c r="O248">
        <v>89</v>
      </c>
      <c r="P248">
        <v>76</v>
      </c>
      <c r="Q248">
        <v>74</v>
      </c>
      <c r="R248" t="str">
        <f>_xlfn.XLOOKUP(Grades[[#This Row],[math score]],$I$37:$I$41,$J$37:$J$41, ,-1)</f>
        <v>B</v>
      </c>
      <c r="S248" s="16" t="str">
        <f>_xlfn.XLOOKUP(Grades[[#This Row],[reading score]],$I$37:$I$41,$J$37:$J$41, ,-1)</f>
        <v>C</v>
      </c>
      <c r="T248" s="16" t="str">
        <f>_xlfn.XLOOKUP(Grades[[#This Row],[writing score]],$I$37:$I$41,$J$37:$J$41, ,-1)</f>
        <v>C</v>
      </c>
      <c r="U248" s="76">
        <f>AVERAGE(Grades[[#This Row],[math score]],Grades[[#This Row],[reading score]],Grades[[#This Row],[writing score]])</f>
        <v>79.666666666666671</v>
      </c>
      <c r="V248" s="15" t="str">
        <f>_xlfn.XLOOKUP(Grades[[#This Row],[Name]],Students[Name],Students[School Name])</f>
        <v>Willow Creek High School</v>
      </c>
      <c r="W248" s="15" t="str">
        <f>_xlfn.XLOOKUP(Grades[[#This Row],[Name]],Students[Name],Students[Extracurricular Activities])</f>
        <v xml:space="preserve">Marching Band </v>
      </c>
      <c r="X248" s="15" t="str">
        <f>_xlfn.XLOOKUP(Grades[[#This Row],[school]],Schools[School Name],Schools[City])</f>
        <v>Saint Paul</v>
      </c>
      <c r="Y248" s="15">
        <f>_xlfn.XLOOKUP(Grades[[#This Row],[School City]],Schools[City],Schools[Zipcode])</f>
        <v>55108</v>
      </c>
    </row>
    <row r="249" spans="12:25" x14ac:dyDescent="0.2">
      <c r="L249" t="s">
        <v>124</v>
      </c>
      <c r="M249" t="s">
        <v>4</v>
      </c>
      <c r="N249" t="s">
        <v>629</v>
      </c>
      <c r="O249">
        <v>58</v>
      </c>
      <c r="P249">
        <v>70</v>
      </c>
      <c r="Q249">
        <v>68</v>
      </c>
      <c r="R249" t="str">
        <f>_xlfn.XLOOKUP(Grades[[#This Row],[math score]],$I$37:$I$41,$J$37:$J$41, ,-1)</f>
        <v>F</v>
      </c>
      <c r="S249" s="16" t="str">
        <f>_xlfn.XLOOKUP(Grades[[#This Row],[reading score]],$I$37:$I$41,$J$37:$J$41, ,-1)</f>
        <v>C</v>
      </c>
      <c r="T249" s="16" t="str">
        <f>_xlfn.XLOOKUP(Grades[[#This Row],[writing score]],$I$37:$I$41,$J$37:$J$41, ,-1)</f>
        <v>D</v>
      </c>
      <c r="U249" s="76">
        <f>AVERAGE(Grades[[#This Row],[math score]],Grades[[#This Row],[reading score]],Grades[[#This Row],[writing score]])</f>
        <v>65.333333333333329</v>
      </c>
      <c r="V249" s="15" t="str">
        <f>_xlfn.XLOOKUP(Grades[[#This Row],[Name]],Students[Name],Students[School Name])</f>
        <v>Lone Oak Grammar School</v>
      </c>
      <c r="W249" s="15" t="str">
        <f>_xlfn.XLOOKUP(Grades[[#This Row],[Name]],Students[Name],Students[Extracurricular Activities])</f>
        <v>Chess Club</v>
      </c>
      <c r="X249" s="15" t="str">
        <f>_xlfn.XLOOKUP(Grades[[#This Row],[school]],Schools[School Name],Schools[City])</f>
        <v>Rochester</v>
      </c>
      <c r="Y249" s="15">
        <f>_xlfn.XLOOKUP(Grades[[#This Row],[School City]],Schools[City],Schools[Zipcode])</f>
        <v>55906</v>
      </c>
    </row>
    <row r="250" spans="12:25" x14ac:dyDescent="0.2">
      <c r="L250" t="s">
        <v>125</v>
      </c>
      <c r="M250" t="s">
        <v>4</v>
      </c>
      <c r="N250" t="s">
        <v>629</v>
      </c>
      <c r="O250">
        <v>65</v>
      </c>
      <c r="P250">
        <v>64</v>
      </c>
      <c r="Q250">
        <v>62</v>
      </c>
      <c r="R250" t="str">
        <f>_xlfn.XLOOKUP(Grades[[#This Row],[math score]],$I$37:$I$41,$J$37:$J$41, ,-1)</f>
        <v>D</v>
      </c>
      <c r="S250" s="16" t="str">
        <f>_xlfn.XLOOKUP(Grades[[#This Row],[reading score]],$I$37:$I$41,$J$37:$J$41, ,-1)</f>
        <v>D</v>
      </c>
      <c r="T250" s="16" t="str">
        <f>_xlfn.XLOOKUP(Grades[[#This Row],[writing score]],$I$37:$I$41,$J$37:$J$41, ,-1)</f>
        <v>D</v>
      </c>
      <c r="U250" s="76">
        <f>AVERAGE(Grades[[#This Row],[math score]],Grades[[#This Row],[reading score]],Grades[[#This Row],[writing score]])</f>
        <v>63.666666666666664</v>
      </c>
      <c r="V250" s="15" t="str">
        <f>_xlfn.XLOOKUP(Grades[[#This Row],[Name]],Students[Name],Students[School Name])</f>
        <v>Lone Oak Grammar School</v>
      </c>
      <c r="W250" s="15" t="str">
        <f>_xlfn.XLOOKUP(Grades[[#This Row],[Name]],Students[Name],Students[Extracurricular Activities])</f>
        <v>Chess Club</v>
      </c>
      <c r="X250" s="15" t="str">
        <f>_xlfn.XLOOKUP(Grades[[#This Row],[school]],Schools[School Name],Schools[City])</f>
        <v>Rochester</v>
      </c>
      <c r="Y250" s="15">
        <f>_xlfn.XLOOKUP(Grades[[#This Row],[School City]],Schools[City],Schools[Zipcode])</f>
        <v>55906</v>
      </c>
    </row>
    <row r="251" spans="12:25" x14ac:dyDescent="0.2">
      <c r="L251" t="s">
        <v>466</v>
      </c>
      <c r="M251" t="s">
        <v>5</v>
      </c>
      <c r="N251" t="s">
        <v>629</v>
      </c>
      <c r="O251">
        <v>68</v>
      </c>
      <c r="P251">
        <v>60</v>
      </c>
      <c r="Q251">
        <v>53</v>
      </c>
      <c r="R251" t="str">
        <f>_xlfn.XLOOKUP(Grades[[#This Row],[math score]],$I$37:$I$41,$J$37:$J$41, ,-1)</f>
        <v>D</v>
      </c>
      <c r="S251" s="16" t="str">
        <f>_xlfn.XLOOKUP(Grades[[#This Row],[reading score]],$I$37:$I$41,$J$37:$J$41, ,-1)</f>
        <v>D</v>
      </c>
      <c r="T251" s="16" t="str">
        <f>_xlfn.XLOOKUP(Grades[[#This Row],[writing score]],$I$37:$I$41,$J$37:$J$41, ,-1)</f>
        <v>F</v>
      </c>
      <c r="U251" s="76">
        <f>AVERAGE(Grades[[#This Row],[math score]],Grades[[#This Row],[reading score]],Grades[[#This Row],[writing score]])</f>
        <v>60.333333333333336</v>
      </c>
      <c r="V251" s="15" t="str">
        <f>_xlfn.XLOOKUP(Grades[[#This Row],[Name]],Students[Name],Students[School Name])</f>
        <v>Blue River High School</v>
      </c>
      <c r="W251" s="15" t="str">
        <f>_xlfn.XLOOKUP(Grades[[#This Row],[Name]],Students[Name],Students[Extracurricular Activities])</f>
        <v>Chess Club</v>
      </c>
      <c r="X251" s="15" t="str">
        <f>_xlfn.XLOOKUP(Grades[[#This Row],[school]],Schools[School Name],Schools[City])</f>
        <v>Duluth</v>
      </c>
      <c r="Y251" s="15">
        <f>_xlfn.XLOOKUP(Grades[[#This Row],[School City]],Schools[City],Schools[Zipcode])</f>
        <v>55810</v>
      </c>
    </row>
    <row r="252" spans="12:25" x14ac:dyDescent="0.2">
      <c r="L252" t="s">
        <v>467</v>
      </c>
      <c r="M252" t="s">
        <v>5</v>
      </c>
      <c r="N252" t="s">
        <v>630</v>
      </c>
      <c r="O252">
        <v>47</v>
      </c>
      <c r="P252">
        <v>49</v>
      </c>
      <c r="Q252">
        <v>49</v>
      </c>
      <c r="R252" t="str">
        <f>_xlfn.XLOOKUP(Grades[[#This Row],[math score]],$I$37:$I$41,$J$37:$J$41, ,-1)</f>
        <v>F</v>
      </c>
      <c r="S252" s="16" t="str">
        <f>_xlfn.XLOOKUP(Grades[[#This Row],[reading score]],$I$37:$I$41,$J$37:$J$41, ,-1)</f>
        <v>F</v>
      </c>
      <c r="T252" s="16" t="str">
        <f>_xlfn.XLOOKUP(Grades[[#This Row],[writing score]],$I$37:$I$41,$J$37:$J$41, ,-1)</f>
        <v>F</v>
      </c>
      <c r="U252" s="76">
        <f>AVERAGE(Grades[[#This Row],[math score]],Grades[[#This Row],[reading score]],Grades[[#This Row],[writing score]])</f>
        <v>48.333333333333336</v>
      </c>
      <c r="V252" s="15" t="str">
        <f>_xlfn.XLOOKUP(Grades[[#This Row],[Name]],Students[Name],Students[School Name])</f>
        <v>Granite Hills High</v>
      </c>
      <c r="W252" s="15" t="str">
        <f>_xlfn.XLOOKUP(Grades[[#This Row],[Name]],Students[Name],Students[Extracurricular Activities])</f>
        <v>Student Government</v>
      </c>
      <c r="X252" s="15" t="str">
        <f>_xlfn.XLOOKUP(Grades[[#This Row],[school]],Schools[School Name],Schools[City])</f>
        <v>Minneapolis</v>
      </c>
      <c r="Y252" s="15">
        <f>_xlfn.XLOOKUP(Grades[[#This Row],[School City]],Schools[City],Schools[Zipcode])</f>
        <v>55488</v>
      </c>
    </row>
    <row r="253" spans="12:25" x14ac:dyDescent="0.2">
      <c r="L253" t="s">
        <v>126</v>
      </c>
      <c r="M253" t="s">
        <v>4</v>
      </c>
      <c r="N253" t="s">
        <v>629</v>
      </c>
      <c r="O253">
        <v>71</v>
      </c>
      <c r="P253">
        <v>83</v>
      </c>
      <c r="Q253">
        <v>83</v>
      </c>
      <c r="R253" t="str">
        <f>_xlfn.XLOOKUP(Grades[[#This Row],[math score]],$I$37:$I$41,$J$37:$J$41, ,-1)</f>
        <v>C</v>
      </c>
      <c r="S253" s="16" t="str">
        <f>_xlfn.XLOOKUP(Grades[[#This Row],[reading score]],$I$37:$I$41,$J$37:$J$41, ,-1)</f>
        <v>B</v>
      </c>
      <c r="T253" s="16" t="str">
        <f>_xlfn.XLOOKUP(Grades[[#This Row],[writing score]],$I$37:$I$41,$J$37:$J$41, ,-1)</f>
        <v>B</v>
      </c>
      <c r="U253" s="76">
        <f>AVERAGE(Grades[[#This Row],[math score]],Grades[[#This Row],[reading score]],Grades[[#This Row],[writing score]])</f>
        <v>79</v>
      </c>
      <c r="V253" s="15" t="str">
        <f>_xlfn.XLOOKUP(Grades[[#This Row],[Name]],Students[Name],Students[School Name])</f>
        <v>Golden Sierra High School</v>
      </c>
      <c r="W253" s="15" t="str">
        <f>_xlfn.XLOOKUP(Grades[[#This Row],[Name]],Students[Name],Students[Extracurricular Activities])</f>
        <v>Yearbook Committee</v>
      </c>
      <c r="X253" s="15" t="str">
        <f>_xlfn.XLOOKUP(Grades[[#This Row],[school]],Schools[School Name],Schools[City])</f>
        <v>Bloomington</v>
      </c>
      <c r="Y253" s="15">
        <f>_xlfn.XLOOKUP(Grades[[#This Row],[School City]],Schools[City],Schools[Zipcode])</f>
        <v>55435</v>
      </c>
    </row>
    <row r="254" spans="12:25" x14ac:dyDescent="0.2">
      <c r="L254" t="s">
        <v>127</v>
      </c>
      <c r="M254" t="s">
        <v>4</v>
      </c>
      <c r="N254" t="s">
        <v>629</v>
      </c>
      <c r="O254">
        <v>60</v>
      </c>
      <c r="P254">
        <v>70</v>
      </c>
      <c r="Q254">
        <v>70</v>
      </c>
      <c r="R254" t="str">
        <f>_xlfn.XLOOKUP(Grades[[#This Row],[math score]],$I$37:$I$41,$J$37:$J$41, ,-1)</f>
        <v>D</v>
      </c>
      <c r="S254" s="16" t="str">
        <f>_xlfn.XLOOKUP(Grades[[#This Row],[reading score]],$I$37:$I$41,$J$37:$J$41, ,-1)</f>
        <v>C</v>
      </c>
      <c r="T254" s="16" t="str">
        <f>_xlfn.XLOOKUP(Grades[[#This Row],[writing score]],$I$37:$I$41,$J$37:$J$41, ,-1)</f>
        <v>C</v>
      </c>
      <c r="U254" s="76">
        <f>AVERAGE(Grades[[#This Row],[math score]],Grades[[#This Row],[reading score]],Grades[[#This Row],[writing score]])</f>
        <v>66.666666666666671</v>
      </c>
      <c r="V254" s="15" t="str">
        <f>_xlfn.XLOOKUP(Grades[[#This Row],[Name]],Students[Name],Students[School Name])</f>
        <v>Lone Oak Grammar School</v>
      </c>
      <c r="W254" s="15" t="str">
        <f>_xlfn.XLOOKUP(Grades[[#This Row],[Name]],Students[Name],Students[Extracurricular Activities])</f>
        <v>Student Government</v>
      </c>
      <c r="X254" s="15" t="str">
        <f>_xlfn.XLOOKUP(Grades[[#This Row],[school]],Schools[School Name],Schools[City])</f>
        <v>Rochester</v>
      </c>
      <c r="Y254" s="15">
        <f>_xlfn.XLOOKUP(Grades[[#This Row],[School City]],Schools[City],Schools[Zipcode])</f>
        <v>55906</v>
      </c>
    </row>
    <row r="255" spans="12:25" x14ac:dyDescent="0.2">
      <c r="L255" t="s">
        <v>468</v>
      </c>
      <c r="M255" t="s">
        <v>5</v>
      </c>
      <c r="N255" t="s">
        <v>630</v>
      </c>
      <c r="O255">
        <v>80</v>
      </c>
      <c r="P255">
        <v>80</v>
      </c>
      <c r="Q255">
        <v>72</v>
      </c>
      <c r="R255" t="str">
        <f>_xlfn.XLOOKUP(Grades[[#This Row],[math score]],$I$37:$I$41,$J$37:$J$41, ,-1)</f>
        <v>B</v>
      </c>
      <c r="S255" s="16" t="str">
        <f>_xlfn.XLOOKUP(Grades[[#This Row],[reading score]],$I$37:$I$41,$J$37:$J$41, ,-1)</f>
        <v>B</v>
      </c>
      <c r="T255" s="16" t="str">
        <f>_xlfn.XLOOKUP(Grades[[#This Row],[writing score]],$I$37:$I$41,$J$37:$J$41, ,-1)</f>
        <v>C</v>
      </c>
      <c r="U255" s="76">
        <f>AVERAGE(Grades[[#This Row],[math score]],Grades[[#This Row],[reading score]],Grades[[#This Row],[writing score]])</f>
        <v>77.333333333333329</v>
      </c>
      <c r="V255" s="15" t="str">
        <f>_xlfn.XLOOKUP(Grades[[#This Row],[Name]],Students[Name],Students[School Name])</f>
        <v>Golden Sierra High School</v>
      </c>
      <c r="W255" s="15" t="str">
        <f>_xlfn.XLOOKUP(Grades[[#This Row],[Name]],Students[Name],Students[Extracurricular Activities])</f>
        <v>Art Club</v>
      </c>
      <c r="X255" s="15" t="str">
        <f>_xlfn.XLOOKUP(Grades[[#This Row],[school]],Schools[School Name],Schools[City])</f>
        <v>Bloomington</v>
      </c>
      <c r="Y255" s="15">
        <f>_xlfn.XLOOKUP(Grades[[#This Row],[School City]],Schools[City],Schools[Zipcode])</f>
        <v>55435</v>
      </c>
    </row>
    <row r="256" spans="12:25" x14ac:dyDescent="0.2">
      <c r="L256" t="s">
        <v>469</v>
      </c>
      <c r="M256" t="s">
        <v>5</v>
      </c>
      <c r="N256" t="s">
        <v>629</v>
      </c>
      <c r="O256">
        <v>54</v>
      </c>
      <c r="P256">
        <v>52</v>
      </c>
      <c r="Q256">
        <v>52</v>
      </c>
      <c r="R256" t="str">
        <f>_xlfn.XLOOKUP(Grades[[#This Row],[math score]],$I$37:$I$41,$J$37:$J$41, ,-1)</f>
        <v>F</v>
      </c>
      <c r="S256" s="16" t="str">
        <f>_xlfn.XLOOKUP(Grades[[#This Row],[reading score]],$I$37:$I$41,$J$37:$J$41, ,-1)</f>
        <v>F</v>
      </c>
      <c r="T256" s="16" t="str">
        <f>_xlfn.XLOOKUP(Grades[[#This Row],[writing score]],$I$37:$I$41,$J$37:$J$41, ,-1)</f>
        <v>F</v>
      </c>
      <c r="U256" s="76">
        <f>AVERAGE(Grades[[#This Row],[math score]],Grades[[#This Row],[reading score]],Grades[[#This Row],[writing score]])</f>
        <v>52.666666666666664</v>
      </c>
      <c r="V256" s="15" t="str">
        <f>_xlfn.XLOOKUP(Grades[[#This Row],[Name]],Students[Name],Students[School Name])</f>
        <v>Golden Sierra High School</v>
      </c>
      <c r="W256" s="15" t="str">
        <f>_xlfn.XLOOKUP(Grades[[#This Row],[Name]],Students[Name],Students[Extracurricular Activities])</f>
        <v>Chess Club</v>
      </c>
      <c r="X256" s="15" t="str">
        <f>_xlfn.XLOOKUP(Grades[[#This Row],[school]],Schools[School Name],Schools[City])</f>
        <v>Bloomington</v>
      </c>
      <c r="Y256" s="15">
        <f>_xlfn.XLOOKUP(Grades[[#This Row],[School City]],Schools[City],Schools[Zipcode])</f>
        <v>55435</v>
      </c>
    </row>
    <row r="257" spans="12:25" x14ac:dyDescent="0.2">
      <c r="L257" t="s">
        <v>128</v>
      </c>
      <c r="M257" t="s">
        <v>4</v>
      </c>
      <c r="N257" t="s">
        <v>629</v>
      </c>
      <c r="O257">
        <v>62</v>
      </c>
      <c r="P257">
        <v>73</v>
      </c>
      <c r="Q257">
        <v>70</v>
      </c>
      <c r="R257" t="str">
        <f>_xlfn.XLOOKUP(Grades[[#This Row],[math score]],$I$37:$I$41,$J$37:$J$41, ,-1)</f>
        <v>D</v>
      </c>
      <c r="S257" s="16" t="str">
        <f>_xlfn.XLOOKUP(Grades[[#This Row],[reading score]],$I$37:$I$41,$J$37:$J$41, ,-1)</f>
        <v>C</v>
      </c>
      <c r="T257" s="16" t="str">
        <f>_xlfn.XLOOKUP(Grades[[#This Row],[writing score]],$I$37:$I$41,$J$37:$J$41, ,-1)</f>
        <v>C</v>
      </c>
      <c r="U257" s="76">
        <f>AVERAGE(Grades[[#This Row],[math score]],Grades[[#This Row],[reading score]],Grades[[#This Row],[writing score]])</f>
        <v>68.333333333333329</v>
      </c>
      <c r="V257" s="15" t="str">
        <f>_xlfn.XLOOKUP(Grades[[#This Row],[Name]],Students[Name],Students[School Name])</f>
        <v>Willow Creek High School</v>
      </c>
      <c r="W257" s="15" t="str">
        <f>_xlfn.XLOOKUP(Grades[[#This Row],[Name]],Students[Name],Students[Extracurricular Activities])</f>
        <v>Yearbook Committee</v>
      </c>
      <c r="X257" s="15" t="str">
        <f>_xlfn.XLOOKUP(Grades[[#This Row],[school]],Schools[School Name],Schools[City])</f>
        <v>Saint Paul</v>
      </c>
      <c r="Y257" s="15">
        <f>_xlfn.XLOOKUP(Grades[[#This Row],[School City]],Schools[City],Schools[Zipcode])</f>
        <v>55108</v>
      </c>
    </row>
    <row r="258" spans="12:25" x14ac:dyDescent="0.2">
      <c r="L258" t="s">
        <v>129</v>
      </c>
      <c r="M258" t="s">
        <v>4</v>
      </c>
      <c r="N258" t="s">
        <v>629</v>
      </c>
      <c r="O258">
        <v>64</v>
      </c>
      <c r="P258">
        <v>73</v>
      </c>
      <c r="Q258">
        <v>68</v>
      </c>
      <c r="R258" t="str">
        <f>_xlfn.XLOOKUP(Grades[[#This Row],[math score]],$I$37:$I$41,$J$37:$J$41, ,-1)</f>
        <v>D</v>
      </c>
      <c r="S258" s="16" t="str">
        <f>_xlfn.XLOOKUP(Grades[[#This Row],[reading score]],$I$37:$I$41,$J$37:$J$41, ,-1)</f>
        <v>C</v>
      </c>
      <c r="T258" s="16" t="str">
        <f>_xlfn.XLOOKUP(Grades[[#This Row],[writing score]],$I$37:$I$41,$J$37:$J$41, ,-1)</f>
        <v>D</v>
      </c>
      <c r="U258" s="76">
        <f>AVERAGE(Grades[[#This Row],[math score]],Grades[[#This Row],[reading score]],Grades[[#This Row],[writing score]])</f>
        <v>68.333333333333329</v>
      </c>
      <c r="V258" s="15" t="str">
        <f>_xlfn.XLOOKUP(Grades[[#This Row],[Name]],Students[Name],Students[School Name])</f>
        <v>Blue River High School</v>
      </c>
      <c r="W258" s="15" t="str">
        <f>_xlfn.XLOOKUP(Grades[[#This Row],[Name]],Students[Name],Students[Extracurricular Activities])</f>
        <v xml:space="preserve">Marching Band </v>
      </c>
      <c r="X258" s="15" t="str">
        <f>_xlfn.XLOOKUP(Grades[[#This Row],[school]],Schools[School Name],Schools[City])</f>
        <v>Duluth</v>
      </c>
      <c r="Y258" s="15">
        <f>_xlfn.XLOOKUP(Grades[[#This Row],[School City]],Schools[City],Schools[Zipcode])</f>
        <v>55810</v>
      </c>
    </row>
    <row r="259" spans="12:25" x14ac:dyDescent="0.2">
      <c r="L259" t="s">
        <v>470</v>
      </c>
      <c r="M259" t="s">
        <v>5</v>
      </c>
      <c r="N259" t="s">
        <v>630</v>
      </c>
      <c r="O259">
        <v>78</v>
      </c>
      <c r="P259">
        <v>77</v>
      </c>
      <c r="Q259">
        <v>77</v>
      </c>
      <c r="R259" t="str">
        <f>_xlfn.XLOOKUP(Grades[[#This Row],[math score]],$I$37:$I$41,$J$37:$J$41, ,-1)</f>
        <v>C</v>
      </c>
      <c r="S259" s="16" t="str">
        <f>_xlfn.XLOOKUP(Grades[[#This Row],[reading score]],$I$37:$I$41,$J$37:$J$41, ,-1)</f>
        <v>C</v>
      </c>
      <c r="T259" s="16" t="str">
        <f>_xlfn.XLOOKUP(Grades[[#This Row],[writing score]],$I$37:$I$41,$J$37:$J$41, ,-1)</f>
        <v>C</v>
      </c>
      <c r="U259" s="76">
        <f>AVERAGE(Grades[[#This Row],[math score]],Grades[[#This Row],[reading score]],Grades[[#This Row],[writing score]])</f>
        <v>77.333333333333329</v>
      </c>
      <c r="V259" s="15" t="str">
        <f>_xlfn.XLOOKUP(Grades[[#This Row],[Name]],Students[Name],Students[School Name])</f>
        <v>Blue River High School</v>
      </c>
      <c r="W259" s="15" t="str">
        <f>_xlfn.XLOOKUP(Grades[[#This Row],[Name]],Students[Name],Students[Extracurricular Activities])</f>
        <v xml:space="preserve">Marching Band </v>
      </c>
      <c r="X259" s="15" t="str">
        <f>_xlfn.XLOOKUP(Grades[[#This Row],[school]],Schools[School Name],Schools[City])</f>
        <v>Duluth</v>
      </c>
      <c r="Y259" s="15">
        <f>_xlfn.XLOOKUP(Grades[[#This Row],[School City]],Schools[City],Schools[Zipcode])</f>
        <v>55810</v>
      </c>
    </row>
    <row r="260" spans="12:25" x14ac:dyDescent="0.2">
      <c r="L260" t="s">
        <v>130</v>
      </c>
      <c r="M260" t="s">
        <v>4</v>
      </c>
      <c r="N260" t="s">
        <v>629</v>
      </c>
      <c r="O260">
        <v>70</v>
      </c>
      <c r="P260">
        <v>75</v>
      </c>
      <c r="Q260">
        <v>78</v>
      </c>
      <c r="R260" t="str">
        <f>_xlfn.XLOOKUP(Grades[[#This Row],[math score]],$I$37:$I$41,$J$37:$J$41, ,-1)</f>
        <v>C</v>
      </c>
      <c r="S260" s="16" t="str">
        <f>_xlfn.XLOOKUP(Grades[[#This Row],[reading score]],$I$37:$I$41,$J$37:$J$41, ,-1)</f>
        <v>C</v>
      </c>
      <c r="T260" s="16" t="str">
        <f>_xlfn.XLOOKUP(Grades[[#This Row],[writing score]],$I$37:$I$41,$J$37:$J$41, ,-1)</f>
        <v>C</v>
      </c>
      <c r="U260" s="76">
        <f>AVERAGE(Grades[[#This Row],[math score]],Grades[[#This Row],[reading score]],Grades[[#This Row],[writing score]])</f>
        <v>74.333333333333329</v>
      </c>
      <c r="V260" s="15" t="str">
        <f>_xlfn.XLOOKUP(Grades[[#This Row],[Name]],Students[Name],Students[School Name])</f>
        <v>Lone Oak Grammar School</v>
      </c>
      <c r="W260" s="15" t="str">
        <f>_xlfn.XLOOKUP(Grades[[#This Row],[Name]],Students[Name],Students[Extracurricular Activities])</f>
        <v>Yearbook Committee</v>
      </c>
      <c r="X260" s="15" t="str">
        <f>_xlfn.XLOOKUP(Grades[[#This Row],[school]],Schools[School Name],Schools[City])</f>
        <v>Rochester</v>
      </c>
      <c r="Y260" s="15">
        <f>_xlfn.XLOOKUP(Grades[[#This Row],[School City]],Schools[City],Schools[Zipcode])</f>
        <v>55906</v>
      </c>
    </row>
    <row r="261" spans="12:25" x14ac:dyDescent="0.2">
      <c r="L261" t="s">
        <v>131</v>
      </c>
      <c r="M261" t="s">
        <v>4</v>
      </c>
      <c r="N261" t="s">
        <v>630</v>
      </c>
      <c r="O261">
        <v>65</v>
      </c>
      <c r="P261">
        <v>81</v>
      </c>
      <c r="Q261">
        <v>81</v>
      </c>
      <c r="R261" t="str">
        <f>_xlfn.XLOOKUP(Grades[[#This Row],[math score]],$I$37:$I$41,$J$37:$J$41, ,-1)</f>
        <v>D</v>
      </c>
      <c r="S261" s="16" t="str">
        <f>_xlfn.XLOOKUP(Grades[[#This Row],[reading score]],$I$37:$I$41,$J$37:$J$41, ,-1)</f>
        <v>B</v>
      </c>
      <c r="T261" s="16" t="str">
        <f>_xlfn.XLOOKUP(Grades[[#This Row],[writing score]],$I$37:$I$41,$J$37:$J$41, ,-1)</f>
        <v>B</v>
      </c>
      <c r="U261" s="76">
        <f>AVERAGE(Grades[[#This Row],[math score]],Grades[[#This Row],[reading score]],Grades[[#This Row],[writing score]])</f>
        <v>75.666666666666671</v>
      </c>
      <c r="V261" s="15" t="str">
        <f>_xlfn.XLOOKUP(Grades[[#This Row],[Name]],Students[Name],Students[School Name])</f>
        <v>Blue River High School</v>
      </c>
      <c r="W261" s="15" t="str">
        <f>_xlfn.XLOOKUP(Grades[[#This Row],[Name]],Students[Name],Students[Extracurricular Activities])</f>
        <v>Art Club</v>
      </c>
      <c r="X261" s="15" t="str">
        <f>_xlfn.XLOOKUP(Grades[[#This Row],[school]],Schools[School Name],Schools[City])</f>
        <v>Duluth</v>
      </c>
      <c r="Y261" s="15">
        <f>_xlfn.XLOOKUP(Grades[[#This Row],[School City]],Schools[City],Schools[Zipcode])</f>
        <v>55810</v>
      </c>
    </row>
    <row r="262" spans="12:25" x14ac:dyDescent="0.2">
      <c r="L262" t="s">
        <v>132</v>
      </c>
      <c r="M262" t="s">
        <v>4</v>
      </c>
      <c r="N262" t="s">
        <v>629</v>
      </c>
      <c r="O262">
        <v>64</v>
      </c>
      <c r="P262">
        <v>79</v>
      </c>
      <c r="Q262">
        <v>77</v>
      </c>
      <c r="R262" t="str">
        <f>_xlfn.XLOOKUP(Grades[[#This Row],[math score]],$I$37:$I$41,$J$37:$J$41, ,-1)</f>
        <v>D</v>
      </c>
      <c r="S262" s="16" t="str">
        <f>_xlfn.XLOOKUP(Grades[[#This Row],[reading score]],$I$37:$I$41,$J$37:$J$41, ,-1)</f>
        <v>C</v>
      </c>
      <c r="T262" s="16" t="str">
        <f>_xlfn.XLOOKUP(Grades[[#This Row],[writing score]],$I$37:$I$41,$J$37:$J$41, ,-1)</f>
        <v>C</v>
      </c>
      <c r="U262" s="76">
        <f>AVERAGE(Grades[[#This Row],[math score]],Grades[[#This Row],[reading score]],Grades[[#This Row],[writing score]])</f>
        <v>73.333333333333329</v>
      </c>
      <c r="V262" s="15" t="str">
        <f>_xlfn.XLOOKUP(Grades[[#This Row],[Name]],Students[Name],Students[School Name])</f>
        <v>Blue River High School</v>
      </c>
      <c r="W262" s="15" t="str">
        <f>_xlfn.XLOOKUP(Grades[[#This Row],[Name]],Students[Name],Students[Extracurricular Activities])</f>
        <v>Student Government</v>
      </c>
      <c r="X262" s="15" t="str">
        <f>_xlfn.XLOOKUP(Grades[[#This Row],[school]],Schools[School Name],Schools[City])</f>
        <v>Duluth</v>
      </c>
      <c r="Y262" s="15">
        <f>_xlfn.XLOOKUP(Grades[[#This Row],[School City]],Schools[City],Schools[Zipcode])</f>
        <v>55810</v>
      </c>
    </row>
    <row r="263" spans="12:25" x14ac:dyDescent="0.2">
      <c r="L263" t="s">
        <v>471</v>
      </c>
      <c r="M263" t="s">
        <v>5</v>
      </c>
      <c r="N263" t="s">
        <v>630</v>
      </c>
      <c r="O263">
        <v>79</v>
      </c>
      <c r="P263">
        <v>79</v>
      </c>
      <c r="Q263">
        <v>78</v>
      </c>
      <c r="R263" t="str">
        <f>_xlfn.XLOOKUP(Grades[[#This Row],[math score]],$I$37:$I$41,$J$37:$J$41, ,-1)</f>
        <v>C</v>
      </c>
      <c r="S263" s="16" t="str">
        <f>_xlfn.XLOOKUP(Grades[[#This Row],[reading score]],$I$37:$I$41,$J$37:$J$41, ,-1)</f>
        <v>C</v>
      </c>
      <c r="T263" s="16" t="str">
        <f>_xlfn.XLOOKUP(Grades[[#This Row],[writing score]],$I$37:$I$41,$J$37:$J$41, ,-1)</f>
        <v>C</v>
      </c>
      <c r="U263" s="76">
        <f>AVERAGE(Grades[[#This Row],[math score]],Grades[[#This Row],[reading score]],Grades[[#This Row],[writing score]])</f>
        <v>78.666666666666671</v>
      </c>
      <c r="V263" s="15" t="str">
        <f>_xlfn.XLOOKUP(Grades[[#This Row],[Name]],Students[Name],Students[School Name])</f>
        <v>Blue River High School</v>
      </c>
      <c r="W263" s="15" t="str">
        <f>_xlfn.XLOOKUP(Grades[[#This Row],[Name]],Students[Name],Students[Extracurricular Activities])</f>
        <v>Yearbook Committee</v>
      </c>
      <c r="X263" s="15" t="str">
        <f>_xlfn.XLOOKUP(Grades[[#This Row],[school]],Schools[School Name],Schools[City])</f>
        <v>Duluth</v>
      </c>
      <c r="Y263" s="15">
        <f>_xlfn.XLOOKUP(Grades[[#This Row],[School City]],Schools[City],Schools[Zipcode])</f>
        <v>55810</v>
      </c>
    </row>
    <row r="264" spans="12:25" x14ac:dyDescent="0.2">
      <c r="L264" t="s">
        <v>133</v>
      </c>
      <c r="M264" t="s">
        <v>4</v>
      </c>
      <c r="N264" t="s">
        <v>629</v>
      </c>
      <c r="O264">
        <v>44</v>
      </c>
      <c r="P264">
        <v>50</v>
      </c>
      <c r="Q264">
        <v>51</v>
      </c>
      <c r="R264" t="str">
        <f>_xlfn.XLOOKUP(Grades[[#This Row],[math score]],$I$37:$I$41,$J$37:$J$41, ,-1)</f>
        <v>F</v>
      </c>
      <c r="S264" s="16" t="str">
        <f>_xlfn.XLOOKUP(Grades[[#This Row],[reading score]],$I$37:$I$41,$J$37:$J$41, ,-1)</f>
        <v>F</v>
      </c>
      <c r="T264" s="16" t="str">
        <f>_xlfn.XLOOKUP(Grades[[#This Row],[writing score]],$I$37:$I$41,$J$37:$J$41, ,-1)</f>
        <v>F</v>
      </c>
      <c r="U264" s="76">
        <f>AVERAGE(Grades[[#This Row],[math score]],Grades[[#This Row],[reading score]],Grades[[#This Row],[writing score]])</f>
        <v>48.333333333333336</v>
      </c>
      <c r="V264" s="15" t="str">
        <f>_xlfn.XLOOKUP(Grades[[#This Row],[Name]],Students[Name],Students[School Name])</f>
        <v>Blue River High School</v>
      </c>
      <c r="W264" s="15" t="str">
        <f>_xlfn.XLOOKUP(Grades[[#This Row],[Name]],Students[Name],Students[Extracurricular Activities])</f>
        <v>Student Government</v>
      </c>
      <c r="X264" s="15" t="str">
        <f>_xlfn.XLOOKUP(Grades[[#This Row],[school]],Schools[School Name],Schools[City])</f>
        <v>Duluth</v>
      </c>
      <c r="Y264" s="15">
        <f>_xlfn.XLOOKUP(Grades[[#This Row],[School City]],Schools[City],Schools[Zipcode])</f>
        <v>55810</v>
      </c>
    </row>
    <row r="265" spans="12:25" x14ac:dyDescent="0.2">
      <c r="L265" t="s">
        <v>134</v>
      </c>
      <c r="M265" t="s">
        <v>4</v>
      </c>
      <c r="N265" t="s">
        <v>630</v>
      </c>
      <c r="O265">
        <v>99</v>
      </c>
      <c r="P265">
        <v>93</v>
      </c>
      <c r="Q265">
        <v>90</v>
      </c>
      <c r="R265" t="str">
        <f>_xlfn.XLOOKUP(Grades[[#This Row],[math score]],$I$37:$I$41,$J$37:$J$41, ,-1)</f>
        <v>A</v>
      </c>
      <c r="S265" s="16" t="str">
        <f>_xlfn.XLOOKUP(Grades[[#This Row],[reading score]],$I$37:$I$41,$J$37:$J$41, ,-1)</f>
        <v>A</v>
      </c>
      <c r="T265" s="16" t="str">
        <f>_xlfn.XLOOKUP(Grades[[#This Row],[writing score]],$I$37:$I$41,$J$37:$J$41, ,-1)</f>
        <v>A</v>
      </c>
      <c r="U265" s="76">
        <f>AVERAGE(Grades[[#This Row],[math score]],Grades[[#This Row],[reading score]],Grades[[#This Row],[writing score]])</f>
        <v>94</v>
      </c>
      <c r="V265" s="15" t="str">
        <f>_xlfn.XLOOKUP(Grades[[#This Row],[Name]],Students[Name],Students[School Name])</f>
        <v>Willow Creek High School</v>
      </c>
      <c r="W265" s="15" t="str">
        <f>_xlfn.XLOOKUP(Grades[[#This Row],[Name]],Students[Name],Students[Extracurricular Activities])</f>
        <v>Chess Club</v>
      </c>
      <c r="X265" s="15" t="str">
        <f>_xlfn.XLOOKUP(Grades[[#This Row],[school]],Schools[School Name],Schools[City])</f>
        <v>Saint Paul</v>
      </c>
      <c r="Y265" s="15">
        <f>_xlfn.XLOOKUP(Grades[[#This Row],[School City]],Schools[City],Schools[Zipcode])</f>
        <v>55108</v>
      </c>
    </row>
    <row r="266" spans="12:25" x14ac:dyDescent="0.2">
      <c r="L266" t="s">
        <v>472</v>
      </c>
      <c r="M266" t="s">
        <v>5</v>
      </c>
      <c r="N266" t="s">
        <v>630</v>
      </c>
      <c r="O266">
        <v>76</v>
      </c>
      <c r="P266">
        <v>73</v>
      </c>
      <c r="Q266">
        <v>68</v>
      </c>
      <c r="R266" t="str">
        <f>_xlfn.XLOOKUP(Grades[[#This Row],[math score]],$I$37:$I$41,$J$37:$J$41, ,-1)</f>
        <v>C</v>
      </c>
      <c r="S266" s="16" t="str">
        <f>_xlfn.XLOOKUP(Grades[[#This Row],[reading score]],$I$37:$I$41,$J$37:$J$41, ,-1)</f>
        <v>C</v>
      </c>
      <c r="T266" s="16" t="str">
        <f>_xlfn.XLOOKUP(Grades[[#This Row],[writing score]],$I$37:$I$41,$J$37:$J$41, ,-1)</f>
        <v>D</v>
      </c>
      <c r="U266" s="76">
        <f>AVERAGE(Grades[[#This Row],[math score]],Grades[[#This Row],[reading score]],Grades[[#This Row],[writing score]])</f>
        <v>72.333333333333329</v>
      </c>
      <c r="V266" s="15" t="str">
        <f>_xlfn.XLOOKUP(Grades[[#This Row],[Name]],Students[Name],Students[School Name])</f>
        <v>Golden Sierra High School</v>
      </c>
      <c r="W266" s="15" t="str">
        <f>_xlfn.XLOOKUP(Grades[[#This Row],[Name]],Students[Name],Students[Extracurricular Activities])</f>
        <v>Chess Club</v>
      </c>
      <c r="X266" s="15" t="str">
        <f>_xlfn.XLOOKUP(Grades[[#This Row],[school]],Schools[School Name],Schools[City])</f>
        <v>Bloomington</v>
      </c>
      <c r="Y266" s="15">
        <f>_xlfn.XLOOKUP(Grades[[#This Row],[School City]],Schools[City],Schools[Zipcode])</f>
        <v>55435</v>
      </c>
    </row>
    <row r="267" spans="12:25" x14ac:dyDescent="0.2">
      <c r="L267" t="s">
        <v>473</v>
      </c>
      <c r="M267" t="s">
        <v>5</v>
      </c>
      <c r="N267" t="s">
        <v>629</v>
      </c>
      <c r="O267">
        <v>59</v>
      </c>
      <c r="P267">
        <v>42</v>
      </c>
      <c r="Q267">
        <v>41</v>
      </c>
      <c r="R267" t="str">
        <f>_xlfn.XLOOKUP(Grades[[#This Row],[math score]],$I$37:$I$41,$J$37:$J$41, ,-1)</f>
        <v>F</v>
      </c>
      <c r="S267" s="16" t="str">
        <f>_xlfn.XLOOKUP(Grades[[#This Row],[reading score]],$I$37:$I$41,$J$37:$J$41, ,-1)</f>
        <v>F</v>
      </c>
      <c r="T267" s="16" t="str">
        <f>_xlfn.XLOOKUP(Grades[[#This Row],[writing score]],$I$37:$I$41,$J$37:$J$41, ,-1)</f>
        <v>F</v>
      </c>
      <c r="U267" s="76">
        <f>AVERAGE(Grades[[#This Row],[math score]],Grades[[#This Row],[reading score]],Grades[[#This Row],[writing score]])</f>
        <v>47.333333333333336</v>
      </c>
      <c r="V267" s="15" t="str">
        <f>_xlfn.XLOOKUP(Grades[[#This Row],[Name]],Students[Name],Students[School Name])</f>
        <v>Golden Sierra High School</v>
      </c>
      <c r="W267" s="15" t="str">
        <f>_xlfn.XLOOKUP(Grades[[#This Row],[Name]],Students[Name],Students[Extracurricular Activities])</f>
        <v>Student Government</v>
      </c>
      <c r="X267" s="15" t="str">
        <f>_xlfn.XLOOKUP(Grades[[#This Row],[school]],Schools[School Name],Schools[City])</f>
        <v>Bloomington</v>
      </c>
      <c r="Y267" s="15">
        <f>_xlfn.XLOOKUP(Grades[[#This Row],[School City]],Schools[City],Schools[Zipcode])</f>
        <v>55435</v>
      </c>
    </row>
    <row r="268" spans="12:25" x14ac:dyDescent="0.2">
      <c r="L268" t="s">
        <v>135</v>
      </c>
      <c r="M268" t="s">
        <v>4</v>
      </c>
      <c r="N268" t="s">
        <v>629</v>
      </c>
      <c r="O268">
        <v>63</v>
      </c>
      <c r="P268">
        <v>75</v>
      </c>
      <c r="Q268">
        <v>81</v>
      </c>
      <c r="R268" t="str">
        <f>_xlfn.XLOOKUP(Grades[[#This Row],[math score]],$I$37:$I$41,$J$37:$J$41, ,-1)</f>
        <v>D</v>
      </c>
      <c r="S268" s="16" t="str">
        <f>_xlfn.XLOOKUP(Grades[[#This Row],[reading score]],$I$37:$I$41,$J$37:$J$41, ,-1)</f>
        <v>C</v>
      </c>
      <c r="T268" s="16" t="str">
        <f>_xlfn.XLOOKUP(Grades[[#This Row],[writing score]],$I$37:$I$41,$J$37:$J$41, ,-1)</f>
        <v>B</v>
      </c>
      <c r="U268" s="76">
        <f>AVERAGE(Grades[[#This Row],[math score]],Grades[[#This Row],[reading score]],Grades[[#This Row],[writing score]])</f>
        <v>73</v>
      </c>
      <c r="V268" s="15" t="str">
        <f>_xlfn.XLOOKUP(Grades[[#This Row],[Name]],Students[Name],Students[School Name])</f>
        <v>Blue River High School</v>
      </c>
      <c r="W268" s="15" t="str">
        <f>_xlfn.XLOOKUP(Grades[[#This Row],[Name]],Students[Name],Students[Extracurricular Activities])</f>
        <v>Sports</v>
      </c>
      <c r="X268" s="15" t="str">
        <f>_xlfn.XLOOKUP(Grades[[#This Row],[school]],Schools[School Name],Schools[City])</f>
        <v>Duluth</v>
      </c>
      <c r="Y268" s="15">
        <f>_xlfn.XLOOKUP(Grades[[#This Row],[School City]],Schools[City],Schools[Zipcode])</f>
        <v>55810</v>
      </c>
    </row>
    <row r="269" spans="12:25" x14ac:dyDescent="0.2">
      <c r="L269" t="s">
        <v>136</v>
      </c>
      <c r="M269" t="s">
        <v>4</v>
      </c>
      <c r="N269" t="s">
        <v>630</v>
      </c>
      <c r="O269">
        <v>69</v>
      </c>
      <c r="P269">
        <v>72</v>
      </c>
      <c r="Q269">
        <v>77</v>
      </c>
      <c r="R269" t="str">
        <f>_xlfn.XLOOKUP(Grades[[#This Row],[math score]],$I$37:$I$41,$J$37:$J$41, ,-1)</f>
        <v>D</v>
      </c>
      <c r="S269" s="16" t="str">
        <f>_xlfn.XLOOKUP(Grades[[#This Row],[reading score]],$I$37:$I$41,$J$37:$J$41, ,-1)</f>
        <v>C</v>
      </c>
      <c r="T269" s="16" t="str">
        <f>_xlfn.XLOOKUP(Grades[[#This Row],[writing score]],$I$37:$I$41,$J$37:$J$41, ,-1)</f>
        <v>C</v>
      </c>
      <c r="U269" s="76">
        <f>AVERAGE(Grades[[#This Row],[math score]],Grades[[#This Row],[reading score]],Grades[[#This Row],[writing score]])</f>
        <v>72.666666666666671</v>
      </c>
      <c r="V269" s="15" t="str">
        <f>_xlfn.XLOOKUP(Grades[[#This Row],[Name]],Students[Name],Students[School Name])</f>
        <v>Golden Sierra High School</v>
      </c>
      <c r="W269" s="15" t="str">
        <f>_xlfn.XLOOKUP(Grades[[#This Row],[Name]],Students[Name],Students[Extracurricular Activities])</f>
        <v>Chess Club</v>
      </c>
      <c r="X269" s="15" t="str">
        <f>_xlfn.XLOOKUP(Grades[[#This Row],[school]],Schools[School Name],Schools[City])</f>
        <v>Bloomington</v>
      </c>
      <c r="Y269" s="15">
        <f>_xlfn.XLOOKUP(Grades[[#This Row],[School City]],Schools[City],Schools[Zipcode])</f>
        <v>55435</v>
      </c>
    </row>
    <row r="270" spans="12:25" x14ac:dyDescent="0.2">
      <c r="L270" t="s">
        <v>137</v>
      </c>
      <c r="M270" t="s">
        <v>4</v>
      </c>
      <c r="N270" t="s">
        <v>629</v>
      </c>
      <c r="O270">
        <v>88</v>
      </c>
      <c r="P270">
        <v>92</v>
      </c>
      <c r="Q270">
        <v>95</v>
      </c>
      <c r="R270" t="str">
        <f>_xlfn.XLOOKUP(Grades[[#This Row],[math score]],$I$37:$I$41,$J$37:$J$41, ,-1)</f>
        <v>B</v>
      </c>
      <c r="S270" s="16" t="str">
        <f>_xlfn.XLOOKUP(Grades[[#This Row],[reading score]],$I$37:$I$41,$J$37:$J$41, ,-1)</f>
        <v>A</v>
      </c>
      <c r="T270" s="16" t="str">
        <f>_xlfn.XLOOKUP(Grades[[#This Row],[writing score]],$I$37:$I$41,$J$37:$J$41, ,-1)</f>
        <v>A</v>
      </c>
      <c r="U270" s="76">
        <f>AVERAGE(Grades[[#This Row],[math score]],Grades[[#This Row],[reading score]],Grades[[#This Row],[writing score]])</f>
        <v>91.666666666666671</v>
      </c>
      <c r="V270" s="15" t="str">
        <f>_xlfn.XLOOKUP(Grades[[#This Row],[Name]],Students[Name],Students[School Name])</f>
        <v>Golden Sierra High School</v>
      </c>
      <c r="W270" s="15" t="str">
        <f>_xlfn.XLOOKUP(Grades[[#This Row],[Name]],Students[Name],Students[Extracurricular Activities])</f>
        <v xml:space="preserve">Marching Band </v>
      </c>
      <c r="X270" s="15" t="str">
        <f>_xlfn.XLOOKUP(Grades[[#This Row],[school]],Schools[School Name],Schools[City])</f>
        <v>Bloomington</v>
      </c>
      <c r="Y270" s="15">
        <f>_xlfn.XLOOKUP(Grades[[#This Row],[School City]],Schools[City],Schools[Zipcode])</f>
        <v>55435</v>
      </c>
    </row>
    <row r="271" spans="12:25" x14ac:dyDescent="0.2">
      <c r="L271" t="s">
        <v>138</v>
      </c>
      <c r="M271" t="s">
        <v>4</v>
      </c>
      <c r="N271" t="s">
        <v>629</v>
      </c>
      <c r="O271">
        <v>71</v>
      </c>
      <c r="P271">
        <v>76</v>
      </c>
      <c r="Q271">
        <v>70</v>
      </c>
      <c r="R271" t="str">
        <f>_xlfn.XLOOKUP(Grades[[#This Row],[math score]],$I$37:$I$41,$J$37:$J$41, ,-1)</f>
        <v>C</v>
      </c>
      <c r="S271" s="16" t="str">
        <f>_xlfn.XLOOKUP(Grades[[#This Row],[reading score]],$I$37:$I$41,$J$37:$J$41, ,-1)</f>
        <v>C</v>
      </c>
      <c r="T271" s="16" t="str">
        <f>_xlfn.XLOOKUP(Grades[[#This Row],[writing score]],$I$37:$I$41,$J$37:$J$41, ,-1)</f>
        <v>C</v>
      </c>
      <c r="U271" s="76">
        <f>AVERAGE(Grades[[#This Row],[math score]],Grades[[#This Row],[reading score]],Grades[[#This Row],[writing score]])</f>
        <v>72.333333333333329</v>
      </c>
      <c r="V271" s="15" t="str">
        <f>_xlfn.XLOOKUP(Grades[[#This Row],[Name]],Students[Name],Students[School Name])</f>
        <v>Willow Creek High School</v>
      </c>
      <c r="W271" s="15" t="str">
        <f>_xlfn.XLOOKUP(Grades[[#This Row],[Name]],Students[Name],Students[Extracurricular Activities])</f>
        <v>Yearbook Committee</v>
      </c>
      <c r="X271" s="15" t="str">
        <f>_xlfn.XLOOKUP(Grades[[#This Row],[school]],Schools[School Name],Schools[City])</f>
        <v>Saint Paul</v>
      </c>
      <c r="Y271" s="15">
        <f>_xlfn.XLOOKUP(Grades[[#This Row],[School City]],Schools[City],Schools[Zipcode])</f>
        <v>55108</v>
      </c>
    </row>
    <row r="272" spans="12:25" x14ac:dyDescent="0.2">
      <c r="L272" t="s">
        <v>474</v>
      </c>
      <c r="M272" t="s">
        <v>5</v>
      </c>
      <c r="N272" t="s">
        <v>629</v>
      </c>
      <c r="O272">
        <v>69</v>
      </c>
      <c r="P272">
        <v>63</v>
      </c>
      <c r="Q272">
        <v>61</v>
      </c>
      <c r="R272" t="str">
        <f>_xlfn.XLOOKUP(Grades[[#This Row],[math score]],$I$37:$I$41,$J$37:$J$41, ,-1)</f>
        <v>D</v>
      </c>
      <c r="S272" s="16" t="str">
        <f>_xlfn.XLOOKUP(Grades[[#This Row],[reading score]],$I$37:$I$41,$J$37:$J$41, ,-1)</f>
        <v>D</v>
      </c>
      <c r="T272" s="16" t="str">
        <f>_xlfn.XLOOKUP(Grades[[#This Row],[writing score]],$I$37:$I$41,$J$37:$J$41, ,-1)</f>
        <v>D</v>
      </c>
      <c r="U272" s="76">
        <f>AVERAGE(Grades[[#This Row],[math score]],Grades[[#This Row],[reading score]],Grades[[#This Row],[writing score]])</f>
        <v>64.333333333333329</v>
      </c>
      <c r="V272" s="15" t="str">
        <f>_xlfn.XLOOKUP(Grades[[#This Row],[Name]],Students[Name],Students[School Name])</f>
        <v>Blue River High School</v>
      </c>
      <c r="W272" s="15" t="str">
        <f>_xlfn.XLOOKUP(Grades[[#This Row],[Name]],Students[Name],Students[Extracurricular Activities])</f>
        <v>Sports</v>
      </c>
      <c r="X272" s="15" t="str">
        <f>_xlfn.XLOOKUP(Grades[[#This Row],[school]],Schools[School Name],Schools[City])</f>
        <v>Duluth</v>
      </c>
      <c r="Y272" s="15">
        <f>_xlfn.XLOOKUP(Grades[[#This Row],[School City]],Schools[City],Schools[Zipcode])</f>
        <v>55810</v>
      </c>
    </row>
    <row r="273" spans="12:25" x14ac:dyDescent="0.2">
      <c r="L273" t="s">
        <v>475</v>
      </c>
      <c r="M273" t="s">
        <v>5</v>
      </c>
      <c r="N273" t="s">
        <v>629</v>
      </c>
      <c r="O273">
        <v>58</v>
      </c>
      <c r="P273">
        <v>49</v>
      </c>
      <c r="Q273">
        <v>42</v>
      </c>
      <c r="R273" t="str">
        <f>_xlfn.XLOOKUP(Grades[[#This Row],[math score]],$I$37:$I$41,$J$37:$J$41, ,-1)</f>
        <v>F</v>
      </c>
      <c r="S273" s="16" t="str">
        <f>_xlfn.XLOOKUP(Grades[[#This Row],[reading score]],$I$37:$I$41,$J$37:$J$41, ,-1)</f>
        <v>F</v>
      </c>
      <c r="T273" s="16" t="str">
        <f>_xlfn.XLOOKUP(Grades[[#This Row],[writing score]],$I$37:$I$41,$J$37:$J$41, ,-1)</f>
        <v>F</v>
      </c>
      <c r="U273" s="76">
        <f>AVERAGE(Grades[[#This Row],[math score]],Grades[[#This Row],[reading score]],Grades[[#This Row],[writing score]])</f>
        <v>49.666666666666664</v>
      </c>
      <c r="V273" s="15" t="str">
        <f>_xlfn.XLOOKUP(Grades[[#This Row],[Name]],Students[Name],Students[School Name])</f>
        <v>Blue River High School</v>
      </c>
      <c r="W273" s="15" t="str">
        <f>_xlfn.XLOOKUP(Grades[[#This Row],[Name]],Students[Name],Students[Extracurricular Activities])</f>
        <v>Yearbook Committee</v>
      </c>
      <c r="X273" s="15" t="str">
        <f>_xlfn.XLOOKUP(Grades[[#This Row],[school]],Schools[School Name],Schools[City])</f>
        <v>Duluth</v>
      </c>
      <c r="Y273" s="15">
        <f>_xlfn.XLOOKUP(Grades[[#This Row],[School City]],Schools[City],Schools[Zipcode])</f>
        <v>55810</v>
      </c>
    </row>
    <row r="274" spans="12:25" x14ac:dyDescent="0.2">
      <c r="L274" t="s">
        <v>139</v>
      </c>
      <c r="M274" t="s">
        <v>4</v>
      </c>
      <c r="N274" t="s">
        <v>630</v>
      </c>
      <c r="O274">
        <v>47</v>
      </c>
      <c r="P274">
        <v>53</v>
      </c>
      <c r="Q274">
        <v>58</v>
      </c>
      <c r="R274" t="str">
        <f>_xlfn.XLOOKUP(Grades[[#This Row],[math score]],$I$37:$I$41,$J$37:$J$41, ,-1)</f>
        <v>F</v>
      </c>
      <c r="S274" s="16" t="str">
        <f>_xlfn.XLOOKUP(Grades[[#This Row],[reading score]],$I$37:$I$41,$J$37:$J$41, ,-1)</f>
        <v>F</v>
      </c>
      <c r="T274" s="16" t="str">
        <f>_xlfn.XLOOKUP(Grades[[#This Row],[writing score]],$I$37:$I$41,$J$37:$J$41, ,-1)</f>
        <v>F</v>
      </c>
      <c r="U274" s="76">
        <f>AVERAGE(Grades[[#This Row],[math score]],Grades[[#This Row],[reading score]],Grades[[#This Row],[writing score]])</f>
        <v>52.666666666666664</v>
      </c>
      <c r="V274" s="15" t="str">
        <f>_xlfn.XLOOKUP(Grades[[#This Row],[Name]],Students[Name],Students[School Name])</f>
        <v>Golden Sierra High School</v>
      </c>
      <c r="W274" s="15" t="str">
        <f>_xlfn.XLOOKUP(Grades[[#This Row],[Name]],Students[Name],Students[Extracurricular Activities])</f>
        <v xml:space="preserve">Marching Band </v>
      </c>
      <c r="X274" s="15" t="str">
        <f>_xlfn.XLOOKUP(Grades[[#This Row],[school]],Schools[School Name],Schools[City])</f>
        <v>Bloomington</v>
      </c>
      <c r="Y274" s="15">
        <f>_xlfn.XLOOKUP(Grades[[#This Row],[School City]],Schools[City],Schools[Zipcode])</f>
        <v>55435</v>
      </c>
    </row>
    <row r="275" spans="12:25" x14ac:dyDescent="0.2">
      <c r="L275" t="s">
        <v>140</v>
      </c>
      <c r="M275" t="s">
        <v>4</v>
      </c>
      <c r="N275" t="s">
        <v>629</v>
      </c>
      <c r="O275">
        <v>65</v>
      </c>
      <c r="P275">
        <v>70</v>
      </c>
      <c r="Q275">
        <v>71</v>
      </c>
      <c r="R275" t="str">
        <f>_xlfn.XLOOKUP(Grades[[#This Row],[math score]],$I$37:$I$41,$J$37:$J$41, ,-1)</f>
        <v>D</v>
      </c>
      <c r="S275" s="16" t="str">
        <f>_xlfn.XLOOKUP(Grades[[#This Row],[reading score]],$I$37:$I$41,$J$37:$J$41, ,-1)</f>
        <v>C</v>
      </c>
      <c r="T275" s="16" t="str">
        <f>_xlfn.XLOOKUP(Grades[[#This Row],[writing score]],$I$37:$I$41,$J$37:$J$41, ,-1)</f>
        <v>C</v>
      </c>
      <c r="U275" s="76">
        <f>AVERAGE(Grades[[#This Row],[math score]],Grades[[#This Row],[reading score]],Grades[[#This Row],[writing score]])</f>
        <v>68.666666666666671</v>
      </c>
      <c r="V275" s="15" t="str">
        <f>_xlfn.XLOOKUP(Grades[[#This Row],[Name]],Students[Name],Students[School Name])</f>
        <v>Golden Sierra High School</v>
      </c>
      <c r="W275" s="15" t="str">
        <f>_xlfn.XLOOKUP(Grades[[#This Row],[Name]],Students[Name],Students[Extracurricular Activities])</f>
        <v>Yearbook Committee</v>
      </c>
      <c r="X275" s="15" t="str">
        <f>_xlfn.XLOOKUP(Grades[[#This Row],[school]],Schools[School Name],Schools[City])</f>
        <v>Bloomington</v>
      </c>
      <c r="Y275" s="15">
        <f>_xlfn.XLOOKUP(Grades[[#This Row],[School City]],Schools[City],Schools[Zipcode])</f>
        <v>55435</v>
      </c>
    </row>
    <row r="276" spans="12:25" x14ac:dyDescent="0.2">
      <c r="L276" t="s">
        <v>476</v>
      </c>
      <c r="M276" t="s">
        <v>5</v>
      </c>
      <c r="N276" t="s">
        <v>630</v>
      </c>
      <c r="O276">
        <v>88</v>
      </c>
      <c r="P276">
        <v>85</v>
      </c>
      <c r="Q276">
        <v>76</v>
      </c>
      <c r="R276" t="str">
        <f>_xlfn.XLOOKUP(Grades[[#This Row],[math score]],$I$37:$I$41,$J$37:$J$41, ,-1)</f>
        <v>B</v>
      </c>
      <c r="S276" s="16" t="str">
        <f>_xlfn.XLOOKUP(Grades[[#This Row],[reading score]],$I$37:$I$41,$J$37:$J$41, ,-1)</f>
        <v>B</v>
      </c>
      <c r="T276" s="16" t="str">
        <f>_xlfn.XLOOKUP(Grades[[#This Row],[writing score]],$I$37:$I$41,$J$37:$J$41, ,-1)</f>
        <v>C</v>
      </c>
      <c r="U276" s="76">
        <f>AVERAGE(Grades[[#This Row],[math score]],Grades[[#This Row],[reading score]],Grades[[#This Row],[writing score]])</f>
        <v>83</v>
      </c>
      <c r="V276" s="15" t="str">
        <f>_xlfn.XLOOKUP(Grades[[#This Row],[Name]],Students[Name],Students[School Name])</f>
        <v>Lone Oak Grammar School</v>
      </c>
      <c r="W276" s="15" t="str">
        <f>_xlfn.XLOOKUP(Grades[[#This Row],[Name]],Students[Name],Students[Extracurricular Activities])</f>
        <v>Yearbook Committee</v>
      </c>
      <c r="X276" s="15" t="str">
        <f>_xlfn.XLOOKUP(Grades[[#This Row],[school]],Schools[School Name],Schools[City])</f>
        <v>Rochester</v>
      </c>
      <c r="Y276" s="15">
        <f>_xlfn.XLOOKUP(Grades[[#This Row],[School City]],Schools[City],Schools[Zipcode])</f>
        <v>55906</v>
      </c>
    </row>
    <row r="277" spans="12:25" x14ac:dyDescent="0.2">
      <c r="L277" t="s">
        <v>477</v>
      </c>
      <c r="M277" t="s">
        <v>5</v>
      </c>
      <c r="N277" t="s">
        <v>629</v>
      </c>
      <c r="O277">
        <v>83</v>
      </c>
      <c r="P277">
        <v>78</v>
      </c>
      <c r="Q277">
        <v>73</v>
      </c>
      <c r="R277" t="str">
        <f>_xlfn.XLOOKUP(Grades[[#This Row],[math score]],$I$37:$I$41,$J$37:$J$41, ,-1)</f>
        <v>B</v>
      </c>
      <c r="S277" s="16" t="str">
        <f>_xlfn.XLOOKUP(Grades[[#This Row],[reading score]],$I$37:$I$41,$J$37:$J$41, ,-1)</f>
        <v>C</v>
      </c>
      <c r="T277" s="16" t="str">
        <f>_xlfn.XLOOKUP(Grades[[#This Row],[writing score]],$I$37:$I$41,$J$37:$J$41, ,-1)</f>
        <v>C</v>
      </c>
      <c r="U277" s="76">
        <f>AVERAGE(Grades[[#This Row],[math score]],Grades[[#This Row],[reading score]],Grades[[#This Row],[writing score]])</f>
        <v>78</v>
      </c>
      <c r="V277" s="15" t="str">
        <f>_xlfn.XLOOKUP(Grades[[#This Row],[Name]],Students[Name],Students[School Name])</f>
        <v>Blue River High School</v>
      </c>
      <c r="W277" s="15" t="str">
        <f>_xlfn.XLOOKUP(Grades[[#This Row],[Name]],Students[Name],Students[Extracurricular Activities])</f>
        <v>Sports</v>
      </c>
      <c r="X277" s="15" t="str">
        <f>_xlfn.XLOOKUP(Grades[[#This Row],[school]],Schools[School Name],Schools[City])</f>
        <v>Duluth</v>
      </c>
      <c r="Y277" s="15">
        <f>_xlfn.XLOOKUP(Grades[[#This Row],[School City]],Schools[City],Schools[Zipcode])</f>
        <v>55810</v>
      </c>
    </row>
    <row r="278" spans="12:25" x14ac:dyDescent="0.2">
      <c r="L278" t="s">
        <v>141</v>
      </c>
      <c r="M278" t="s">
        <v>4</v>
      </c>
      <c r="N278" t="s">
        <v>629</v>
      </c>
      <c r="O278">
        <v>85</v>
      </c>
      <c r="P278">
        <v>92</v>
      </c>
      <c r="Q278">
        <v>93</v>
      </c>
      <c r="R278" t="str">
        <f>_xlfn.XLOOKUP(Grades[[#This Row],[math score]],$I$37:$I$41,$J$37:$J$41, ,-1)</f>
        <v>B</v>
      </c>
      <c r="S278" s="16" t="str">
        <f>_xlfn.XLOOKUP(Grades[[#This Row],[reading score]],$I$37:$I$41,$J$37:$J$41, ,-1)</f>
        <v>A</v>
      </c>
      <c r="T278" s="16" t="str">
        <f>_xlfn.XLOOKUP(Grades[[#This Row],[writing score]],$I$37:$I$41,$J$37:$J$41, ,-1)</f>
        <v>A</v>
      </c>
      <c r="U278" s="76">
        <f>AVERAGE(Grades[[#This Row],[math score]],Grades[[#This Row],[reading score]],Grades[[#This Row],[writing score]])</f>
        <v>90</v>
      </c>
      <c r="V278" s="15" t="str">
        <f>_xlfn.XLOOKUP(Grades[[#This Row],[Name]],Students[Name],Students[School Name])</f>
        <v>Blue River High School</v>
      </c>
      <c r="W278" s="15" t="str">
        <f>_xlfn.XLOOKUP(Grades[[#This Row],[Name]],Students[Name],Students[Extracurricular Activities])</f>
        <v>Student Government</v>
      </c>
      <c r="X278" s="15" t="str">
        <f>_xlfn.XLOOKUP(Grades[[#This Row],[school]],Schools[School Name],Schools[City])</f>
        <v>Duluth</v>
      </c>
      <c r="Y278" s="15">
        <f>_xlfn.XLOOKUP(Grades[[#This Row],[School City]],Schools[City],Schools[Zipcode])</f>
        <v>55810</v>
      </c>
    </row>
    <row r="279" spans="12:25" x14ac:dyDescent="0.2">
      <c r="L279" t="s">
        <v>142</v>
      </c>
      <c r="M279" t="s">
        <v>4</v>
      </c>
      <c r="N279" t="s">
        <v>629</v>
      </c>
      <c r="O279">
        <v>59</v>
      </c>
      <c r="P279">
        <v>63</v>
      </c>
      <c r="Q279">
        <v>75</v>
      </c>
      <c r="R279" t="str">
        <f>_xlfn.XLOOKUP(Grades[[#This Row],[math score]],$I$37:$I$41,$J$37:$J$41, ,-1)</f>
        <v>F</v>
      </c>
      <c r="S279" s="16" t="str">
        <f>_xlfn.XLOOKUP(Grades[[#This Row],[reading score]],$I$37:$I$41,$J$37:$J$41, ,-1)</f>
        <v>D</v>
      </c>
      <c r="T279" s="16" t="str">
        <f>_xlfn.XLOOKUP(Grades[[#This Row],[writing score]],$I$37:$I$41,$J$37:$J$41, ,-1)</f>
        <v>C</v>
      </c>
      <c r="U279" s="76">
        <f>AVERAGE(Grades[[#This Row],[math score]],Grades[[#This Row],[reading score]],Grades[[#This Row],[writing score]])</f>
        <v>65.666666666666671</v>
      </c>
      <c r="V279" s="15" t="str">
        <f>_xlfn.XLOOKUP(Grades[[#This Row],[Name]],Students[Name],Students[School Name])</f>
        <v>Willow Creek High School</v>
      </c>
      <c r="W279" s="15" t="str">
        <f>_xlfn.XLOOKUP(Grades[[#This Row],[Name]],Students[Name],Students[Extracurricular Activities])</f>
        <v>Chess Club</v>
      </c>
      <c r="X279" s="15" t="str">
        <f>_xlfn.XLOOKUP(Grades[[#This Row],[school]],Schools[School Name],Schools[City])</f>
        <v>Saint Paul</v>
      </c>
      <c r="Y279" s="15">
        <f>_xlfn.XLOOKUP(Grades[[#This Row],[School City]],Schools[City],Schools[Zipcode])</f>
        <v>55108</v>
      </c>
    </row>
    <row r="280" spans="12:25" x14ac:dyDescent="0.2">
      <c r="L280" t="s">
        <v>143</v>
      </c>
      <c r="M280" t="s">
        <v>4</v>
      </c>
      <c r="N280" t="s">
        <v>630</v>
      </c>
      <c r="O280">
        <v>65</v>
      </c>
      <c r="P280">
        <v>86</v>
      </c>
      <c r="Q280">
        <v>80</v>
      </c>
      <c r="R280" t="str">
        <f>_xlfn.XLOOKUP(Grades[[#This Row],[math score]],$I$37:$I$41,$J$37:$J$41, ,-1)</f>
        <v>D</v>
      </c>
      <c r="S280" s="16" t="str">
        <f>_xlfn.XLOOKUP(Grades[[#This Row],[reading score]],$I$37:$I$41,$J$37:$J$41, ,-1)</f>
        <v>B</v>
      </c>
      <c r="T280" s="16" t="str">
        <f>_xlfn.XLOOKUP(Grades[[#This Row],[writing score]],$I$37:$I$41,$J$37:$J$41, ,-1)</f>
        <v>B</v>
      </c>
      <c r="U280" s="76">
        <f>AVERAGE(Grades[[#This Row],[math score]],Grades[[#This Row],[reading score]],Grades[[#This Row],[writing score]])</f>
        <v>77</v>
      </c>
      <c r="V280" s="15" t="str">
        <f>_xlfn.XLOOKUP(Grades[[#This Row],[Name]],Students[Name],Students[School Name])</f>
        <v>Blue River High School</v>
      </c>
      <c r="W280" s="15" t="str">
        <f>_xlfn.XLOOKUP(Grades[[#This Row],[Name]],Students[Name],Students[Extracurricular Activities])</f>
        <v>Student Government</v>
      </c>
      <c r="X280" s="15" t="str">
        <f>_xlfn.XLOOKUP(Grades[[#This Row],[school]],Schools[School Name],Schools[City])</f>
        <v>Duluth</v>
      </c>
      <c r="Y280" s="15">
        <f>_xlfn.XLOOKUP(Grades[[#This Row],[School City]],Schools[City],Schools[Zipcode])</f>
        <v>55810</v>
      </c>
    </row>
    <row r="281" spans="12:25" x14ac:dyDescent="0.2">
      <c r="L281" t="s">
        <v>478</v>
      </c>
      <c r="M281" t="s">
        <v>5</v>
      </c>
      <c r="N281" t="s">
        <v>629</v>
      </c>
      <c r="O281">
        <v>73</v>
      </c>
      <c r="P281">
        <v>56</v>
      </c>
      <c r="Q281">
        <v>57</v>
      </c>
      <c r="R281" t="str">
        <f>_xlfn.XLOOKUP(Grades[[#This Row],[math score]],$I$37:$I$41,$J$37:$J$41, ,-1)</f>
        <v>C</v>
      </c>
      <c r="S281" s="16" t="str">
        <f>_xlfn.XLOOKUP(Grades[[#This Row],[reading score]],$I$37:$I$41,$J$37:$J$41, ,-1)</f>
        <v>F</v>
      </c>
      <c r="T281" s="16" t="str">
        <f>_xlfn.XLOOKUP(Grades[[#This Row],[writing score]],$I$37:$I$41,$J$37:$J$41, ,-1)</f>
        <v>F</v>
      </c>
      <c r="U281" s="76">
        <f>AVERAGE(Grades[[#This Row],[math score]],Grades[[#This Row],[reading score]],Grades[[#This Row],[writing score]])</f>
        <v>62</v>
      </c>
      <c r="V281" s="15" t="str">
        <f>_xlfn.XLOOKUP(Grades[[#This Row],[Name]],Students[Name],Students[School Name])</f>
        <v>Lone Oak Grammar School</v>
      </c>
      <c r="W281" s="15" t="str">
        <f>_xlfn.XLOOKUP(Grades[[#This Row],[Name]],Students[Name],Students[Extracurricular Activities])</f>
        <v>Sports</v>
      </c>
      <c r="X281" s="15" t="str">
        <f>_xlfn.XLOOKUP(Grades[[#This Row],[school]],Schools[School Name],Schools[City])</f>
        <v>Rochester</v>
      </c>
      <c r="Y281" s="15">
        <f>_xlfn.XLOOKUP(Grades[[#This Row],[School City]],Schools[City],Schools[Zipcode])</f>
        <v>55906</v>
      </c>
    </row>
    <row r="282" spans="12:25" x14ac:dyDescent="0.2">
      <c r="L282" t="s">
        <v>479</v>
      </c>
      <c r="M282" t="s">
        <v>5</v>
      </c>
      <c r="N282" t="s">
        <v>630</v>
      </c>
      <c r="O282">
        <v>53</v>
      </c>
      <c r="P282">
        <v>52</v>
      </c>
      <c r="Q282">
        <v>42</v>
      </c>
      <c r="R282" t="str">
        <f>_xlfn.XLOOKUP(Grades[[#This Row],[math score]],$I$37:$I$41,$J$37:$J$41, ,-1)</f>
        <v>F</v>
      </c>
      <c r="S282" s="16" t="str">
        <f>_xlfn.XLOOKUP(Grades[[#This Row],[reading score]],$I$37:$I$41,$J$37:$J$41, ,-1)</f>
        <v>F</v>
      </c>
      <c r="T282" s="16" t="str">
        <f>_xlfn.XLOOKUP(Grades[[#This Row],[writing score]],$I$37:$I$41,$J$37:$J$41, ,-1)</f>
        <v>F</v>
      </c>
      <c r="U282" s="76">
        <f>AVERAGE(Grades[[#This Row],[math score]],Grades[[#This Row],[reading score]],Grades[[#This Row],[writing score]])</f>
        <v>49</v>
      </c>
      <c r="V282" s="15" t="str">
        <f>_xlfn.XLOOKUP(Grades[[#This Row],[Name]],Students[Name],Students[School Name])</f>
        <v>Golden Sierra High School</v>
      </c>
      <c r="W282" s="15" t="str">
        <f>_xlfn.XLOOKUP(Grades[[#This Row],[Name]],Students[Name],Students[Extracurricular Activities])</f>
        <v>Chess Club</v>
      </c>
      <c r="X282" s="15" t="str">
        <f>_xlfn.XLOOKUP(Grades[[#This Row],[school]],Schools[School Name],Schools[City])</f>
        <v>Bloomington</v>
      </c>
      <c r="Y282" s="15">
        <f>_xlfn.XLOOKUP(Grades[[#This Row],[School City]],Schools[City],Schools[Zipcode])</f>
        <v>55435</v>
      </c>
    </row>
    <row r="283" spans="12:25" x14ac:dyDescent="0.2">
      <c r="L283" t="s">
        <v>480</v>
      </c>
      <c r="M283" t="s">
        <v>5</v>
      </c>
      <c r="N283" t="s">
        <v>630</v>
      </c>
      <c r="O283">
        <v>45</v>
      </c>
      <c r="P283">
        <v>48</v>
      </c>
      <c r="Q283">
        <v>46</v>
      </c>
      <c r="R283" t="str">
        <f>_xlfn.XLOOKUP(Grades[[#This Row],[math score]],$I$37:$I$41,$J$37:$J$41, ,-1)</f>
        <v>F</v>
      </c>
      <c r="S283" s="16" t="str">
        <f>_xlfn.XLOOKUP(Grades[[#This Row],[reading score]],$I$37:$I$41,$J$37:$J$41, ,-1)</f>
        <v>F</v>
      </c>
      <c r="T283" s="16" t="str">
        <f>_xlfn.XLOOKUP(Grades[[#This Row],[writing score]],$I$37:$I$41,$J$37:$J$41, ,-1)</f>
        <v>F</v>
      </c>
      <c r="U283" s="76">
        <f>AVERAGE(Grades[[#This Row],[math score]],Grades[[#This Row],[reading score]],Grades[[#This Row],[writing score]])</f>
        <v>46.333333333333336</v>
      </c>
      <c r="V283" s="15" t="str">
        <f>_xlfn.XLOOKUP(Grades[[#This Row],[Name]],Students[Name],Students[School Name])</f>
        <v>Golden Sierra High School</v>
      </c>
      <c r="W283" s="15" t="str">
        <f>_xlfn.XLOOKUP(Grades[[#This Row],[Name]],Students[Name],Students[Extracurricular Activities])</f>
        <v>Chess Club</v>
      </c>
      <c r="X283" s="15" t="str">
        <f>_xlfn.XLOOKUP(Grades[[#This Row],[school]],Schools[School Name],Schools[City])</f>
        <v>Bloomington</v>
      </c>
      <c r="Y283" s="15">
        <f>_xlfn.XLOOKUP(Grades[[#This Row],[School City]],Schools[City],Schools[Zipcode])</f>
        <v>55435</v>
      </c>
    </row>
    <row r="284" spans="12:25" x14ac:dyDescent="0.2">
      <c r="L284" t="s">
        <v>144</v>
      </c>
      <c r="M284" t="s">
        <v>4</v>
      </c>
      <c r="N284" t="s">
        <v>629</v>
      </c>
      <c r="O284">
        <v>73</v>
      </c>
      <c r="P284">
        <v>79</v>
      </c>
      <c r="Q284">
        <v>84</v>
      </c>
      <c r="R284" t="str">
        <f>_xlfn.XLOOKUP(Grades[[#This Row],[math score]],$I$37:$I$41,$J$37:$J$41, ,-1)</f>
        <v>C</v>
      </c>
      <c r="S284" s="16" t="str">
        <f>_xlfn.XLOOKUP(Grades[[#This Row],[reading score]],$I$37:$I$41,$J$37:$J$41, ,-1)</f>
        <v>C</v>
      </c>
      <c r="T284" s="16" t="str">
        <f>_xlfn.XLOOKUP(Grades[[#This Row],[writing score]],$I$37:$I$41,$J$37:$J$41, ,-1)</f>
        <v>B</v>
      </c>
      <c r="U284" s="76">
        <f>AVERAGE(Grades[[#This Row],[math score]],Grades[[#This Row],[reading score]],Grades[[#This Row],[writing score]])</f>
        <v>78.666666666666671</v>
      </c>
      <c r="V284" s="15" t="str">
        <f>_xlfn.XLOOKUP(Grades[[#This Row],[Name]],Students[Name],Students[School Name])</f>
        <v>Golden Sierra High School</v>
      </c>
      <c r="W284" s="15" t="str">
        <f>_xlfn.XLOOKUP(Grades[[#This Row],[Name]],Students[Name],Students[Extracurricular Activities])</f>
        <v>Sports</v>
      </c>
      <c r="X284" s="15" t="str">
        <f>_xlfn.XLOOKUP(Grades[[#This Row],[school]],Schools[School Name],Schools[City])</f>
        <v>Bloomington</v>
      </c>
      <c r="Y284" s="15">
        <f>_xlfn.XLOOKUP(Grades[[#This Row],[School City]],Schools[City],Schools[Zipcode])</f>
        <v>55435</v>
      </c>
    </row>
    <row r="285" spans="12:25" x14ac:dyDescent="0.2">
      <c r="L285" t="s">
        <v>145</v>
      </c>
      <c r="M285" t="s">
        <v>4</v>
      </c>
      <c r="N285" t="s">
        <v>629</v>
      </c>
      <c r="O285">
        <v>70</v>
      </c>
      <c r="P285">
        <v>78</v>
      </c>
      <c r="Q285">
        <v>78</v>
      </c>
      <c r="R285" t="str">
        <f>_xlfn.XLOOKUP(Grades[[#This Row],[math score]],$I$37:$I$41,$J$37:$J$41, ,-1)</f>
        <v>C</v>
      </c>
      <c r="S285" s="16" t="str">
        <f>_xlfn.XLOOKUP(Grades[[#This Row],[reading score]],$I$37:$I$41,$J$37:$J$41, ,-1)</f>
        <v>C</v>
      </c>
      <c r="T285" s="16" t="str">
        <f>_xlfn.XLOOKUP(Grades[[#This Row],[writing score]],$I$37:$I$41,$J$37:$J$41, ,-1)</f>
        <v>C</v>
      </c>
      <c r="U285" s="76">
        <f>AVERAGE(Grades[[#This Row],[math score]],Grades[[#This Row],[reading score]],Grades[[#This Row],[writing score]])</f>
        <v>75.333333333333329</v>
      </c>
      <c r="V285" s="15" t="str">
        <f>_xlfn.XLOOKUP(Grades[[#This Row],[Name]],Students[Name],Students[School Name])</f>
        <v>Golden Sierra High School</v>
      </c>
      <c r="W285" s="15" t="str">
        <f>_xlfn.XLOOKUP(Grades[[#This Row],[Name]],Students[Name],Students[Extracurricular Activities])</f>
        <v>Yearbook Committee</v>
      </c>
      <c r="X285" s="15" t="str">
        <f>_xlfn.XLOOKUP(Grades[[#This Row],[school]],Schools[School Name],Schools[City])</f>
        <v>Bloomington</v>
      </c>
      <c r="Y285" s="15">
        <f>_xlfn.XLOOKUP(Grades[[#This Row],[School City]],Schools[City],Schools[Zipcode])</f>
        <v>55435</v>
      </c>
    </row>
    <row r="286" spans="12:25" x14ac:dyDescent="0.2">
      <c r="L286" t="s">
        <v>146</v>
      </c>
      <c r="M286" t="s">
        <v>4</v>
      </c>
      <c r="N286" t="s">
        <v>630</v>
      </c>
      <c r="O286">
        <v>37</v>
      </c>
      <c r="P286">
        <v>46</v>
      </c>
      <c r="Q286">
        <v>46</v>
      </c>
      <c r="R286" t="str">
        <f>_xlfn.XLOOKUP(Grades[[#This Row],[math score]],$I$37:$I$41,$J$37:$J$41, ,-1)</f>
        <v>F</v>
      </c>
      <c r="S286" s="16" t="str">
        <f>_xlfn.XLOOKUP(Grades[[#This Row],[reading score]],$I$37:$I$41,$J$37:$J$41, ,-1)</f>
        <v>F</v>
      </c>
      <c r="T286" s="16" t="str">
        <f>_xlfn.XLOOKUP(Grades[[#This Row],[writing score]],$I$37:$I$41,$J$37:$J$41, ,-1)</f>
        <v>F</v>
      </c>
      <c r="U286" s="76">
        <f>AVERAGE(Grades[[#This Row],[math score]],Grades[[#This Row],[reading score]],Grades[[#This Row],[writing score]])</f>
        <v>43</v>
      </c>
      <c r="V286" s="15" t="str">
        <f>_xlfn.XLOOKUP(Grades[[#This Row],[Name]],Students[Name],Students[School Name])</f>
        <v>Lone Oak Grammar School</v>
      </c>
      <c r="W286" s="15" t="str">
        <f>_xlfn.XLOOKUP(Grades[[#This Row],[Name]],Students[Name],Students[Extracurricular Activities])</f>
        <v>Student Government</v>
      </c>
      <c r="X286" s="15" t="str">
        <f>_xlfn.XLOOKUP(Grades[[#This Row],[school]],Schools[School Name],Schools[City])</f>
        <v>Rochester</v>
      </c>
      <c r="Y286" s="15">
        <f>_xlfn.XLOOKUP(Grades[[#This Row],[School City]],Schools[City],Schools[Zipcode])</f>
        <v>55906</v>
      </c>
    </row>
    <row r="287" spans="12:25" x14ac:dyDescent="0.2">
      <c r="L287" t="s">
        <v>481</v>
      </c>
      <c r="M287" t="s">
        <v>5</v>
      </c>
      <c r="N287" t="s">
        <v>629</v>
      </c>
      <c r="O287">
        <v>81</v>
      </c>
      <c r="P287">
        <v>82</v>
      </c>
      <c r="Q287">
        <v>82</v>
      </c>
      <c r="R287" t="str">
        <f>_xlfn.XLOOKUP(Grades[[#This Row],[math score]],$I$37:$I$41,$J$37:$J$41, ,-1)</f>
        <v>B</v>
      </c>
      <c r="S287" s="16" t="str">
        <f>_xlfn.XLOOKUP(Grades[[#This Row],[reading score]],$I$37:$I$41,$J$37:$J$41, ,-1)</f>
        <v>B</v>
      </c>
      <c r="T287" s="16" t="str">
        <f>_xlfn.XLOOKUP(Grades[[#This Row],[writing score]],$I$37:$I$41,$J$37:$J$41, ,-1)</f>
        <v>B</v>
      </c>
      <c r="U287" s="76">
        <f>AVERAGE(Grades[[#This Row],[math score]],Grades[[#This Row],[reading score]],Grades[[#This Row],[writing score]])</f>
        <v>81.666666666666671</v>
      </c>
      <c r="V287" s="15" t="str">
        <f>_xlfn.XLOOKUP(Grades[[#This Row],[Name]],Students[Name],Students[School Name])</f>
        <v>Lone Oak Grammar School</v>
      </c>
      <c r="W287" s="15" t="str">
        <f>_xlfn.XLOOKUP(Grades[[#This Row],[Name]],Students[Name],Students[Extracurricular Activities])</f>
        <v xml:space="preserve">Marching Band </v>
      </c>
      <c r="X287" s="15" t="str">
        <f>_xlfn.XLOOKUP(Grades[[#This Row],[school]],Schools[School Name],Schools[City])</f>
        <v>Rochester</v>
      </c>
      <c r="Y287" s="15">
        <f>_xlfn.XLOOKUP(Grades[[#This Row],[School City]],Schools[City],Schools[Zipcode])</f>
        <v>55906</v>
      </c>
    </row>
    <row r="288" spans="12:25" x14ac:dyDescent="0.2">
      <c r="L288" t="s">
        <v>482</v>
      </c>
      <c r="M288" t="s">
        <v>5</v>
      </c>
      <c r="N288" t="s">
        <v>630</v>
      </c>
      <c r="O288">
        <v>97</v>
      </c>
      <c r="P288">
        <v>82</v>
      </c>
      <c r="Q288">
        <v>88</v>
      </c>
      <c r="R288" t="str">
        <f>_xlfn.XLOOKUP(Grades[[#This Row],[math score]],$I$37:$I$41,$J$37:$J$41, ,-1)</f>
        <v>A</v>
      </c>
      <c r="S288" s="16" t="str">
        <f>_xlfn.XLOOKUP(Grades[[#This Row],[reading score]],$I$37:$I$41,$J$37:$J$41, ,-1)</f>
        <v>B</v>
      </c>
      <c r="T288" s="16" t="str">
        <f>_xlfn.XLOOKUP(Grades[[#This Row],[writing score]],$I$37:$I$41,$J$37:$J$41, ,-1)</f>
        <v>B</v>
      </c>
      <c r="U288" s="76">
        <f>AVERAGE(Grades[[#This Row],[math score]],Grades[[#This Row],[reading score]],Grades[[#This Row],[writing score]])</f>
        <v>89</v>
      </c>
      <c r="V288" s="15" t="str">
        <f>_xlfn.XLOOKUP(Grades[[#This Row],[Name]],Students[Name],Students[School Name])</f>
        <v>Willow Creek High School</v>
      </c>
      <c r="W288" s="15" t="str">
        <f>_xlfn.XLOOKUP(Grades[[#This Row],[Name]],Students[Name],Students[Extracurricular Activities])</f>
        <v xml:space="preserve">Marching Band </v>
      </c>
      <c r="X288" s="15" t="str">
        <f>_xlfn.XLOOKUP(Grades[[#This Row],[school]],Schools[School Name],Schools[City])</f>
        <v>Saint Paul</v>
      </c>
      <c r="Y288" s="15">
        <f>_xlfn.XLOOKUP(Grades[[#This Row],[School City]],Schools[City],Schools[Zipcode])</f>
        <v>55108</v>
      </c>
    </row>
    <row r="289" spans="12:25" x14ac:dyDescent="0.2">
      <c r="L289" t="s">
        <v>147</v>
      </c>
      <c r="M289" t="s">
        <v>4</v>
      </c>
      <c r="N289" t="s">
        <v>629</v>
      </c>
      <c r="O289">
        <v>67</v>
      </c>
      <c r="P289">
        <v>89</v>
      </c>
      <c r="Q289">
        <v>82</v>
      </c>
      <c r="R289" t="str">
        <f>_xlfn.XLOOKUP(Grades[[#This Row],[math score]],$I$37:$I$41,$J$37:$J$41, ,-1)</f>
        <v>D</v>
      </c>
      <c r="S289" s="16" t="str">
        <f>_xlfn.XLOOKUP(Grades[[#This Row],[reading score]],$I$37:$I$41,$J$37:$J$41, ,-1)</f>
        <v>B</v>
      </c>
      <c r="T289" s="16" t="str">
        <f>_xlfn.XLOOKUP(Grades[[#This Row],[writing score]],$I$37:$I$41,$J$37:$J$41, ,-1)</f>
        <v>B</v>
      </c>
      <c r="U289" s="76">
        <f>AVERAGE(Grades[[#This Row],[math score]],Grades[[#This Row],[reading score]],Grades[[#This Row],[writing score]])</f>
        <v>79.333333333333329</v>
      </c>
      <c r="V289" s="15" t="str">
        <f>_xlfn.XLOOKUP(Grades[[#This Row],[Name]],Students[Name],Students[School Name])</f>
        <v>Lone Oak Grammar School</v>
      </c>
      <c r="W289" s="15" t="str">
        <f>_xlfn.XLOOKUP(Grades[[#This Row],[Name]],Students[Name],Students[Extracurricular Activities])</f>
        <v>Student Government</v>
      </c>
      <c r="X289" s="15" t="str">
        <f>_xlfn.XLOOKUP(Grades[[#This Row],[school]],Schools[School Name],Schools[City])</f>
        <v>Rochester</v>
      </c>
      <c r="Y289" s="15">
        <f>_xlfn.XLOOKUP(Grades[[#This Row],[School City]],Schools[City],Schools[Zipcode])</f>
        <v>55906</v>
      </c>
    </row>
    <row r="290" spans="12:25" x14ac:dyDescent="0.2">
      <c r="L290" t="s">
        <v>483</v>
      </c>
      <c r="M290" t="s">
        <v>5</v>
      </c>
      <c r="N290" t="s">
        <v>629</v>
      </c>
      <c r="O290">
        <v>88</v>
      </c>
      <c r="P290">
        <v>75</v>
      </c>
      <c r="Q290">
        <v>76</v>
      </c>
      <c r="R290" t="str">
        <f>_xlfn.XLOOKUP(Grades[[#This Row],[math score]],$I$37:$I$41,$J$37:$J$41, ,-1)</f>
        <v>B</v>
      </c>
      <c r="S290" s="16" t="str">
        <f>_xlfn.XLOOKUP(Grades[[#This Row],[reading score]],$I$37:$I$41,$J$37:$J$41, ,-1)</f>
        <v>C</v>
      </c>
      <c r="T290" s="16" t="str">
        <f>_xlfn.XLOOKUP(Grades[[#This Row],[writing score]],$I$37:$I$41,$J$37:$J$41, ,-1)</f>
        <v>C</v>
      </c>
      <c r="U290" s="76">
        <f>AVERAGE(Grades[[#This Row],[math score]],Grades[[#This Row],[reading score]],Grades[[#This Row],[writing score]])</f>
        <v>79.666666666666671</v>
      </c>
      <c r="V290" s="15" t="str">
        <f>_xlfn.XLOOKUP(Grades[[#This Row],[Name]],Students[Name],Students[School Name])</f>
        <v>Lone Oak Grammar School</v>
      </c>
      <c r="W290" s="15" t="str">
        <f>_xlfn.XLOOKUP(Grades[[#This Row],[Name]],Students[Name],Students[Extracurricular Activities])</f>
        <v>Sports</v>
      </c>
      <c r="X290" s="15" t="str">
        <f>_xlfn.XLOOKUP(Grades[[#This Row],[school]],Schools[School Name],Schools[City])</f>
        <v>Rochester</v>
      </c>
      <c r="Y290" s="15">
        <f>_xlfn.XLOOKUP(Grades[[#This Row],[School City]],Schools[City],Schools[Zipcode])</f>
        <v>55906</v>
      </c>
    </row>
    <row r="291" spans="12:25" x14ac:dyDescent="0.2">
      <c r="L291" t="s">
        <v>186</v>
      </c>
      <c r="M291" t="s">
        <v>5</v>
      </c>
      <c r="N291" t="s">
        <v>629</v>
      </c>
      <c r="O291">
        <v>77</v>
      </c>
      <c r="P291">
        <v>76</v>
      </c>
      <c r="Q291">
        <v>77</v>
      </c>
      <c r="R291" t="str">
        <f>_xlfn.XLOOKUP(Grades[[#This Row],[math score]],$I$37:$I$41,$J$37:$J$41, ,-1)</f>
        <v>C</v>
      </c>
      <c r="S291" s="16" t="str">
        <f>_xlfn.XLOOKUP(Grades[[#This Row],[reading score]],$I$37:$I$41,$J$37:$J$41, ,-1)</f>
        <v>C</v>
      </c>
      <c r="T291" s="16" t="str">
        <f>_xlfn.XLOOKUP(Grades[[#This Row],[writing score]],$I$37:$I$41,$J$37:$J$41, ,-1)</f>
        <v>C</v>
      </c>
      <c r="U291" s="76">
        <f>AVERAGE(Grades[[#This Row],[math score]],Grades[[#This Row],[reading score]],Grades[[#This Row],[writing score]])</f>
        <v>76.666666666666671</v>
      </c>
      <c r="V291" s="15" t="str">
        <f>_xlfn.XLOOKUP(Grades[[#This Row],[Name]],Students[Name],Students[School Name])</f>
        <v>Golden Sierra High School</v>
      </c>
      <c r="W291" s="15" t="str">
        <f>_xlfn.XLOOKUP(Grades[[#This Row],[Name]],Students[Name],Students[Extracurricular Activities])</f>
        <v>Yearbook Committee</v>
      </c>
      <c r="X291" s="15" t="str">
        <f>_xlfn.XLOOKUP(Grades[[#This Row],[school]],Schools[School Name],Schools[City])</f>
        <v>Bloomington</v>
      </c>
      <c r="Y291" s="15">
        <f>_xlfn.XLOOKUP(Grades[[#This Row],[School City]],Schools[City],Schools[Zipcode])</f>
        <v>55435</v>
      </c>
    </row>
    <row r="292" spans="12:25" x14ac:dyDescent="0.2">
      <c r="L292" t="s">
        <v>484</v>
      </c>
      <c r="M292" t="s">
        <v>5</v>
      </c>
      <c r="N292" t="s">
        <v>630</v>
      </c>
      <c r="O292">
        <v>76</v>
      </c>
      <c r="P292">
        <v>70</v>
      </c>
      <c r="Q292">
        <v>68</v>
      </c>
      <c r="R292" t="str">
        <f>_xlfn.XLOOKUP(Grades[[#This Row],[math score]],$I$37:$I$41,$J$37:$J$41, ,-1)</f>
        <v>C</v>
      </c>
      <c r="S292" s="16" t="str">
        <f>_xlfn.XLOOKUP(Grades[[#This Row],[reading score]],$I$37:$I$41,$J$37:$J$41, ,-1)</f>
        <v>C</v>
      </c>
      <c r="T292" s="16" t="str">
        <f>_xlfn.XLOOKUP(Grades[[#This Row],[writing score]],$I$37:$I$41,$J$37:$J$41, ,-1)</f>
        <v>D</v>
      </c>
      <c r="U292" s="76">
        <f>AVERAGE(Grades[[#This Row],[math score]],Grades[[#This Row],[reading score]],Grades[[#This Row],[writing score]])</f>
        <v>71.333333333333329</v>
      </c>
      <c r="V292" s="15" t="str">
        <f>_xlfn.XLOOKUP(Grades[[#This Row],[Name]],Students[Name],Students[School Name])</f>
        <v>Blue River High School</v>
      </c>
      <c r="W292" s="15" t="str">
        <f>_xlfn.XLOOKUP(Grades[[#This Row],[Name]],Students[Name],Students[Extracurricular Activities])</f>
        <v xml:space="preserve">Marching Band </v>
      </c>
      <c r="X292" s="15" t="str">
        <f>_xlfn.XLOOKUP(Grades[[#This Row],[school]],Schools[School Name],Schools[City])</f>
        <v>Duluth</v>
      </c>
      <c r="Y292" s="15">
        <f>_xlfn.XLOOKUP(Grades[[#This Row],[School City]],Schools[City],Schools[Zipcode])</f>
        <v>55810</v>
      </c>
    </row>
    <row r="293" spans="12:25" x14ac:dyDescent="0.2">
      <c r="L293" t="s">
        <v>485</v>
      </c>
      <c r="M293" t="s">
        <v>5</v>
      </c>
      <c r="N293" t="s">
        <v>630</v>
      </c>
      <c r="O293">
        <v>86</v>
      </c>
      <c r="P293">
        <v>73</v>
      </c>
      <c r="Q293">
        <v>70</v>
      </c>
      <c r="R293" t="str">
        <f>_xlfn.XLOOKUP(Grades[[#This Row],[math score]],$I$37:$I$41,$J$37:$J$41, ,-1)</f>
        <v>B</v>
      </c>
      <c r="S293" s="16" t="str">
        <f>_xlfn.XLOOKUP(Grades[[#This Row],[reading score]],$I$37:$I$41,$J$37:$J$41, ,-1)</f>
        <v>C</v>
      </c>
      <c r="T293" s="16" t="str">
        <f>_xlfn.XLOOKUP(Grades[[#This Row],[writing score]],$I$37:$I$41,$J$37:$J$41, ,-1)</f>
        <v>C</v>
      </c>
      <c r="U293" s="76">
        <f>AVERAGE(Grades[[#This Row],[math score]],Grades[[#This Row],[reading score]],Grades[[#This Row],[writing score]])</f>
        <v>76.333333333333329</v>
      </c>
      <c r="V293" s="15" t="str">
        <f>_xlfn.XLOOKUP(Grades[[#This Row],[Name]],Students[Name],Students[School Name])</f>
        <v>Golden Sierra High School</v>
      </c>
      <c r="W293" s="15" t="str">
        <f>_xlfn.XLOOKUP(Grades[[#This Row],[Name]],Students[Name],Students[Extracurricular Activities])</f>
        <v>Student Government</v>
      </c>
      <c r="X293" s="15" t="str">
        <f>_xlfn.XLOOKUP(Grades[[#This Row],[school]],Schools[School Name],Schools[City])</f>
        <v>Bloomington</v>
      </c>
      <c r="Y293" s="15">
        <f>_xlfn.XLOOKUP(Grades[[#This Row],[School City]],Schools[City],Schools[Zipcode])</f>
        <v>55435</v>
      </c>
    </row>
    <row r="294" spans="12:25" x14ac:dyDescent="0.2">
      <c r="L294" t="s">
        <v>486</v>
      </c>
      <c r="M294" t="s">
        <v>5</v>
      </c>
      <c r="N294" t="s">
        <v>629</v>
      </c>
      <c r="O294">
        <v>63</v>
      </c>
      <c r="P294">
        <v>60</v>
      </c>
      <c r="Q294">
        <v>57</v>
      </c>
      <c r="R294" t="str">
        <f>_xlfn.XLOOKUP(Grades[[#This Row],[math score]],$I$37:$I$41,$J$37:$J$41, ,-1)</f>
        <v>D</v>
      </c>
      <c r="S294" s="16" t="str">
        <f>_xlfn.XLOOKUP(Grades[[#This Row],[reading score]],$I$37:$I$41,$J$37:$J$41, ,-1)</f>
        <v>D</v>
      </c>
      <c r="T294" s="16" t="str">
        <f>_xlfn.XLOOKUP(Grades[[#This Row],[writing score]],$I$37:$I$41,$J$37:$J$41, ,-1)</f>
        <v>F</v>
      </c>
      <c r="U294" s="76">
        <f>AVERAGE(Grades[[#This Row],[math score]],Grades[[#This Row],[reading score]],Grades[[#This Row],[writing score]])</f>
        <v>60</v>
      </c>
      <c r="V294" s="15" t="str">
        <f>_xlfn.XLOOKUP(Grades[[#This Row],[Name]],Students[Name],Students[School Name])</f>
        <v>Blue River High School</v>
      </c>
      <c r="W294" s="15" t="str">
        <f>_xlfn.XLOOKUP(Grades[[#This Row],[Name]],Students[Name],Students[Extracurricular Activities])</f>
        <v>Student Government</v>
      </c>
      <c r="X294" s="15" t="str">
        <f>_xlfn.XLOOKUP(Grades[[#This Row],[school]],Schools[School Name],Schools[City])</f>
        <v>Duluth</v>
      </c>
      <c r="Y294" s="15">
        <f>_xlfn.XLOOKUP(Grades[[#This Row],[School City]],Schools[City],Schools[Zipcode])</f>
        <v>55810</v>
      </c>
    </row>
    <row r="295" spans="12:25" x14ac:dyDescent="0.2">
      <c r="L295" t="s">
        <v>148</v>
      </c>
      <c r="M295" t="s">
        <v>4</v>
      </c>
      <c r="N295" t="s">
        <v>629</v>
      </c>
      <c r="O295">
        <v>65</v>
      </c>
      <c r="P295">
        <v>73</v>
      </c>
      <c r="Q295">
        <v>75</v>
      </c>
      <c r="R295" t="str">
        <f>_xlfn.XLOOKUP(Grades[[#This Row],[math score]],$I$37:$I$41,$J$37:$J$41, ,-1)</f>
        <v>D</v>
      </c>
      <c r="S295" s="16" t="str">
        <f>_xlfn.XLOOKUP(Grades[[#This Row],[reading score]],$I$37:$I$41,$J$37:$J$41, ,-1)</f>
        <v>C</v>
      </c>
      <c r="T295" s="16" t="str">
        <f>_xlfn.XLOOKUP(Grades[[#This Row],[writing score]],$I$37:$I$41,$J$37:$J$41, ,-1)</f>
        <v>C</v>
      </c>
      <c r="U295" s="76">
        <f>AVERAGE(Grades[[#This Row],[math score]],Grades[[#This Row],[reading score]],Grades[[#This Row],[writing score]])</f>
        <v>71</v>
      </c>
      <c r="V295" s="15" t="str">
        <f>_xlfn.XLOOKUP(Grades[[#This Row],[Name]],Students[Name],Students[School Name])</f>
        <v>Willow Creek High School</v>
      </c>
      <c r="W295" s="15" t="str">
        <f>_xlfn.XLOOKUP(Grades[[#This Row],[Name]],Students[Name],Students[Extracurricular Activities])</f>
        <v>Sports</v>
      </c>
      <c r="X295" s="15" t="str">
        <f>_xlfn.XLOOKUP(Grades[[#This Row],[school]],Schools[School Name],Schools[City])</f>
        <v>Saint Paul</v>
      </c>
      <c r="Y295" s="15">
        <f>_xlfn.XLOOKUP(Grades[[#This Row],[School City]],Schools[City],Schools[Zipcode])</f>
        <v>55108</v>
      </c>
    </row>
    <row r="296" spans="12:25" x14ac:dyDescent="0.2">
      <c r="L296" t="s">
        <v>487</v>
      </c>
      <c r="M296" t="s">
        <v>5</v>
      </c>
      <c r="N296" t="s">
        <v>630</v>
      </c>
      <c r="O296">
        <v>78</v>
      </c>
      <c r="P296">
        <v>77</v>
      </c>
      <c r="Q296">
        <v>80</v>
      </c>
      <c r="R296" t="str">
        <f>_xlfn.XLOOKUP(Grades[[#This Row],[math score]],$I$37:$I$41,$J$37:$J$41, ,-1)</f>
        <v>C</v>
      </c>
      <c r="S296" s="16" t="str">
        <f>_xlfn.XLOOKUP(Grades[[#This Row],[reading score]],$I$37:$I$41,$J$37:$J$41, ,-1)</f>
        <v>C</v>
      </c>
      <c r="T296" s="16" t="str">
        <f>_xlfn.XLOOKUP(Grades[[#This Row],[writing score]],$I$37:$I$41,$J$37:$J$41, ,-1)</f>
        <v>B</v>
      </c>
      <c r="U296" s="76">
        <f>AVERAGE(Grades[[#This Row],[math score]],Grades[[#This Row],[reading score]],Grades[[#This Row],[writing score]])</f>
        <v>78.333333333333329</v>
      </c>
      <c r="V296" s="15" t="str">
        <f>_xlfn.XLOOKUP(Grades[[#This Row],[Name]],Students[Name],Students[School Name])</f>
        <v>Golden Sierra High School</v>
      </c>
      <c r="W296" s="15" t="str">
        <f>_xlfn.XLOOKUP(Grades[[#This Row],[Name]],Students[Name],Students[Extracurricular Activities])</f>
        <v>Chess Club</v>
      </c>
      <c r="X296" s="15" t="str">
        <f>_xlfn.XLOOKUP(Grades[[#This Row],[school]],Schools[School Name],Schools[City])</f>
        <v>Bloomington</v>
      </c>
      <c r="Y296" s="15">
        <f>_xlfn.XLOOKUP(Grades[[#This Row],[School City]],Schools[City],Schools[Zipcode])</f>
        <v>55435</v>
      </c>
    </row>
    <row r="297" spans="12:25" x14ac:dyDescent="0.2">
      <c r="L297" t="s">
        <v>488</v>
      </c>
      <c r="M297" t="s">
        <v>5</v>
      </c>
      <c r="N297" t="s">
        <v>630</v>
      </c>
      <c r="O297">
        <v>67</v>
      </c>
      <c r="P297">
        <v>62</v>
      </c>
      <c r="Q297">
        <v>60</v>
      </c>
      <c r="R297" t="str">
        <f>_xlfn.XLOOKUP(Grades[[#This Row],[math score]],$I$37:$I$41,$J$37:$J$41, ,-1)</f>
        <v>D</v>
      </c>
      <c r="S297" s="16" t="str">
        <f>_xlfn.XLOOKUP(Grades[[#This Row],[reading score]],$I$37:$I$41,$J$37:$J$41, ,-1)</f>
        <v>D</v>
      </c>
      <c r="T297" s="16" t="str">
        <f>_xlfn.XLOOKUP(Grades[[#This Row],[writing score]],$I$37:$I$41,$J$37:$J$41, ,-1)</f>
        <v>D</v>
      </c>
      <c r="U297" s="76">
        <f>AVERAGE(Grades[[#This Row],[math score]],Grades[[#This Row],[reading score]],Grades[[#This Row],[writing score]])</f>
        <v>63</v>
      </c>
      <c r="V297" s="15" t="str">
        <f>_xlfn.XLOOKUP(Grades[[#This Row],[Name]],Students[Name],Students[School Name])</f>
        <v>Lone Oak Grammar School</v>
      </c>
      <c r="W297" s="15" t="str">
        <f>_xlfn.XLOOKUP(Grades[[#This Row],[Name]],Students[Name],Students[Extracurricular Activities])</f>
        <v xml:space="preserve">Marching Band </v>
      </c>
      <c r="X297" s="15" t="str">
        <f>_xlfn.XLOOKUP(Grades[[#This Row],[school]],Schools[School Name],Schools[City])</f>
        <v>Rochester</v>
      </c>
      <c r="Y297" s="15">
        <f>_xlfn.XLOOKUP(Grades[[#This Row],[School City]],Schools[City],Schools[Zipcode])</f>
        <v>55906</v>
      </c>
    </row>
    <row r="298" spans="12:25" x14ac:dyDescent="0.2">
      <c r="L298" t="s">
        <v>489</v>
      </c>
      <c r="M298" t="s">
        <v>5</v>
      </c>
      <c r="N298" t="s">
        <v>630</v>
      </c>
      <c r="O298">
        <v>46</v>
      </c>
      <c r="P298">
        <v>41</v>
      </c>
      <c r="Q298">
        <v>43</v>
      </c>
      <c r="R298" t="str">
        <f>_xlfn.XLOOKUP(Grades[[#This Row],[math score]],$I$37:$I$41,$J$37:$J$41, ,-1)</f>
        <v>F</v>
      </c>
      <c r="S298" s="16" t="str">
        <f>_xlfn.XLOOKUP(Grades[[#This Row],[reading score]],$I$37:$I$41,$J$37:$J$41, ,-1)</f>
        <v>F</v>
      </c>
      <c r="T298" s="16" t="str">
        <f>_xlfn.XLOOKUP(Grades[[#This Row],[writing score]],$I$37:$I$41,$J$37:$J$41, ,-1)</f>
        <v>F</v>
      </c>
      <c r="U298" s="76">
        <f>AVERAGE(Grades[[#This Row],[math score]],Grades[[#This Row],[reading score]],Grades[[#This Row],[writing score]])</f>
        <v>43.333333333333336</v>
      </c>
      <c r="V298" s="15" t="str">
        <f>_xlfn.XLOOKUP(Grades[[#This Row],[Name]],Students[Name],Students[School Name])</f>
        <v>Granite Hills High</v>
      </c>
      <c r="W298" s="15" t="str">
        <f>_xlfn.XLOOKUP(Grades[[#This Row],[Name]],Students[Name],Students[Extracurricular Activities])</f>
        <v>Student Government</v>
      </c>
      <c r="X298" s="15" t="str">
        <f>_xlfn.XLOOKUP(Grades[[#This Row],[school]],Schools[School Name],Schools[City])</f>
        <v>Minneapolis</v>
      </c>
      <c r="Y298" s="15">
        <f>_xlfn.XLOOKUP(Grades[[#This Row],[School City]],Schools[City],Schools[Zipcode])</f>
        <v>55488</v>
      </c>
    </row>
    <row r="299" spans="12:25" x14ac:dyDescent="0.2">
      <c r="L299" t="s">
        <v>490</v>
      </c>
      <c r="M299" t="s">
        <v>5</v>
      </c>
      <c r="N299" t="s">
        <v>630</v>
      </c>
      <c r="O299">
        <v>71</v>
      </c>
      <c r="P299">
        <v>74</v>
      </c>
      <c r="Q299">
        <v>68</v>
      </c>
      <c r="R299" t="str">
        <f>_xlfn.XLOOKUP(Grades[[#This Row],[math score]],$I$37:$I$41,$J$37:$J$41, ,-1)</f>
        <v>C</v>
      </c>
      <c r="S299" s="16" t="str">
        <f>_xlfn.XLOOKUP(Grades[[#This Row],[reading score]],$I$37:$I$41,$J$37:$J$41, ,-1)</f>
        <v>C</v>
      </c>
      <c r="T299" s="16" t="str">
        <f>_xlfn.XLOOKUP(Grades[[#This Row],[writing score]],$I$37:$I$41,$J$37:$J$41, ,-1)</f>
        <v>D</v>
      </c>
      <c r="U299" s="76">
        <f>AVERAGE(Grades[[#This Row],[math score]],Grades[[#This Row],[reading score]],Grades[[#This Row],[writing score]])</f>
        <v>71</v>
      </c>
      <c r="V299" s="15" t="str">
        <f>_xlfn.XLOOKUP(Grades[[#This Row],[Name]],Students[Name],Students[School Name])</f>
        <v>Willow Creek High School</v>
      </c>
      <c r="W299" s="15" t="str">
        <f>_xlfn.XLOOKUP(Grades[[#This Row],[Name]],Students[Name],Students[Extracurricular Activities])</f>
        <v xml:space="preserve">Marching Band </v>
      </c>
      <c r="X299" s="15" t="str">
        <f>_xlfn.XLOOKUP(Grades[[#This Row],[school]],Schools[School Name],Schools[City])</f>
        <v>Saint Paul</v>
      </c>
      <c r="Y299" s="15">
        <f>_xlfn.XLOOKUP(Grades[[#This Row],[School City]],Schools[City],Schools[Zipcode])</f>
        <v>55108</v>
      </c>
    </row>
    <row r="300" spans="12:25" x14ac:dyDescent="0.2">
      <c r="L300" t="s">
        <v>491</v>
      </c>
      <c r="M300" t="s">
        <v>5</v>
      </c>
      <c r="N300" t="s">
        <v>629</v>
      </c>
      <c r="O300">
        <v>40</v>
      </c>
      <c r="P300">
        <v>46</v>
      </c>
      <c r="Q300">
        <v>50</v>
      </c>
      <c r="R300" t="str">
        <f>_xlfn.XLOOKUP(Grades[[#This Row],[math score]],$I$37:$I$41,$J$37:$J$41, ,-1)</f>
        <v>F</v>
      </c>
      <c r="S300" s="16" t="str">
        <f>_xlfn.XLOOKUP(Grades[[#This Row],[reading score]],$I$37:$I$41,$J$37:$J$41, ,-1)</f>
        <v>F</v>
      </c>
      <c r="T300" s="16" t="str">
        <f>_xlfn.XLOOKUP(Grades[[#This Row],[writing score]],$I$37:$I$41,$J$37:$J$41, ,-1)</f>
        <v>F</v>
      </c>
      <c r="U300" s="76">
        <f>AVERAGE(Grades[[#This Row],[math score]],Grades[[#This Row],[reading score]],Grades[[#This Row],[writing score]])</f>
        <v>45.333333333333336</v>
      </c>
      <c r="V300" s="15" t="str">
        <f>_xlfn.XLOOKUP(Grades[[#This Row],[Name]],Students[Name],Students[School Name])</f>
        <v>Blue River High School</v>
      </c>
      <c r="W300" s="15" t="str">
        <f>_xlfn.XLOOKUP(Grades[[#This Row],[Name]],Students[Name],Students[Extracurricular Activities])</f>
        <v>Chess Club</v>
      </c>
      <c r="X300" s="15" t="str">
        <f>_xlfn.XLOOKUP(Grades[[#This Row],[school]],Schools[School Name],Schools[City])</f>
        <v>Duluth</v>
      </c>
      <c r="Y300" s="15">
        <f>_xlfn.XLOOKUP(Grades[[#This Row],[School City]],Schools[City],Schools[Zipcode])</f>
        <v>55810</v>
      </c>
    </row>
    <row r="301" spans="12:25" x14ac:dyDescent="0.2">
      <c r="L301" t="s">
        <v>492</v>
      </c>
      <c r="M301" t="s">
        <v>5</v>
      </c>
      <c r="N301" t="s">
        <v>630</v>
      </c>
      <c r="O301">
        <v>90</v>
      </c>
      <c r="P301">
        <v>87</v>
      </c>
      <c r="Q301">
        <v>75</v>
      </c>
      <c r="R301" t="str">
        <f>_xlfn.XLOOKUP(Grades[[#This Row],[math score]],$I$37:$I$41,$J$37:$J$41, ,-1)</f>
        <v>A</v>
      </c>
      <c r="S301" s="16" t="str">
        <f>_xlfn.XLOOKUP(Grades[[#This Row],[reading score]],$I$37:$I$41,$J$37:$J$41, ,-1)</f>
        <v>B</v>
      </c>
      <c r="T301" s="16" t="str">
        <f>_xlfn.XLOOKUP(Grades[[#This Row],[writing score]],$I$37:$I$41,$J$37:$J$41, ,-1)</f>
        <v>C</v>
      </c>
      <c r="U301" s="76">
        <f>AVERAGE(Grades[[#This Row],[math score]],Grades[[#This Row],[reading score]],Grades[[#This Row],[writing score]])</f>
        <v>84</v>
      </c>
      <c r="V301" s="15" t="str">
        <f>_xlfn.XLOOKUP(Grades[[#This Row],[Name]],Students[Name],Students[School Name])</f>
        <v>Golden Sierra High School</v>
      </c>
      <c r="W301" s="15" t="str">
        <f>_xlfn.XLOOKUP(Grades[[#This Row],[Name]],Students[Name],Students[Extracurricular Activities])</f>
        <v xml:space="preserve">Marching Band </v>
      </c>
      <c r="X301" s="15" t="str">
        <f>_xlfn.XLOOKUP(Grades[[#This Row],[school]],Schools[School Name],Schools[City])</f>
        <v>Bloomington</v>
      </c>
      <c r="Y301" s="15">
        <f>_xlfn.XLOOKUP(Grades[[#This Row],[School City]],Schools[City],Schools[Zipcode])</f>
        <v>55435</v>
      </c>
    </row>
    <row r="302" spans="12:25" x14ac:dyDescent="0.2">
      <c r="L302" t="s">
        <v>231</v>
      </c>
      <c r="M302" t="s">
        <v>5</v>
      </c>
      <c r="N302" t="s">
        <v>629</v>
      </c>
      <c r="O302">
        <v>81</v>
      </c>
      <c r="P302">
        <v>78</v>
      </c>
      <c r="Q302">
        <v>81</v>
      </c>
      <c r="R302" t="str">
        <f>_xlfn.XLOOKUP(Grades[[#This Row],[math score]],$I$37:$I$41,$J$37:$J$41, ,-1)</f>
        <v>B</v>
      </c>
      <c r="S302" s="16" t="str">
        <f>_xlfn.XLOOKUP(Grades[[#This Row],[reading score]],$I$37:$I$41,$J$37:$J$41, ,-1)</f>
        <v>C</v>
      </c>
      <c r="T302" s="16" t="str">
        <f>_xlfn.XLOOKUP(Grades[[#This Row],[writing score]],$I$37:$I$41,$J$37:$J$41, ,-1)</f>
        <v>B</v>
      </c>
      <c r="U302" s="76">
        <f>AVERAGE(Grades[[#This Row],[math score]],Grades[[#This Row],[reading score]],Grades[[#This Row],[writing score]])</f>
        <v>80</v>
      </c>
      <c r="V302" s="15" t="str">
        <f>_xlfn.XLOOKUP(Grades[[#This Row],[Name]],Students[Name],Students[School Name])</f>
        <v>Granite Hills High</v>
      </c>
      <c r="W302" s="15" t="str">
        <f>_xlfn.XLOOKUP(Grades[[#This Row],[Name]],Students[Name],Students[Extracurricular Activities])</f>
        <v>Yearbook Committee</v>
      </c>
      <c r="X302" s="15" t="str">
        <f>_xlfn.XLOOKUP(Grades[[#This Row],[school]],Schools[School Name],Schools[City])</f>
        <v>Minneapolis</v>
      </c>
      <c r="Y302" s="15">
        <f>_xlfn.XLOOKUP(Grades[[#This Row],[School City]],Schools[City],Schools[Zipcode])</f>
        <v>55488</v>
      </c>
    </row>
    <row r="303" spans="12:25" x14ac:dyDescent="0.2">
      <c r="L303" t="s">
        <v>493</v>
      </c>
      <c r="M303" t="s">
        <v>5</v>
      </c>
      <c r="N303" t="s">
        <v>629</v>
      </c>
      <c r="O303">
        <v>56</v>
      </c>
      <c r="P303">
        <v>54</v>
      </c>
      <c r="Q303">
        <v>52</v>
      </c>
      <c r="R303" t="str">
        <f>_xlfn.XLOOKUP(Grades[[#This Row],[math score]],$I$37:$I$41,$J$37:$J$41, ,-1)</f>
        <v>F</v>
      </c>
      <c r="S303" s="16" t="str">
        <f>_xlfn.XLOOKUP(Grades[[#This Row],[reading score]],$I$37:$I$41,$J$37:$J$41, ,-1)</f>
        <v>F</v>
      </c>
      <c r="T303" s="16" t="str">
        <f>_xlfn.XLOOKUP(Grades[[#This Row],[writing score]],$I$37:$I$41,$J$37:$J$41, ,-1)</f>
        <v>F</v>
      </c>
      <c r="U303" s="76">
        <f>AVERAGE(Grades[[#This Row],[math score]],Grades[[#This Row],[reading score]],Grades[[#This Row],[writing score]])</f>
        <v>54</v>
      </c>
      <c r="V303" s="15" t="str">
        <f>_xlfn.XLOOKUP(Grades[[#This Row],[Name]],Students[Name],Students[School Name])</f>
        <v>Golden Sierra High School</v>
      </c>
      <c r="W303" s="15" t="str">
        <f>_xlfn.XLOOKUP(Grades[[#This Row],[Name]],Students[Name],Students[Extracurricular Activities])</f>
        <v>Student Government</v>
      </c>
      <c r="X303" s="15" t="str">
        <f>_xlfn.XLOOKUP(Grades[[#This Row],[school]],Schools[School Name],Schools[City])</f>
        <v>Bloomington</v>
      </c>
      <c r="Y303" s="15">
        <f>_xlfn.XLOOKUP(Grades[[#This Row],[School City]],Schools[City],Schools[Zipcode])</f>
        <v>55435</v>
      </c>
    </row>
    <row r="304" spans="12:25" x14ac:dyDescent="0.2">
      <c r="L304" t="s">
        <v>149</v>
      </c>
      <c r="M304" t="s">
        <v>4</v>
      </c>
      <c r="N304" t="s">
        <v>629</v>
      </c>
      <c r="O304">
        <v>67</v>
      </c>
      <c r="P304">
        <v>84</v>
      </c>
      <c r="Q304">
        <v>81</v>
      </c>
      <c r="R304" t="str">
        <f>_xlfn.XLOOKUP(Grades[[#This Row],[math score]],$I$37:$I$41,$J$37:$J$41, ,-1)</f>
        <v>D</v>
      </c>
      <c r="S304" s="16" t="str">
        <f>_xlfn.XLOOKUP(Grades[[#This Row],[reading score]],$I$37:$I$41,$J$37:$J$41, ,-1)</f>
        <v>B</v>
      </c>
      <c r="T304" s="16" t="str">
        <f>_xlfn.XLOOKUP(Grades[[#This Row],[writing score]],$I$37:$I$41,$J$37:$J$41, ,-1)</f>
        <v>B</v>
      </c>
      <c r="U304" s="76">
        <f>AVERAGE(Grades[[#This Row],[math score]],Grades[[#This Row],[reading score]],Grades[[#This Row],[writing score]])</f>
        <v>77.333333333333329</v>
      </c>
      <c r="V304" s="15" t="str">
        <f>_xlfn.XLOOKUP(Grades[[#This Row],[Name]],Students[Name],Students[School Name])</f>
        <v>Blue River High School</v>
      </c>
      <c r="W304" s="15" t="str">
        <f>_xlfn.XLOOKUP(Grades[[#This Row],[Name]],Students[Name],Students[Extracurricular Activities])</f>
        <v xml:space="preserve">Marching Band </v>
      </c>
      <c r="X304" s="15" t="str">
        <f>_xlfn.XLOOKUP(Grades[[#This Row],[school]],Schools[School Name],Schools[City])</f>
        <v>Duluth</v>
      </c>
      <c r="Y304" s="15">
        <f>_xlfn.XLOOKUP(Grades[[#This Row],[School City]],Schools[City],Schools[Zipcode])</f>
        <v>55810</v>
      </c>
    </row>
    <row r="305" spans="12:25" x14ac:dyDescent="0.2">
      <c r="L305" t="s">
        <v>494</v>
      </c>
      <c r="M305" t="s">
        <v>5</v>
      </c>
      <c r="N305" t="s">
        <v>630</v>
      </c>
      <c r="O305">
        <v>80</v>
      </c>
      <c r="P305">
        <v>76</v>
      </c>
      <c r="Q305">
        <v>64</v>
      </c>
      <c r="R305" t="str">
        <f>_xlfn.XLOOKUP(Grades[[#This Row],[math score]],$I$37:$I$41,$J$37:$J$41, ,-1)</f>
        <v>B</v>
      </c>
      <c r="S305" s="16" t="str">
        <f>_xlfn.XLOOKUP(Grades[[#This Row],[reading score]],$I$37:$I$41,$J$37:$J$41, ,-1)</f>
        <v>C</v>
      </c>
      <c r="T305" s="16" t="str">
        <f>_xlfn.XLOOKUP(Grades[[#This Row],[writing score]],$I$37:$I$41,$J$37:$J$41, ,-1)</f>
        <v>D</v>
      </c>
      <c r="U305" s="76">
        <f>AVERAGE(Grades[[#This Row],[math score]],Grades[[#This Row],[reading score]],Grades[[#This Row],[writing score]])</f>
        <v>73.333333333333329</v>
      </c>
      <c r="V305" s="15" t="str">
        <f>_xlfn.XLOOKUP(Grades[[#This Row],[Name]],Students[Name],Students[School Name])</f>
        <v>Lone Oak Grammar School</v>
      </c>
      <c r="W305" s="15" t="str">
        <f>_xlfn.XLOOKUP(Grades[[#This Row],[Name]],Students[Name],Students[Extracurricular Activities])</f>
        <v xml:space="preserve">Marching Band </v>
      </c>
      <c r="X305" s="15" t="str">
        <f>_xlfn.XLOOKUP(Grades[[#This Row],[school]],Schools[School Name],Schools[City])</f>
        <v>Rochester</v>
      </c>
      <c r="Y305" s="15">
        <f>_xlfn.XLOOKUP(Grades[[#This Row],[School City]],Schools[City],Schools[Zipcode])</f>
        <v>55906</v>
      </c>
    </row>
    <row r="306" spans="12:25" x14ac:dyDescent="0.2">
      <c r="L306" t="s">
        <v>150</v>
      </c>
      <c r="M306" t="s">
        <v>4</v>
      </c>
      <c r="N306" t="s">
        <v>630</v>
      </c>
      <c r="O306">
        <v>74</v>
      </c>
      <c r="P306">
        <v>75</v>
      </c>
      <c r="Q306">
        <v>83</v>
      </c>
      <c r="R306" t="str">
        <f>_xlfn.XLOOKUP(Grades[[#This Row],[math score]],$I$37:$I$41,$J$37:$J$41, ,-1)</f>
        <v>C</v>
      </c>
      <c r="S306" s="16" t="str">
        <f>_xlfn.XLOOKUP(Grades[[#This Row],[reading score]],$I$37:$I$41,$J$37:$J$41, ,-1)</f>
        <v>C</v>
      </c>
      <c r="T306" s="16" t="str">
        <f>_xlfn.XLOOKUP(Grades[[#This Row],[writing score]],$I$37:$I$41,$J$37:$J$41, ,-1)</f>
        <v>B</v>
      </c>
      <c r="U306" s="76">
        <f>AVERAGE(Grades[[#This Row],[math score]],Grades[[#This Row],[reading score]],Grades[[#This Row],[writing score]])</f>
        <v>77.333333333333329</v>
      </c>
      <c r="V306" s="15" t="str">
        <f>_xlfn.XLOOKUP(Grades[[#This Row],[Name]],Students[Name],Students[School Name])</f>
        <v>Blue River High School</v>
      </c>
      <c r="W306" s="15" t="str">
        <f>_xlfn.XLOOKUP(Grades[[#This Row],[Name]],Students[Name],Students[Extracurricular Activities])</f>
        <v xml:space="preserve">Marching Band </v>
      </c>
      <c r="X306" s="15" t="str">
        <f>_xlfn.XLOOKUP(Grades[[#This Row],[school]],Schools[School Name],Schools[City])</f>
        <v>Duluth</v>
      </c>
      <c r="Y306" s="15">
        <f>_xlfn.XLOOKUP(Grades[[#This Row],[School City]],Schools[City],Schools[Zipcode])</f>
        <v>55810</v>
      </c>
    </row>
    <row r="307" spans="12:25" x14ac:dyDescent="0.2">
      <c r="L307" t="s">
        <v>194</v>
      </c>
      <c r="M307" t="s">
        <v>5</v>
      </c>
      <c r="N307" t="s">
        <v>629</v>
      </c>
      <c r="O307">
        <v>69</v>
      </c>
      <c r="P307">
        <v>67</v>
      </c>
      <c r="Q307">
        <v>69</v>
      </c>
      <c r="R307" t="str">
        <f>_xlfn.XLOOKUP(Grades[[#This Row],[math score]],$I$37:$I$41,$J$37:$J$41, ,-1)</f>
        <v>D</v>
      </c>
      <c r="S307" s="16" t="str">
        <f>_xlfn.XLOOKUP(Grades[[#This Row],[reading score]],$I$37:$I$41,$J$37:$J$41, ,-1)</f>
        <v>D</v>
      </c>
      <c r="T307" s="16" t="str">
        <f>_xlfn.XLOOKUP(Grades[[#This Row],[writing score]],$I$37:$I$41,$J$37:$J$41, ,-1)</f>
        <v>D</v>
      </c>
      <c r="U307" s="76">
        <f>AVERAGE(Grades[[#This Row],[math score]],Grades[[#This Row],[reading score]],Grades[[#This Row],[writing score]])</f>
        <v>68.333333333333329</v>
      </c>
      <c r="V307" s="15" t="str">
        <f>_xlfn.XLOOKUP(Grades[[#This Row],[Name]],Students[Name],Students[School Name])</f>
        <v>Granite Hills High</v>
      </c>
      <c r="W307" s="15" t="str">
        <f>_xlfn.XLOOKUP(Grades[[#This Row],[Name]],Students[Name],Students[Extracurricular Activities])</f>
        <v>Yearbook Committee</v>
      </c>
      <c r="X307" s="15" t="str">
        <f>_xlfn.XLOOKUP(Grades[[#This Row],[school]],Schools[School Name],Schools[City])</f>
        <v>Minneapolis</v>
      </c>
      <c r="Y307" s="15">
        <f>_xlfn.XLOOKUP(Grades[[#This Row],[School City]],Schools[City],Schools[Zipcode])</f>
        <v>55488</v>
      </c>
    </row>
    <row r="308" spans="12:25" x14ac:dyDescent="0.2">
      <c r="L308" t="s">
        <v>495</v>
      </c>
      <c r="M308" t="s">
        <v>5</v>
      </c>
      <c r="N308" t="s">
        <v>630</v>
      </c>
      <c r="O308">
        <v>99</v>
      </c>
      <c r="P308">
        <v>87</v>
      </c>
      <c r="Q308">
        <v>81</v>
      </c>
      <c r="R308" t="str">
        <f>_xlfn.XLOOKUP(Grades[[#This Row],[math score]],$I$37:$I$41,$J$37:$J$41, ,-1)</f>
        <v>A</v>
      </c>
      <c r="S308" s="16" t="str">
        <f>_xlfn.XLOOKUP(Grades[[#This Row],[reading score]],$I$37:$I$41,$J$37:$J$41, ,-1)</f>
        <v>B</v>
      </c>
      <c r="T308" s="16" t="str">
        <f>_xlfn.XLOOKUP(Grades[[#This Row],[writing score]],$I$37:$I$41,$J$37:$J$41, ,-1)</f>
        <v>B</v>
      </c>
      <c r="U308" s="76">
        <f>AVERAGE(Grades[[#This Row],[math score]],Grades[[#This Row],[reading score]],Grades[[#This Row],[writing score]])</f>
        <v>89</v>
      </c>
      <c r="V308" s="15" t="str">
        <f>_xlfn.XLOOKUP(Grades[[#This Row],[Name]],Students[Name],Students[School Name])</f>
        <v>Willow Creek High School</v>
      </c>
      <c r="W308" s="15" t="str">
        <f>_xlfn.XLOOKUP(Grades[[#This Row],[Name]],Students[Name],Students[Extracurricular Activities])</f>
        <v>Yearbook Committee</v>
      </c>
      <c r="X308" s="15" t="str">
        <f>_xlfn.XLOOKUP(Grades[[#This Row],[school]],Schools[School Name],Schools[City])</f>
        <v>Saint Paul</v>
      </c>
      <c r="Y308" s="15">
        <f>_xlfn.XLOOKUP(Grades[[#This Row],[School City]],Schools[City],Schools[Zipcode])</f>
        <v>55108</v>
      </c>
    </row>
    <row r="309" spans="12:25" x14ac:dyDescent="0.2">
      <c r="L309" t="s">
        <v>496</v>
      </c>
      <c r="M309" t="s">
        <v>5</v>
      </c>
      <c r="N309" t="s">
        <v>630</v>
      </c>
      <c r="O309">
        <v>51</v>
      </c>
      <c r="P309">
        <v>52</v>
      </c>
      <c r="Q309">
        <v>44</v>
      </c>
      <c r="R309" t="str">
        <f>_xlfn.XLOOKUP(Grades[[#This Row],[math score]],$I$37:$I$41,$J$37:$J$41, ,-1)</f>
        <v>F</v>
      </c>
      <c r="S309" s="16" t="str">
        <f>_xlfn.XLOOKUP(Grades[[#This Row],[reading score]],$I$37:$I$41,$J$37:$J$41, ,-1)</f>
        <v>F</v>
      </c>
      <c r="T309" s="16" t="str">
        <f>_xlfn.XLOOKUP(Grades[[#This Row],[writing score]],$I$37:$I$41,$J$37:$J$41, ,-1)</f>
        <v>F</v>
      </c>
      <c r="U309" s="76">
        <f>AVERAGE(Grades[[#This Row],[math score]],Grades[[#This Row],[reading score]],Grades[[#This Row],[writing score]])</f>
        <v>49</v>
      </c>
      <c r="V309" s="15" t="str">
        <f>_xlfn.XLOOKUP(Grades[[#This Row],[Name]],Students[Name],Students[School Name])</f>
        <v>Blue River High School</v>
      </c>
      <c r="W309" s="15" t="str">
        <f>_xlfn.XLOOKUP(Grades[[#This Row],[Name]],Students[Name],Students[Extracurricular Activities])</f>
        <v>Student Government</v>
      </c>
      <c r="X309" s="15" t="str">
        <f>_xlfn.XLOOKUP(Grades[[#This Row],[school]],Schools[School Name],Schools[City])</f>
        <v>Duluth</v>
      </c>
      <c r="Y309" s="15">
        <f>_xlfn.XLOOKUP(Grades[[#This Row],[School City]],Schools[City],Schools[Zipcode])</f>
        <v>55810</v>
      </c>
    </row>
    <row r="310" spans="12:25" x14ac:dyDescent="0.2">
      <c r="L310" t="s">
        <v>151</v>
      </c>
      <c r="M310" t="s">
        <v>4</v>
      </c>
      <c r="N310" t="s">
        <v>629</v>
      </c>
      <c r="O310">
        <v>53</v>
      </c>
      <c r="P310">
        <v>71</v>
      </c>
      <c r="Q310">
        <v>67</v>
      </c>
      <c r="R310" t="str">
        <f>_xlfn.XLOOKUP(Grades[[#This Row],[math score]],$I$37:$I$41,$J$37:$J$41, ,-1)</f>
        <v>F</v>
      </c>
      <c r="S310" s="16" t="str">
        <f>_xlfn.XLOOKUP(Grades[[#This Row],[reading score]],$I$37:$I$41,$J$37:$J$41, ,-1)</f>
        <v>C</v>
      </c>
      <c r="T310" s="16" t="str">
        <f>_xlfn.XLOOKUP(Grades[[#This Row],[writing score]],$I$37:$I$41,$J$37:$J$41, ,-1)</f>
        <v>D</v>
      </c>
      <c r="U310" s="76">
        <f>AVERAGE(Grades[[#This Row],[math score]],Grades[[#This Row],[reading score]],Grades[[#This Row],[writing score]])</f>
        <v>63.666666666666664</v>
      </c>
      <c r="V310" s="15" t="str">
        <f>_xlfn.XLOOKUP(Grades[[#This Row],[Name]],Students[Name],Students[School Name])</f>
        <v>Lone Oak Grammar School</v>
      </c>
      <c r="W310" s="15" t="str">
        <f>_xlfn.XLOOKUP(Grades[[#This Row],[Name]],Students[Name],Students[Extracurricular Activities])</f>
        <v xml:space="preserve">Marching Band </v>
      </c>
      <c r="X310" s="15" t="str">
        <f>_xlfn.XLOOKUP(Grades[[#This Row],[school]],Schools[School Name],Schools[City])</f>
        <v>Rochester</v>
      </c>
      <c r="Y310" s="15">
        <f>_xlfn.XLOOKUP(Grades[[#This Row],[School City]],Schools[City],Schools[Zipcode])</f>
        <v>55906</v>
      </c>
    </row>
    <row r="311" spans="12:25" x14ac:dyDescent="0.2">
      <c r="L311" t="s">
        <v>152</v>
      </c>
      <c r="M311" t="s">
        <v>4</v>
      </c>
      <c r="N311" t="s">
        <v>629</v>
      </c>
      <c r="O311">
        <v>49</v>
      </c>
      <c r="P311">
        <v>57</v>
      </c>
      <c r="Q311">
        <v>52</v>
      </c>
      <c r="R311" t="str">
        <f>_xlfn.XLOOKUP(Grades[[#This Row],[math score]],$I$37:$I$41,$J$37:$J$41, ,-1)</f>
        <v>F</v>
      </c>
      <c r="S311" s="16" t="str">
        <f>_xlfn.XLOOKUP(Grades[[#This Row],[reading score]],$I$37:$I$41,$J$37:$J$41, ,-1)</f>
        <v>F</v>
      </c>
      <c r="T311" s="16" t="str">
        <f>_xlfn.XLOOKUP(Grades[[#This Row],[writing score]],$I$37:$I$41,$J$37:$J$41, ,-1)</f>
        <v>F</v>
      </c>
      <c r="U311" s="76">
        <f>AVERAGE(Grades[[#This Row],[math score]],Grades[[#This Row],[reading score]],Grades[[#This Row],[writing score]])</f>
        <v>52.666666666666664</v>
      </c>
      <c r="V311" s="15" t="str">
        <f>_xlfn.XLOOKUP(Grades[[#This Row],[Name]],Students[Name],Students[School Name])</f>
        <v>Golden Sierra High School</v>
      </c>
      <c r="W311" s="15" t="str">
        <f>_xlfn.XLOOKUP(Grades[[#This Row],[Name]],Students[Name],Students[Extracurricular Activities])</f>
        <v>Chess Club</v>
      </c>
      <c r="X311" s="15" t="str">
        <f>_xlfn.XLOOKUP(Grades[[#This Row],[school]],Schools[School Name],Schools[City])</f>
        <v>Bloomington</v>
      </c>
      <c r="Y311" s="15">
        <f>_xlfn.XLOOKUP(Grades[[#This Row],[School City]],Schools[City],Schools[Zipcode])</f>
        <v>55435</v>
      </c>
    </row>
    <row r="312" spans="12:25" x14ac:dyDescent="0.2">
      <c r="L312" t="s">
        <v>153</v>
      </c>
      <c r="M312" t="s">
        <v>4</v>
      </c>
      <c r="N312" t="s">
        <v>629</v>
      </c>
      <c r="O312">
        <v>73</v>
      </c>
      <c r="P312">
        <v>76</v>
      </c>
      <c r="Q312">
        <v>80</v>
      </c>
      <c r="R312" t="str">
        <f>_xlfn.XLOOKUP(Grades[[#This Row],[math score]],$I$37:$I$41,$J$37:$J$41, ,-1)</f>
        <v>C</v>
      </c>
      <c r="S312" s="16" t="str">
        <f>_xlfn.XLOOKUP(Grades[[#This Row],[reading score]],$I$37:$I$41,$J$37:$J$41, ,-1)</f>
        <v>C</v>
      </c>
      <c r="T312" s="16" t="str">
        <f>_xlfn.XLOOKUP(Grades[[#This Row],[writing score]],$I$37:$I$41,$J$37:$J$41, ,-1)</f>
        <v>B</v>
      </c>
      <c r="U312" s="76">
        <f>AVERAGE(Grades[[#This Row],[math score]],Grades[[#This Row],[reading score]],Grades[[#This Row],[writing score]])</f>
        <v>76.333333333333329</v>
      </c>
      <c r="V312" s="15" t="str">
        <f>_xlfn.XLOOKUP(Grades[[#This Row],[Name]],Students[Name],Students[School Name])</f>
        <v>Lone Oak Grammar School</v>
      </c>
      <c r="W312" s="15" t="str">
        <f>_xlfn.XLOOKUP(Grades[[#This Row],[Name]],Students[Name],Students[Extracurricular Activities])</f>
        <v xml:space="preserve">Marching Band </v>
      </c>
      <c r="X312" s="15" t="str">
        <f>_xlfn.XLOOKUP(Grades[[#This Row],[school]],Schools[School Name],Schools[City])</f>
        <v>Rochester</v>
      </c>
      <c r="Y312" s="15">
        <f>_xlfn.XLOOKUP(Grades[[#This Row],[School City]],Schools[City],Schools[Zipcode])</f>
        <v>55906</v>
      </c>
    </row>
    <row r="313" spans="12:25" x14ac:dyDescent="0.2">
      <c r="L313" t="s">
        <v>497</v>
      </c>
      <c r="M313" t="s">
        <v>5</v>
      </c>
      <c r="N313" t="s">
        <v>629</v>
      </c>
      <c r="O313">
        <v>66</v>
      </c>
      <c r="P313">
        <v>60</v>
      </c>
      <c r="Q313">
        <v>57</v>
      </c>
      <c r="R313" t="str">
        <f>_xlfn.XLOOKUP(Grades[[#This Row],[math score]],$I$37:$I$41,$J$37:$J$41, ,-1)</f>
        <v>D</v>
      </c>
      <c r="S313" s="16" t="str">
        <f>_xlfn.XLOOKUP(Grades[[#This Row],[reading score]],$I$37:$I$41,$J$37:$J$41, ,-1)</f>
        <v>D</v>
      </c>
      <c r="T313" s="16" t="str">
        <f>_xlfn.XLOOKUP(Grades[[#This Row],[writing score]],$I$37:$I$41,$J$37:$J$41, ,-1)</f>
        <v>F</v>
      </c>
      <c r="U313" s="76">
        <f>AVERAGE(Grades[[#This Row],[math score]],Grades[[#This Row],[reading score]],Grades[[#This Row],[writing score]])</f>
        <v>61</v>
      </c>
      <c r="V313" s="15" t="str">
        <f>_xlfn.XLOOKUP(Grades[[#This Row],[Name]],Students[Name],Students[School Name])</f>
        <v>Lone Oak Grammar School</v>
      </c>
      <c r="W313" s="15" t="str">
        <f>_xlfn.XLOOKUP(Grades[[#This Row],[Name]],Students[Name],Students[Extracurricular Activities])</f>
        <v>Sports</v>
      </c>
      <c r="X313" s="15" t="str">
        <f>_xlfn.XLOOKUP(Grades[[#This Row],[school]],Schools[School Name],Schools[City])</f>
        <v>Rochester</v>
      </c>
      <c r="Y313" s="15">
        <f>_xlfn.XLOOKUP(Grades[[#This Row],[School City]],Schools[City],Schools[Zipcode])</f>
        <v>55906</v>
      </c>
    </row>
    <row r="314" spans="12:25" x14ac:dyDescent="0.2">
      <c r="L314" t="s">
        <v>498</v>
      </c>
      <c r="M314" t="s">
        <v>5</v>
      </c>
      <c r="N314" t="s">
        <v>630</v>
      </c>
      <c r="O314">
        <v>67</v>
      </c>
      <c r="P314">
        <v>61</v>
      </c>
      <c r="Q314">
        <v>68</v>
      </c>
      <c r="R314" t="str">
        <f>_xlfn.XLOOKUP(Grades[[#This Row],[math score]],$I$37:$I$41,$J$37:$J$41, ,-1)</f>
        <v>D</v>
      </c>
      <c r="S314" s="16" t="str">
        <f>_xlfn.XLOOKUP(Grades[[#This Row],[reading score]],$I$37:$I$41,$J$37:$J$41, ,-1)</f>
        <v>D</v>
      </c>
      <c r="T314" s="16" t="str">
        <f>_xlfn.XLOOKUP(Grades[[#This Row],[writing score]],$I$37:$I$41,$J$37:$J$41, ,-1)</f>
        <v>D</v>
      </c>
      <c r="U314" s="76">
        <f>AVERAGE(Grades[[#This Row],[math score]],Grades[[#This Row],[reading score]],Grades[[#This Row],[writing score]])</f>
        <v>65.333333333333329</v>
      </c>
      <c r="V314" s="15" t="str">
        <f>_xlfn.XLOOKUP(Grades[[#This Row],[Name]],Students[Name],Students[School Name])</f>
        <v>Golden Sierra High School</v>
      </c>
      <c r="W314" s="15" t="str">
        <f>_xlfn.XLOOKUP(Grades[[#This Row],[Name]],Students[Name],Students[Extracurricular Activities])</f>
        <v>Sports</v>
      </c>
      <c r="X314" s="15" t="str">
        <f>_xlfn.XLOOKUP(Grades[[#This Row],[school]],Schools[School Name],Schools[City])</f>
        <v>Bloomington</v>
      </c>
      <c r="Y314" s="15">
        <f>_xlfn.XLOOKUP(Grades[[#This Row],[School City]],Schools[City],Schools[Zipcode])</f>
        <v>55435</v>
      </c>
    </row>
    <row r="315" spans="12:25" x14ac:dyDescent="0.2">
      <c r="L315" t="s">
        <v>154</v>
      </c>
      <c r="M315" t="s">
        <v>4</v>
      </c>
      <c r="N315" t="s">
        <v>630</v>
      </c>
      <c r="O315">
        <v>68</v>
      </c>
      <c r="P315">
        <v>67</v>
      </c>
      <c r="Q315">
        <v>69</v>
      </c>
      <c r="R315" t="str">
        <f>_xlfn.XLOOKUP(Grades[[#This Row],[math score]],$I$37:$I$41,$J$37:$J$41, ,-1)</f>
        <v>D</v>
      </c>
      <c r="S315" s="16" t="str">
        <f>_xlfn.XLOOKUP(Grades[[#This Row],[reading score]],$I$37:$I$41,$J$37:$J$41, ,-1)</f>
        <v>D</v>
      </c>
      <c r="T315" s="16" t="str">
        <f>_xlfn.XLOOKUP(Grades[[#This Row],[writing score]],$I$37:$I$41,$J$37:$J$41, ,-1)</f>
        <v>D</v>
      </c>
      <c r="U315" s="76">
        <f>AVERAGE(Grades[[#This Row],[math score]],Grades[[#This Row],[reading score]],Grades[[#This Row],[writing score]])</f>
        <v>68</v>
      </c>
      <c r="V315" s="15" t="str">
        <f>_xlfn.XLOOKUP(Grades[[#This Row],[Name]],Students[Name],Students[School Name])</f>
        <v>Blue River High School</v>
      </c>
      <c r="W315" s="15" t="str">
        <f>_xlfn.XLOOKUP(Grades[[#This Row],[Name]],Students[Name],Students[Extracurricular Activities])</f>
        <v xml:space="preserve">Marching Band </v>
      </c>
      <c r="X315" s="15" t="str">
        <f>_xlfn.XLOOKUP(Grades[[#This Row],[school]],Schools[School Name],Schools[City])</f>
        <v>Duluth</v>
      </c>
      <c r="Y315" s="15">
        <f>_xlfn.XLOOKUP(Grades[[#This Row],[School City]],Schools[City],Schools[Zipcode])</f>
        <v>55810</v>
      </c>
    </row>
    <row r="316" spans="12:25" x14ac:dyDescent="0.2">
      <c r="L316" t="s">
        <v>155</v>
      </c>
      <c r="M316" t="s">
        <v>4</v>
      </c>
      <c r="N316" t="s">
        <v>630</v>
      </c>
      <c r="O316">
        <v>59</v>
      </c>
      <c r="P316">
        <v>64</v>
      </c>
      <c r="Q316">
        <v>75</v>
      </c>
      <c r="R316" t="str">
        <f>_xlfn.XLOOKUP(Grades[[#This Row],[math score]],$I$37:$I$41,$J$37:$J$41, ,-1)</f>
        <v>F</v>
      </c>
      <c r="S316" s="16" t="str">
        <f>_xlfn.XLOOKUP(Grades[[#This Row],[reading score]],$I$37:$I$41,$J$37:$J$41, ,-1)</f>
        <v>D</v>
      </c>
      <c r="T316" s="16" t="str">
        <f>_xlfn.XLOOKUP(Grades[[#This Row],[writing score]],$I$37:$I$41,$J$37:$J$41, ,-1)</f>
        <v>C</v>
      </c>
      <c r="U316" s="76">
        <f>AVERAGE(Grades[[#This Row],[math score]],Grades[[#This Row],[reading score]],Grades[[#This Row],[writing score]])</f>
        <v>66</v>
      </c>
      <c r="V316" s="15" t="str">
        <f>_xlfn.XLOOKUP(Grades[[#This Row],[Name]],Students[Name],Students[School Name])</f>
        <v>Blue River High School</v>
      </c>
      <c r="W316" s="15" t="str">
        <f>_xlfn.XLOOKUP(Grades[[#This Row],[Name]],Students[Name],Students[Extracurricular Activities])</f>
        <v>Sports</v>
      </c>
      <c r="X316" s="15" t="str">
        <f>_xlfn.XLOOKUP(Grades[[#This Row],[school]],Schools[School Name],Schools[City])</f>
        <v>Duluth</v>
      </c>
      <c r="Y316" s="15">
        <f>_xlfn.XLOOKUP(Grades[[#This Row],[School City]],Schools[City],Schools[Zipcode])</f>
        <v>55810</v>
      </c>
    </row>
    <row r="317" spans="12:25" x14ac:dyDescent="0.2">
      <c r="L317" t="s">
        <v>499</v>
      </c>
      <c r="M317" t="s">
        <v>5</v>
      </c>
      <c r="N317" t="s">
        <v>629</v>
      </c>
      <c r="O317">
        <v>71</v>
      </c>
      <c r="P317">
        <v>66</v>
      </c>
      <c r="Q317">
        <v>65</v>
      </c>
      <c r="R317" t="str">
        <f>_xlfn.XLOOKUP(Grades[[#This Row],[math score]],$I$37:$I$41,$J$37:$J$41, ,-1)</f>
        <v>C</v>
      </c>
      <c r="S317" s="16" t="str">
        <f>_xlfn.XLOOKUP(Grades[[#This Row],[reading score]],$I$37:$I$41,$J$37:$J$41, ,-1)</f>
        <v>D</v>
      </c>
      <c r="T317" s="16" t="str">
        <f>_xlfn.XLOOKUP(Grades[[#This Row],[writing score]],$I$37:$I$41,$J$37:$J$41, ,-1)</f>
        <v>D</v>
      </c>
      <c r="U317" s="76">
        <f>AVERAGE(Grades[[#This Row],[math score]],Grades[[#This Row],[reading score]],Grades[[#This Row],[writing score]])</f>
        <v>67.333333333333329</v>
      </c>
      <c r="V317" s="15" t="str">
        <f>_xlfn.XLOOKUP(Grades[[#This Row],[Name]],Students[Name],Students[School Name])</f>
        <v>Blue River High School</v>
      </c>
      <c r="W317" s="15" t="str">
        <f>_xlfn.XLOOKUP(Grades[[#This Row],[Name]],Students[Name],Students[Extracurricular Activities])</f>
        <v>Chess Club</v>
      </c>
      <c r="X317" s="15" t="str">
        <f>_xlfn.XLOOKUP(Grades[[#This Row],[school]],Schools[School Name],Schools[City])</f>
        <v>Duluth</v>
      </c>
      <c r="Y317" s="15">
        <f>_xlfn.XLOOKUP(Grades[[#This Row],[School City]],Schools[City],Schools[Zipcode])</f>
        <v>55810</v>
      </c>
    </row>
    <row r="318" spans="12:25" x14ac:dyDescent="0.2">
      <c r="L318" t="s">
        <v>156</v>
      </c>
      <c r="M318" t="s">
        <v>4</v>
      </c>
      <c r="N318" t="s">
        <v>630</v>
      </c>
      <c r="O318">
        <v>77</v>
      </c>
      <c r="P318">
        <v>82</v>
      </c>
      <c r="Q318">
        <v>91</v>
      </c>
      <c r="R318" t="str">
        <f>_xlfn.XLOOKUP(Grades[[#This Row],[math score]],$I$37:$I$41,$J$37:$J$41, ,-1)</f>
        <v>C</v>
      </c>
      <c r="S318" s="16" t="str">
        <f>_xlfn.XLOOKUP(Grades[[#This Row],[reading score]],$I$37:$I$41,$J$37:$J$41, ,-1)</f>
        <v>B</v>
      </c>
      <c r="T318" s="16" t="str">
        <f>_xlfn.XLOOKUP(Grades[[#This Row],[writing score]],$I$37:$I$41,$J$37:$J$41, ,-1)</f>
        <v>A</v>
      </c>
      <c r="U318" s="76">
        <f>AVERAGE(Grades[[#This Row],[math score]],Grades[[#This Row],[reading score]],Grades[[#This Row],[writing score]])</f>
        <v>83.333333333333329</v>
      </c>
      <c r="V318" s="15" t="str">
        <f>_xlfn.XLOOKUP(Grades[[#This Row],[Name]],Students[Name],Students[School Name])</f>
        <v>Golden Sierra High School</v>
      </c>
      <c r="W318" s="15" t="str">
        <f>_xlfn.XLOOKUP(Grades[[#This Row],[Name]],Students[Name],Students[Extracurricular Activities])</f>
        <v>Art Club</v>
      </c>
      <c r="X318" s="15" t="str">
        <f>_xlfn.XLOOKUP(Grades[[#This Row],[school]],Schools[School Name],Schools[City])</f>
        <v>Bloomington</v>
      </c>
      <c r="Y318" s="15">
        <f>_xlfn.XLOOKUP(Grades[[#This Row],[School City]],Schools[City],Schools[Zipcode])</f>
        <v>55435</v>
      </c>
    </row>
    <row r="319" spans="12:25" x14ac:dyDescent="0.2">
      <c r="L319" t="s">
        <v>500</v>
      </c>
      <c r="M319" t="s">
        <v>5</v>
      </c>
      <c r="N319" t="s">
        <v>629</v>
      </c>
      <c r="O319">
        <v>83</v>
      </c>
      <c r="P319">
        <v>72</v>
      </c>
      <c r="Q319">
        <v>78</v>
      </c>
      <c r="R319" t="str">
        <f>_xlfn.XLOOKUP(Grades[[#This Row],[math score]],$I$37:$I$41,$J$37:$J$41, ,-1)</f>
        <v>B</v>
      </c>
      <c r="S319" s="16" t="str">
        <f>_xlfn.XLOOKUP(Grades[[#This Row],[reading score]],$I$37:$I$41,$J$37:$J$41, ,-1)</f>
        <v>C</v>
      </c>
      <c r="T319" s="16" t="str">
        <f>_xlfn.XLOOKUP(Grades[[#This Row],[writing score]],$I$37:$I$41,$J$37:$J$41, ,-1)</f>
        <v>C</v>
      </c>
      <c r="U319" s="76">
        <f>AVERAGE(Grades[[#This Row],[math score]],Grades[[#This Row],[reading score]],Grades[[#This Row],[writing score]])</f>
        <v>77.666666666666671</v>
      </c>
      <c r="V319" s="15" t="str">
        <f>_xlfn.XLOOKUP(Grades[[#This Row],[Name]],Students[Name],Students[School Name])</f>
        <v>Blue River High School</v>
      </c>
      <c r="W319" s="15" t="str">
        <f>_xlfn.XLOOKUP(Grades[[#This Row],[Name]],Students[Name],Students[Extracurricular Activities])</f>
        <v xml:space="preserve">Marching Band </v>
      </c>
      <c r="X319" s="15" t="str">
        <f>_xlfn.XLOOKUP(Grades[[#This Row],[school]],Schools[School Name],Schools[City])</f>
        <v>Duluth</v>
      </c>
      <c r="Y319" s="15">
        <f>_xlfn.XLOOKUP(Grades[[#This Row],[School City]],Schools[City],Schools[Zipcode])</f>
        <v>55810</v>
      </c>
    </row>
    <row r="320" spans="12:25" x14ac:dyDescent="0.2">
      <c r="L320" t="s">
        <v>501</v>
      </c>
      <c r="M320" t="s">
        <v>5</v>
      </c>
      <c r="N320" t="s">
        <v>630</v>
      </c>
      <c r="O320">
        <v>63</v>
      </c>
      <c r="P320">
        <v>71</v>
      </c>
      <c r="Q320">
        <v>69</v>
      </c>
      <c r="R320" t="str">
        <f>_xlfn.XLOOKUP(Grades[[#This Row],[math score]],$I$37:$I$41,$J$37:$J$41, ,-1)</f>
        <v>D</v>
      </c>
      <c r="S320" s="16" t="str">
        <f>_xlfn.XLOOKUP(Grades[[#This Row],[reading score]],$I$37:$I$41,$J$37:$J$41, ,-1)</f>
        <v>C</v>
      </c>
      <c r="T320" s="16" t="str">
        <f>_xlfn.XLOOKUP(Grades[[#This Row],[writing score]],$I$37:$I$41,$J$37:$J$41, ,-1)</f>
        <v>D</v>
      </c>
      <c r="U320" s="76">
        <f>AVERAGE(Grades[[#This Row],[math score]],Grades[[#This Row],[reading score]],Grades[[#This Row],[writing score]])</f>
        <v>67.666666666666671</v>
      </c>
      <c r="V320" s="15" t="str">
        <f>_xlfn.XLOOKUP(Grades[[#This Row],[Name]],Students[Name],Students[School Name])</f>
        <v>Lone Oak Grammar School</v>
      </c>
      <c r="W320" s="15" t="str">
        <f>_xlfn.XLOOKUP(Grades[[#This Row],[Name]],Students[Name],Students[Extracurricular Activities])</f>
        <v>Sports</v>
      </c>
      <c r="X320" s="15" t="str">
        <f>_xlfn.XLOOKUP(Grades[[#This Row],[school]],Schools[School Name],Schools[City])</f>
        <v>Rochester</v>
      </c>
      <c r="Y320" s="15">
        <f>_xlfn.XLOOKUP(Grades[[#This Row],[School City]],Schools[City],Schools[Zipcode])</f>
        <v>55906</v>
      </c>
    </row>
    <row r="321" spans="12:25" x14ac:dyDescent="0.2">
      <c r="L321" t="s">
        <v>157</v>
      </c>
      <c r="M321" t="s">
        <v>4</v>
      </c>
      <c r="N321" t="s">
        <v>629</v>
      </c>
      <c r="O321">
        <v>56</v>
      </c>
      <c r="P321">
        <v>65</v>
      </c>
      <c r="Q321">
        <v>63</v>
      </c>
      <c r="R321" t="str">
        <f>_xlfn.XLOOKUP(Grades[[#This Row],[math score]],$I$37:$I$41,$J$37:$J$41, ,-1)</f>
        <v>F</v>
      </c>
      <c r="S321" s="16" t="str">
        <f>_xlfn.XLOOKUP(Grades[[#This Row],[reading score]],$I$37:$I$41,$J$37:$J$41, ,-1)</f>
        <v>D</v>
      </c>
      <c r="T321" s="16" t="str">
        <f>_xlfn.XLOOKUP(Grades[[#This Row],[writing score]],$I$37:$I$41,$J$37:$J$41, ,-1)</f>
        <v>D</v>
      </c>
      <c r="U321" s="76">
        <f>AVERAGE(Grades[[#This Row],[math score]],Grades[[#This Row],[reading score]],Grades[[#This Row],[writing score]])</f>
        <v>61.333333333333336</v>
      </c>
      <c r="V321" s="15" t="str">
        <f>_xlfn.XLOOKUP(Grades[[#This Row],[Name]],Students[Name],Students[School Name])</f>
        <v>Golden Sierra High School</v>
      </c>
      <c r="W321" s="15" t="str">
        <f>_xlfn.XLOOKUP(Grades[[#This Row],[Name]],Students[Name],Students[Extracurricular Activities])</f>
        <v xml:space="preserve">Marching Band </v>
      </c>
      <c r="X321" s="15" t="str">
        <f>_xlfn.XLOOKUP(Grades[[#This Row],[school]],Schools[School Name],Schools[City])</f>
        <v>Bloomington</v>
      </c>
      <c r="Y321" s="15">
        <f>_xlfn.XLOOKUP(Grades[[#This Row],[School City]],Schools[City],Schools[Zipcode])</f>
        <v>55435</v>
      </c>
    </row>
    <row r="322" spans="12:25" x14ac:dyDescent="0.2">
      <c r="L322" t="s">
        <v>158</v>
      </c>
      <c r="M322" t="s">
        <v>4</v>
      </c>
      <c r="N322" t="s">
        <v>629</v>
      </c>
      <c r="O322">
        <v>67</v>
      </c>
      <c r="P322">
        <v>79</v>
      </c>
      <c r="Q322">
        <v>84</v>
      </c>
      <c r="R322" t="str">
        <f>_xlfn.XLOOKUP(Grades[[#This Row],[math score]],$I$37:$I$41,$J$37:$J$41, ,-1)</f>
        <v>D</v>
      </c>
      <c r="S322" s="16" t="str">
        <f>_xlfn.XLOOKUP(Grades[[#This Row],[reading score]],$I$37:$I$41,$J$37:$J$41, ,-1)</f>
        <v>C</v>
      </c>
      <c r="T322" s="16" t="str">
        <f>_xlfn.XLOOKUP(Grades[[#This Row],[writing score]],$I$37:$I$41,$J$37:$J$41, ,-1)</f>
        <v>B</v>
      </c>
      <c r="U322" s="76">
        <f>AVERAGE(Grades[[#This Row],[math score]],Grades[[#This Row],[reading score]],Grades[[#This Row],[writing score]])</f>
        <v>76.666666666666671</v>
      </c>
      <c r="V322" s="15" t="str">
        <f>_xlfn.XLOOKUP(Grades[[#This Row],[Name]],Students[Name],Students[School Name])</f>
        <v>Blue River High School</v>
      </c>
      <c r="W322" s="15" t="str">
        <f>_xlfn.XLOOKUP(Grades[[#This Row],[Name]],Students[Name],Students[Extracurricular Activities])</f>
        <v>Chess Club</v>
      </c>
      <c r="X322" s="15" t="str">
        <f>_xlfn.XLOOKUP(Grades[[#This Row],[school]],Schools[School Name],Schools[City])</f>
        <v>Duluth</v>
      </c>
      <c r="Y322" s="15">
        <f>_xlfn.XLOOKUP(Grades[[#This Row],[School City]],Schools[City],Schools[Zipcode])</f>
        <v>55810</v>
      </c>
    </row>
    <row r="323" spans="12:25" x14ac:dyDescent="0.2">
      <c r="L323" t="s">
        <v>159</v>
      </c>
      <c r="M323" t="s">
        <v>4</v>
      </c>
      <c r="N323" t="s">
        <v>629</v>
      </c>
      <c r="O323">
        <v>75</v>
      </c>
      <c r="P323">
        <v>86</v>
      </c>
      <c r="Q323">
        <v>79</v>
      </c>
      <c r="R323" t="str">
        <f>_xlfn.XLOOKUP(Grades[[#This Row],[math score]],$I$37:$I$41,$J$37:$J$41, ,-1)</f>
        <v>C</v>
      </c>
      <c r="S323" s="16" t="str">
        <f>_xlfn.XLOOKUP(Grades[[#This Row],[reading score]],$I$37:$I$41,$J$37:$J$41, ,-1)</f>
        <v>B</v>
      </c>
      <c r="T323" s="16" t="str">
        <f>_xlfn.XLOOKUP(Grades[[#This Row],[writing score]],$I$37:$I$41,$J$37:$J$41, ,-1)</f>
        <v>C</v>
      </c>
      <c r="U323" s="76">
        <f>AVERAGE(Grades[[#This Row],[math score]],Grades[[#This Row],[reading score]],Grades[[#This Row],[writing score]])</f>
        <v>80</v>
      </c>
      <c r="V323" s="15" t="str">
        <f>_xlfn.XLOOKUP(Grades[[#This Row],[Name]],Students[Name],Students[School Name])</f>
        <v>Willow Creek High School</v>
      </c>
      <c r="W323" s="15" t="str">
        <f>_xlfn.XLOOKUP(Grades[[#This Row],[Name]],Students[Name],Students[Extracurricular Activities])</f>
        <v>Chess Club</v>
      </c>
      <c r="X323" s="15" t="str">
        <f>_xlfn.XLOOKUP(Grades[[#This Row],[school]],Schools[School Name],Schools[City])</f>
        <v>Saint Paul</v>
      </c>
      <c r="Y323" s="15">
        <f>_xlfn.XLOOKUP(Grades[[#This Row],[School City]],Schools[City],Schools[Zipcode])</f>
        <v>55108</v>
      </c>
    </row>
    <row r="324" spans="12:25" x14ac:dyDescent="0.2">
      <c r="L324" t="s">
        <v>160</v>
      </c>
      <c r="M324" t="s">
        <v>4</v>
      </c>
      <c r="N324" t="s">
        <v>629</v>
      </c>
      <c r="O324">
        <v>71</v>
      </c>
      <c r="P324">
        <v>81</v>
      </c>
      <c r="Q324">
        <v>80</v>
      </c>
      <c r="R324" t="str">
        <f>_xlfn.XLOOKUP(Grades[[#This Row],[math score]],$I$37:$I$41,$J$37:$J$41, ,-1)</f>
        <v>C</v>
      </c>
      <c r="S324" s="16" t="str">
        <f>_xlfn.XLOOKUP(Grades[[#This Row],[reading score]],$I$37:$I$41,$J$37:$J$41, ,-1)</f>
        <v>B</v>
      </c>
      <c r="T324" s="16" t="str">
        <f>_xlfn.XLOOKUP(Grades[[#This Row],[writing score]],$I$37:$I$41,$J$37:$J$41, ,-1)</f>
        <v>B</v>
      </c>
      <c r="U324" s="76">
        <f>AVERAGE(Grades[[#This Row],[math score]],Grades[[#This Row],[reading score]],Grades[[#This Row],[writing score]])</f>
        <v>77.333333333333329</v>
      </c>
      <c r="V324" s="15" t="str">
        <f>_xlfn.XLOOKUP(Grades[[#This Row],[Name]],Students[Name],Students[School Name])</f>
        <v>Blue River High School</v>
      </c>
      <c r="W324" s="15" t="str">
        <f>_xlfn.XLOOKUP(Grades[[#This Row],[Name]],Students[Name],Students[Extracurricular Activities])</f>
        <v>Yearbook Committee</v>
      </c>
      <c r="X324" s="15" t="str">
        <f>_xlfn.XLOOKUP(Grades[[#This Row],[school]],Schools[School Name],Schools[City])</f>
        <v>Duluth</v>
      </c>
      <c r="Y324" s="15">
        <f>_xlfn.XLOOKUP(Grades[[#This Row],[School City]],Schools[City],Schools[Zipcode])</f>
        <v>55810</v>
      </c>
    </row>
    <row r="325" spans="12:25" x14ac:dyDescent="0.2">
      <c r="L325" t="s">
        <v>161</v>
      </c>
      <c r="M325" t="s">
        <v>4</v>
      </c>
      <c r="N325" t="s">
        <v>629</v>
      </c>
      <c r="O325">
        <v>43</v>
      </c>
      <c r="P325">
        <v>53</v>
      </c>
      <c r="Q325">
        <v>53</v>
      </c>
      <c r="R325" t="str">
        <f>_xlfn.XLOOKUP(Grades[[#This Row],[math score]],$I$37:$I$41,$J$37:$J$41, ,-1)</f>
        <v>F</v>
      </c>
      <c r="S325" s="16" t="str">
        <f>_xlfn.XLOOKUP(Grades[[#This Row],[reading score]],$I$37:$I$41,$J$37:$J$41, ,-1)</f>
        <v>F</v>
      </c>
      <c r="T325" s="16" t="str">
        <f>_xlfn.XLOOKUP(Grades[[#This Row],[writing score]],$I$37:$I$41,$J$37:$J$41, ,-1)</f>
        <v>F</v>
      </c>
      <c r="U325" s="76">
        <f>AVERAGE(Grades[[#This Row],[math score]],Grades[[#This Row],[reading score]],Grades[[#This Row],[writing score]])</f>
        <v>49.666666666666664</v>
      </c>
      <c r="V325" s="15" t="str">
        <f>_xlfn.XLOOKUP(Grades[[#This Row],[Name]],Students[Name],Students[School Name])</f>
        <v>Blue River High School</v>
      </c>
      <c r="W325" s="15" t="str">
        <f>_xlfn.XLOOKUP(Grades[[#This Row],[Name]],Students[Name],Students[Extracurricular Activities])</f>
        <v>Student Government</v>
      </c>
      <c r="X325" s="15" t="str">
        <f>_xlfn.XLOOKUP(Grades[[#This Row],[school]],Schools[School Name],Schools[City])</f>
        <v>Duluth</v>
      </c>
      <c r="Y325" s="15">
        <f>_xlfn.XLOOKUP(Grades[[#This Row],[School City]],Schools[City],Schools[Zipcode])</f>
        <v>55810</v>
      </c>
    </row>
    <row r="326" spans="12:25" x14ac:dyDescent="0.2">
      <c r="L326" t="s">
        <v>162</v>
      </c>
      <c r="M326" t="s">
        <v>4</v>
      </c>
      <c r="N326" t="s">
        <v>629</v>
      </c>
      <c r="O326">
        <v>41</v>
      </c>
      <c r="P326">
        <v>46</v>
      </c>
      <c r="Q326">
        <v>43</v>
      </c>
      <c r="R326" t="str">
        <f>_xlfn.XLOOKUP(Grades[[#This Row],[math score]],$I$37:$I$41,$J$37:$J$41, ,-1)</f>
        <v>F</v>
      </c>
      <c r="S326" s="16" t="str">
        <f>_xlfn.XLOOKUP(Grades[[#This Row],[reading score]],$I$37:$I$41,$J$37:$J$41, ,-1)</f>
        <v>F</v>
      </c>
      <c r="T326" s="16" t="str">
        <f>_xlfn.XLOOKUP(Grades[[#This Row],[writing score]],$I$37:$I$41,$J$37:$J$41, ,-1)</f>
        <v>F</v>
      </c>
      <c r="U326" s="76">
        <f>AVERAGE(Grades[[#This Row],[math score]],Grades[[#This Row],[reading score]],Grades[[#This Row],[writing score]])</f>
        <v>43.333333333333336</v>
      </c>
      <c r="V326" s="15" t="str">
        <f>_xlfn.XLOOKUP(Grades[[#This Row],[Name]],Students[Name],Students[School Name])</f>
        <v>Blue River High School</v>
      </c>
      <c r="W326" s="15" t="str">
        <f>_xlfn.XLOOKUP(Grades[[#This Row],[Name]],Students[Name],Students[Extracurricular Activities])</f>
        <v>Chess Club</v>
      </c>
      <c r="X326" s="15" t="str">
        <f>_xlfn.XLOOKUP(Grades[[#This Row],[school]],Schools[School Name],Schools[City])</f>
        <v>Duluth</v>
      </c>
      <c r="Y326" s="15">
        <f>_xlfn.XLOOKUP(Grades[[#This Row],[School City]],Schools[City],Schools[Zipcode])</f>
        <v>55810</v>
      </c>
    </row>
    <row r="327" spans="12:25" x14ac:dyDescent="0.2">
      <c r="L327" t="s">
        <v>163</v>
      </c>
      <c r="M327" t="s">
        <v>4</v>
      </c>
      <c r="N327" t="s">
        <v>630</v>
      </c>
      <c r="O327">
        <v>82</v>
      </c>
      <c r="P327">
        <v>90</v>
      </c>
      <c r="Q327">
        <v>94</v>
      </c>
      <c r="R327" t="str">
        <f>_xlfn.XLOOKUP(Grades[[#This Row],[math score]],$I$37:$I$41,$J$37:$J$41, ,-1)</f>
        <v>B</v>
      </c>
      <c r="S327" s="16" t="str">
        <f>_xlfn.XLOOKUP(Grades[[#This Row],[reading score]],$I$37:$I$41,$J$37:$J$41, ,-1)</f>
        <v>A</v>
      </c>
      <c r="T327" s="16" t="str">
        <f>_xlfn.XLOOKUP(Grades[[#This Row],[writing score]],$I$37:$I$41,$J$37:$J$41, ,-1)</f>
        <v>A</v>
      </c>
      <c r="U327" s="76">
        <f>AVERAGE(Grades[[#This Row],[math score]],Grades[[#This Row],[reading score]],Grades[[#This Row],[writing score]])</f>
        <v>88.666666666666671</v>
      </c>
      <c r="V327" s="15" t="str">
        <f>_xlfn.XLOOKUP(Grades[[#This Row],[Name]],Students[Name],Students[School Name])</f>
        <v>Blue River High School</v>
      </c>
      <c r="W327" s="15" t="str">
        <f>_xlfn.XLOOKUP(Grades[[#This Row],[Name]],Students[Name],Students[Extracurricular Activities])</f>
        <v>Yearbook Committee</v>
      </c>
      <c r="X327" s="15" t="str">
        <f>_xlfn.XLOOKUP(Grades[[#This Row],[school]],Schools[School Name],Schools[City])</f>
        <v>Duluth</v>
      </c>
      <c r="Y327" s="15">
        <f>_xlfn.XLOOKUP(Grades[[#This Row],[School City]],Schools[City],Schools[Zipcode])</f>
        <v>55810</v>
      </c>
    </row>
    <row r="328" spans="12:25" x14ac:dyDescent="0.2">
      <c r="L328" t="s">
        <v>502</v>
      </c>
      <c r="M328" t="s">
        <v>5</v>
      </c>
      <c r="N328" t="s">
        <v>630</v>
      </c>
      <c r="O328">
        <v>61</v>
      </c>
      <c r="P328">
        <v>61</v>
      </c>
      <c r="Q328">
        <v>62</v>
      </c>
      <c r="R328" t="str">
        <f>_xlfn.XLOOKUP(Grades[[#This Row],[math score]],$I$37:$I$41,$J$37:$J$41, ,-1)</f>
        <v>D</v>
      </c>
      <c r="S328" s="16" t="str">
        <f>_xlfn.XLOOKUP(Grades[[#This Row],[reading score]],$I$37:$I$41,$J$37:$J$41, ,-1)</f>
        <v>D</v>
      </c>
      <c r="T328" s="16" t="str">
        <f>_xlfn.XLOOKUP(Grades[[#This Row],[writing score]],$I$37:$I$41,$J$37:$J$41, ,-1)</f>
        <v>D</v>
      </c>
      <c r="U328" s="76">
        <f>AVERAGE(Grades[[#This Row],[math score]],Grades[[#This Row],[reading score]],Grades[[#This Row],[writing score]])</f>
        <v>61.333333333333336</v>
      </c>
      <c r="V328" s="15" t="str">
        <f>_xlfn.XLOOKUP(Grades[[#This Row],[Name]],Students[Name],Students[School Name])</f>
        <v>Blue River High School</v>
      </c>
      <c r="W328" s="15" t="str">
        <f>_xlfn.XLOOKUP(Grades[[#This Row],[Name]],Students[Name],Students[Extracurricular Activities])</f>
        <v>Yearbook Committee</v>
      </c>
      <c r="X328" s="15" t="str">
        <f>_xlfn.XLOOKUP(Grades[[#This Row],[school]],Schools[School Name],Schools[City])</f>
        <v>Duluth</v>
      </c>
      <c r="Y328" s="15">
        <f>_xlfn.XLOOKUP(Grades[[#This Row],[School City]],Schools[City],Schools[Zipcode])</f>
        <v>55810</v>
      </c>
    </row>
    <row r="329" spans="12:25" x14ac:dyDescent="0.2">
      <c r="L329" t="s">
        <v>503</v>
      </c>
      <c r="M329" t="s">
        <v>5</v>
      </c>
      <c r="N329" t="s">
        <v>629</v>
      </c>
      <c r="O329">
        <v>28</v>
      </c>
      <c r="P329">
        <v>23</v>
      </c>
      <c r="Q329">
        <v>19</v>
      </c>
      <c r="R329" t="str">
        <f>_xlfn.XLOOKUP(Grades[[#This Row],[math score]],$I$37:$I$41,$J$37:$J$41, ,-1)</f>
        <v>F</v>
      </c>
      <c r="S329" s="16" t="str">
        <f>_xlfn.XLOOKUP(Grades[[#This Row],[reading score]],$I$37:$I$41,$J$37:$J$41, ,-1)</f>
        <v>F</v>
      </c>
      <c r="T329" s="16" t="str">
        <f>_xlfn.XLOOKUP(Grades[[#This Row],[writing score]],$I$37:$I$41,$J$37:$J$41, ,-1)</f>
        <v>F</v>
      </c>
      <c r="U329" s="76">
        <f>AVERAGE(Grades[[#This Row],[math score]],Grades[[#This Row],[reading score]],Grades[[#This Row],[writing score]])</f>
        <v>23.333333333333332</v>
      </c>
      <c r="V329" s="15" t="str">
        <f>_xlfn.XLOOKUP(Grades[[#This Row],[Name]],Students[Name],Students[School Name])</f>
        <v>Granite Hills High</v>
      </c>
      <c r="W329" s="15" t="str">
        <f>_xlfn.XLOOKUP(Grades[[#This Row],[Name]],Students[Name],Students[Extracurricular Activities])</f>
        <v>Yearbook Committee</v>
      </c>
      <c r="X329" s="15" t="str">
        <f>_xlfn.XLOOKUP(Grades[[#This Row],[school]],Schools[School Name],Schools[City])</f>
        <v>Minneapolis</v>
      </c>
      <c r="Y329" s="15">
        <f>_xlfn.XLOOKUP(Grades[[#This Row],[School City]],Schools[City],Schools[Zipcode])</f>
        <v>55488</v>
      </c>
    </row>
    <row r="330" spans="12:25" x14ac:dyDescent="0.2">
      <c r="L330" t="s">
        <v>504</v>
      </c>
      <c r="M330" t="s">
        <v>5</v>
      </c>
      <c r="N330" t="s">
        <v>629</v>
      </c>
      <c r="O330">
        <v>82</v>
      </c>
      <c r="P330">
        <v>75</v>
      </c>
      <c r="Q330">
        <v>77</v>
      </c>
      <c r="R330" t="str">
        <f>_xlfn.XLOOKUP(Grades[[#This Row],[math score]],$I$37:$I$41,$J$37:$J$41, ,-1)</f>
        <v>B</v>
      </c>
      <c r="S330" s="16" t="str">
        <f>_xlfn.XLOOKUP(Grades[[#This Row],[reading score]],$I$37:$I$41,$J$37:$J$41, ,-1)</f>
        <v>C</v>
      </c>
      <c r="T330" s="16" t="str">
        <f>_xlfn.XLOOKUP(Grades[[#This Row],[writing score]],$I$37:$I$41,$J$37:$J$41, ,-1)</f>
        <v>C</v>
      </c>
      <c r="U330" s="76">
        <f>AVERAGE(Grades[[#This Row],[math score]],Grades[[#This Row],[reading score]],Grades[[#This Row],[writing score]])</f>
        <v>78</v>
      </c>
      <c r="V330" s="15" t="str">
        <f>_xlfn.XLOOKUP(Grades[[#This Row],[Name]],Students[Name],Students[School Name])</f>
        <v>Blue River High School</v>
      </c>
      <c r="W330" s="15" t="str">
        <f>_xlfn.XLOOKUP(Grades[[#This Row],[Name]],Students[Name],Students[Extracurricular Activities])</f>
        <v xml:space="preserve">Marching Band </v>
      </c>
      <c r="X330" s="15" t="str">
        <f>_xlfn.XLOOKUP(Grades[[#This Row],[school]],Schools[School Name],Schools[City])</f>
        <v>Duluth</v>
      </c>
      <c r="Y330" s="15">
        <f>_xlfn.XLOOKUP(Grades[[#This Row],[School City]],Schools[City],Schools[Zipcode])</f>
        <v>55810</v>
      </c>
    </row>
    <row r="331" spans="12:25" x14ac:dyDescent="0.2">
      <c r="L331" t="s">
        <v>164</v>
      </c>
      <c r="M331" t="s">
        <v>4</v>
      </c>
      <c r="N331" t="s">
        <v>629</v>
      </c>
      <c r="O331">
        <v>41</v>
      </c>
      <c r="P331">
        <v>55</v>
      </c>
      <c r="Q331">
        <v>51</v>
      </c>
      <c r="R331" t="str">
        <f>_xlfn.XLOOKUP(Grades[[#This Row],[math score]],$I$37:$I$41,$J$37:$J$41, ,-1)</f>
        <v>F</v>
      </c>
      <c r="S331" s="16" t="str">
        <f>_xlfn.XLOOKUP(Grades[[#This Row],[reading score]],$I$37:$I$41,$J$37:$J$41, ,-1)</f>
        <v>F</v>
      </c>
      <c r="T331" s="16" t="str">
        <f>_xlfn.XLOOKUP(Grades[[#This Row],[writing score]],$I$37:$I$41,$J$37:$J$41, ,-1)</f>
        <v>F</v>
      </c>
      <c r="U331" s="76">
        <f>AVERAGE(Grades[[#This Row],[math score]],Grades[[#This Row],[reading score]],Grades[[#This Row],[writing score]])</f>
        <v>49</v>
      </c>
      <c r="V331" s="15" t="str">
        <f>_xlfn.XLOOKUP(Grades[[#This Row],[Name]],Students[Name],Students[School Name])</f>
        <v>Lone Oak Grammar School</v>
      </c>
      <c r="W331" s="15" t="str">
        <f>_xlfn.XLOOKUP(Grades[[#This Row],[Name]],Students[Name],Students[Extracurricular Activities])</f>
        <v>Student Government</v>
      </c>
      <c r="X331" s="15" t="str">
        <f>_xlfn.XLOOKUP(Grades[[#This Row],[school]],Schools[School Name],Schools[City])</f>
        <v>Rochester</v>
      </c>
      <c r="Y331" s="15">
        <f>_xlfn.XLOOKUP(Grades[[#This Row],[School City]],Schools[City],Schools[Zipcode])</f>
        <v>55906</v>
      </c>
    </row>
    <row r="332" spans="12:25" x14ac:dyDescent="0.2">
      <c r="L332" t="s">
        <v>505</v>
      </c>
      <c r="M332" t="s">
        <v>5</v>
      </c>
      <c r="N332" t="s">
        <v>630</v>
      </c>
      <c r="O332">
        <v>71</v>
      </c>
      <c r="P332">
        <v>60</v>
      </c>
      <c r="Q332">
        <v>61</v>
      </c>
      <c r="R332" t="str">
        <f>_xlfn.XLOOKUP(Grades[[#This Row],[math score]],$I$37:$I$41,$J$37:$J$41, ,-1)</f>
        <v>C</v>
      </c>
      <c r="S332" s="16" t="str">
        <f>_xlfn.XLOOKUP(Grades[[#This Row],[reading score]],$I$37:$I$41,$J$37:$J$41, ,-1)</f>
        <v>D</v>
      </c>
      <c r="T332" s="16" t="str">
        <f>_xlfn.XLOOKUP(Grades[[#This Row],[writing score]],$I$37:$I$41,$J$37:$J$41, ,-1)</f>
        <v>D</v>
      </c>
      <c r="U332" s="76">
        <f>AVERAGE(Grades[[#This Row],[math score]],Grades[[#This Row],[reading score]],Grades[[#This Row],[writing score]])</f>
        <v>64</v>
      </c>
      <c r="V332" s="15" t="str">
        <f>_xlfn.XLOOKUP(Grades[[#This Row],[Name]],Students[Name],Students[School Name])</f>
        <v>Blue River High School</v>
      </c>
      <c r="W332" s="15" t="str">
        <f>_xlfn.XLOOKUP(Grades[[#This Row],[Name]],Students[Name],Students[Extracurricular Activities])</f>
        <v>Chess Club</v>
      </c>
      <c r="X332" s="15" t="str">
        <f>_xlfn.XLOOKUP(Grades[[#This Row],[school]],Schools[School Name],Schools[City])</f>
        <v>Duluth</v>
      </c>
      <c r="Y332" s="15">
        <f>_xlfn.XLOOKUP(Grades[[#This Row],[School City]],Schools[City],Schools[Zipcode])</f>
        <v>55810</v>
      </c>
    </row>
    <row r="333" spans="12:25" x14ac:dyDescent="0.2">
      <c r="L333" t="s">
        <v>506</v>
      </c>
      <c r="M333" t="s">
        <v>5</v>
      </c>
      <c r="N333" t="s">
        <v>629</v>
      </c>
      <c r="O333">
        <v>47</v>
      </c>
      <c r="P333">
        <v>37</v>
      </c>
      <c r="Q333">
        <v>35</v>
      </c>
      <c r="R333" t="str">
        <f>_xlfn.XLOOKUP(Grades[[#This Row],[math score]],$I$37:$I$41,$J$37:$J$41, ,-1)</f>
        <v>F</v>
      </c>
      <c r="S333" s="16" t="str">
        <f>_xlfn.XLOOKUP(Grades[[#This Row],[reading score]],$I$37:$I$41,$J$37:$J$41, ,-1)</f>
        <v>F</v>
      </c>
      <c r="T333" s="16" t="str">
        <f>_xlfn.XLOOKUP(Grades[[#This Row],[writing score]],$I$37:$I$41,$J$37:$J$41, ,-1)</f>
        <v>F</v>
      </c>
      <c r="U333" s="76">
        <f>AVERAGE(Grades[[#This Row],[math score]],Grades[[#This Row],[reading score]],Grades[[#This Row],[writing score]])</f>
        <v>39.666666666666664</v>
      </c>
      <c r="V333" s="15" t="str">
        <f>_xlfn.XLOOKUP(Grades[[#This Row],[Name]],Students[Name],Students[School Name])</f>
        <v>Blue River High School</v>
      </c>
      <c r="W333" s="15" t="str">
        <f>_xlfn.XLOOKUP(Grades[[#This Row],[Name]],Students[Name],Students[Extracurricular Activities])</f>
        <v xml:space="preserve">Marching Band </v>
      </c>
      <c r="X333" s="15" t="str">
        <f>_xlfn.XLOOKUP(Grades[[#This Row],[school]],Schools[School Name],Schools[City])</f>
        <v>Duluth</v>
      </c>
      <c r="Y333" s="15">
        <f>_xlfn.XLOOKUP(Grades[[#This Row],[School City]],Schools[City],Schools[Zipcode])</f>
        <v>55810</v>
      </c>
    </row>
    <row r="334" spans="12:25" x14ac:dyDescent="0.2">
      <c r="L334" t="s">
        <v>507</v>
      </c>
      <c r="M334" t="s">
        <v>5</v>
      </c>
      <c r="N334" t="s">
        <v>629</v>
      </c>
      <c r="O334">
        <v>62</v>
      </c>
      <c r="P334">
        <v>56</v>
      </c>
      <c r="Q334">
        <v>53</v>
      </c>
      <c r="R334" t="str">
        <f>_xlfn.XLOOKUP(Grades[[#This Row],[math score]],$I$37:$I$41,$J$37:$J$41, ,-1)</f>
        <v>D</v>
      </c>
      <c r="S334" s="16" t="str">
        <f>_xlfn.XLOOKUP(Grades[[#This Row],[reading score]],$I$37:$I$41,$J$37:$J$41, ,-1)</f>
        <v>F</v>
      </c>
      <c r="T334" s="16" t="str">
        <f>_xlfn.XLOOKUP(Grades[[#This Row],[writing score]],$I$37:$I$41,$J$37:$J$41, ,-1)</f>
        <v>F</v>
      </c>
      <c r="U334" s="76">
        <f>AVERAGE(Grades[[#This Row],[math score]],Grades[[#This Row],[reading score]],Grades[[#This Row],[writing score]])</f>
        <v>57</v>
      </c>
      <c r="V334" s="15" t="str">
        <f>_xlfn.XLOOKUP(Grades[[#This Row],[Name]],Students[Name],Students[School Name])</f>
        <v>Willow Creek High School</v>
      </c>
      <c r="W334" s="15" t="str">
        <f>_xlfn.XLOOKUP(Grades[[#This Row],[Name]],Students[Name],Students[Extracurricular Activities])</f>
        <v xml:space="preserve">Marching Band </v>
      </c>
      <c r="X334" s="15" t="str">
        <f>_xlfn.XLOOKUP(Grades[[#This Row],[school]],Schools[School Name],Schools[City])</f>
        <v>Saint Paul</v>
      </c>
      <c r="Y334" s="15">
        <f>_xlfn.XLOOKUP(Grades[[#This Row],[School City]],Schools[City],Schools[Zipcode])</f>
        <v>55108</v>
      </c>
    </row>
    <row r="335" spans="12:25" x14ac:dyDescent="0.2">
      <c r="L335" t="s">
        <v>229</v>
      </c>
      <c r="M335" t="s">
        <v>5</v>
      </c>
      <c r="N335" t="s">
        <v>629</v>
      </c>
      <c r="O335">
        <v>90</v>
      </c>
      <c r="P335">
        <v>78</v>
      </c>
      <c r="Q335">
        <v>81</v>
      </c>
      <c r="R335" t="str">
        <f>_xlfn.XLOOKUP(Grades[[#This Row],[math score]],$I$37:$I$41,$J$37:$J$41, ,-1)</f>
        <v>A</v>
      </c>
      <c r="S335" s="16" t="str">
        <f>_xlfn.XLOOKUP(Grades[[#This Row],[reading score]],$I$37:$I$41,$J$37:$J$41, ,-1)</f>
        <v>C</v>
      </c>
      <c r="T335" s="16" t="str">
        <f>_xlfn.XLOOKUP(Grades[[#This Row],[writing score]],$I$37:$I$41,$J$37:$J$41, ,-1)</f>
        <v>B</v>
      </c>
      <c r="U335" s="76">
        <f>AVERAGE(Grades[[#This Row],[math score]],Grades[[#This Row],[reading score]],Grades[[#This Row],[writing score]])</f>
        <v>83</v>
      </c>
      <c r="V335" s="15" t="str">
        <f>_xlfn.XLOOKUP(Grades[[#This Row],[Name]],Students[Name],Students[School Name])</f>
        <v>Blue River High School</v>
      </c>
      <c r="W335" s="15" t="str">
        <f>_xlfn.XLOOKUP(Grades[[#This Row],[Name]],Students[Name],Students[Extracurricular Activities])</f>
        <v>Yearbook Committee</v>
      </c>
      <c r="X335" s="15" t="str">
        <f>_xlfn.XLOOKUP(Grades[[#This Row],[school]],Schools[School Name],Schools[City])</f>
        <v>Duluth</v>
      </c>
      <c r="Y335" s="15">
        <f>_xlfn.XLOOKUP(Grades[[#This Row],[School City]],Schools[City],Schools[Zipcode])</f>
        <v>55810</v>
      </c>
    </row>
    <row r="336" spans="12:25" x14ac:dyDescent="0.2">
      <c r="L336" t="s">
        <v>165</v>
      </c>
      <c r="M336" t="s">
        <v>4</v>
      </c>
      <c r="N336" t="s">
        <v>629</v>
      </c>
      <c r="O336">
        <v>83</v>
      </c>
      <c r="P336">
        <v>93</v>
      </c>
      <c r="Q336">
        <v>95</v>
      </c>
      <c r="R336" t="str">
        <f>_xlfn.XLOOKUP(Grades[[#This Row],[math score]],$I$37:$I$41,$J$37:$J$41, ,-1)</f>
        <v>B</v>
      </c>
      <c r="S336" s="16" t="str">
        <f>_xlfn.XLOOKUP(Grades[[#This Row],[reading score]],$I$37:$I$41,$J$37:$J$41, ,-1)</f>
        <v>A</v>
      </c>
      <c r="T336" s="16" t="str">
        <f>_xlfn.XLOOKUP(Grades[[#This Row],[writing score]],$I$37:$I$41,$J$37:$J$41, ,-1)</f>
        <v>A</v>
      </c>
      <c r="U336" s="76">
        <f>AVERAGE(Grades[[#This Row],[math score]],Grades[[#This Row],[reading score]],Grades[[#This Row],[writing score]])</f>
        <v>90.333333333333329</v>
      </c>
      <c r="V336" s="15" t="str">
        <f>_xlfn.XLOOKUP(Grades[[#This Row],[Name]],Students[Name],Students[School Name])</f>
        <v>Blue River High School</v>
      </c>
      <c r="W336" s="15" t="str">
        <f>_xlfn.XLOOKUP(Grades[[#This Row],[Name]],Students[Name],Students[Extracurricular Activities])</f>
        <v>Sports</v>
      </c>
      <c r="X336" s="15" t="str">
        <f>_xlfn.XLOOKUP(Grades[[#This Row],[school]],Schools[School Name],Schools[City])</f>
        <v>Duluth</v>
      </c>
      <c r="Y336" s="15">
        <f>_xlfn.XLOOKUP(Grades[[#This Row],[School City]],Schools[City],Schools[Zipcode])</f>
        <v>55810</v>
      </c>
    </row>
    <row r="337" spans="12:25" x14ac:dyDescent="0.2">
      <c r="L337" t="s">
        <v>166</v>
      </c>
      <c r="M337" t="s">
        <v>4</v>
      </c>
      <c r="N337" t="s">
        <v>629</v>
      </c>
      <c r="O337">
        <v>61</v>
      </c>
      <c r="P337">
        <v>68</v>
      </c>
      <c r="Q337">
        <v>66</v>
      </c>
      <c r="R337" t="str">
        <f>_xlfn.XLOOKUP(Grades[[#This Row],[math score]],$I$37:$I$41,$J$37:$J$41, ,-1)</f>
        <v>D</v>
      </c>
      <c r="S337" s="16" t="str">
        <f>_xlfn.XLOOKUP(Grades[[#This Row],[reading score]],$I$37:$I$41,$J$37:$J$41, ,-1)</f>
        <v>D</v>
      </c>
      <c r="T337" s="16" t="str">
        <f>_xlfn.XLOOKUP(Grades[[#This Row],[writing score]],$I$37:$I$41,$J$37:$J$41, ,-1)</f>
        <v>D</v>
      </c>
      <c r="U337" s="76">
        <f>AVERAGE(Grades[[#This Row],[math score]],Grades[[#This Row],[reading score]],Grades[[#This Row],[writing score]])</f>
        <v>65</v>
      </c>
      <c r="V337" s="15" t="str">
        <f>_xlfn.XLOOKUP(Grades[[#This Row],[Name]],Students[Name],Students[School Name])</f>
        <v>Lone Oak Grammar School</v>
      </c>
      <c r="W337" s="15" t="str">
        <f>_xlfn.XLOOKUP(Grades[[#This Row],[Name]],Students[Name],Students[Extracurricular Activities])</f>
        <v>Yearbook Committee</v>
      </c>
      <c r="X337" s="15" t="str">
        <f>_xlfn.XLOOKUP(Grades[[#This Row],[school]],Schools[School Name],Schools[City])</f>
        <v>Rochester</v>
      </c>
      <c r="Y337" s="15">
        <f>_xlfn.XLOOKUP(Grades[[#This Row],[School City]],Schools[City],Schools[Zipcode])</f>
        <v>55906</v>
      </c>
    </row>
    <row r="338" spans="12:25" x14ac:dyDescent="0.2">
      <c r="L338" t="s">
        <v>508</v>
      </c>
      <c r="M338" t="s">
        <v>5</v>
      </c>
      <c r="N338" t="s">
        <v>630</v>
      </c>
      <c r="O338">
        <v>76</v>
      </c>
      <c r="P338">
        <v>70</v>
      </c>
      <c r="Q338">
        <v>69</v>
      </c>
      <c r="R338" t="str">
        <f>_xlfn.XLOOKUP(Grades[[#This Row],[math score]],$I$37:$I$41,$J$37:$J$41, ,-1)</f>
        <v>C</v>
      </c>
      <c r="S338" s="16" t="str">
        <f>_xlfn.XLOOKUP(Grades[[#This Row],[reading score]],$I$37:$I$41,$J$37:$J$41, ,-1)</f>
        <v>C</v>
      </c>
      <c r="T338" s="16" t="str">
        <f>_xlfn.XLOOKUP(Grades[[#This Row],[writing score]],$I$37:$I$41,$J$37:$J$41, ,-1)</f>
        <v>D</v>
      </c>
      <c r="U338" s="76">
        <f>AVERAGE(Grades[[#This Row],[math score]],Grades[[#This Row],[reading score]],Grades[[#This Row],[writing score]])</f>
        <v>71.666666666666671</v>
      </c>
      <c r="V338" s="15" t="str">
        <f>_xlfn.XLOOKUP(Grades[[#This Row],[Name]],Students[Name],Students[School Name])</f>
        <v>Golden Sierra High School</v>
      </c>
      <c r="W338" s="15" t="str">
        <f>_xlfn.XLOOKUP(Grades[[#This Row],[Name]],Students[Name],Students[Extracurricular Activities])</f>
        <v>Student Government</v>
      </c>
      <c r="X338" s="15" t="str">
        <f>_xlfn.XLOOKUP(Grades[[#This Row],[school]],Schools[School Name],Schools[City])</f>
        <v>Bloomington</v>
      </c>
      <c r="Y338" s="15">
        <f>_xlfn.XLOOKUP(Grades[[#This Row],[School City]],Schools[City],Schools[Zipcode])</f>
        <v>55435</v>
      </c>
    </row>
    <row r="339" spans="12:25" x14ac:dyDescent="0.2">
      <c r="L339" t="s">
        <v>509</v>
      </c>
      <c r="M339" t="s">
        <v>5</v>
      </c>
      <c r="N339" t="s">
        <v>630</v>
      </c>
      <c r="O339">
        <v>49</v>
      </c>
      <c r="P339">
        <v>51</v>
      </c>
      <c r="Q339">
        <v>43</v>
      </c>
      <c r="R339" t="str">
        <f>_xlfn.XLOOKUP(Grades[[#This Row],[math score]],$I$37:$I$41,$J$37:$J$41, ,-1)</f>
        <v>F</v>
      </c>
      <c r="S339" s="16" t="str">
        <f>_xlfn.XLOOKUP(Grades[[#This Row],[reading score]],$I$37:$I$41,$J$37:$J$41, ,-1)</f>
        <v>F</v>
      </c>
      <c r="T339" s="16" t="str">
        <f>_xlfn.XLOOKUP(Grades[[#This Row],[writing score]],$I$37:$I$41,$J$37:$J$41, ,-1)</f>
        <v>F</v>
      </c>
      <c r="U339" s="76">
        <f>AVERAGE(Grades[[#This Row],[math score]],Grades[[#This Row],[reading score]],Grades[[#This Row],[writing score]])</f>
        <v>47.666666666666664</v>
      </c>
      <c r="V339" s="15" t="str">
        <f>_xlfn.XLOOKUP(Grades[[#This Row],[Name]],Students[Name],Students[School Name])</f>
        <v>Blue River High School</v>
      </c>
      <c r="W339" s="15" t="str">
        <f>_xlfn.XLOOKUP(Grades[[#This Row],[Name]],Students[Name],Students[Extracurricular Activities])</f>
        <v xml:space="preserve">Marching Band </v>
      </c>
      <c r="X339" s="15" t="str">
        <f>_xlfn.XLOOKUP(Grades[[#This Row],[school]],Schools[School Name],Schools[City])</f>
        <v>Duluth</v>
      </c>
      <c r="Y339" s="15">
        <f>_xlfn.XLOOKUP(Grades[[#This Row],[School City]],Schools[City],Schools[Zipcode])</f>
        <v>55810</v>
      </c>
    </row>
    <row r="340" spans="12:25" x14ac:dyDescent="0.2">
      <c r="L340" t="s">
        <v>167</v>
      </c>
      <c r="M340" t="s">
        <v>4</v>
      </c>
      <c r="N340" t="s">
        <v>629</v>
      </c>
      <c r="O340">
        <v>24</v>
      </c>
      <c r="P340">
        <v>38</v>
      </c>
      <c r="Q340">
        <v>27</v>
      </c>
      <c r="R340" t="str">
        <f>_xlfn.XLOOKUP(Grades[[#This Row],[math score]],$I$37:$I$41,$J$37:$J$41, ,-1)</f>
        <v>F</v>
      </c>
      <c r="S340" s="16" t="str">
        <f>_xlfn.XLOOKUP(Grades[[#This Row],[reading score]],$I$37:$I$41,$J$37:$J$41, ,-1)</f>
        <v>F</v>
      </c>
      <c r="T340" s="16" t="str">
        <f>_xlfn.XLOOKUP(Grades[[#This Row],[writing score]],$I$37:$I$41,$J$37:$J$41, ,-1)</f>
        <v>F</v>
      </c>
      <c r="U340" s="76">
        <f>AVERAGE(Grades[[#This Row],[math score]],Grades[[#This Row],[reading score]],Grades[[#This Row],[writing score]])</f>
        <v>29.666666666666668</v>
      </c>
      <c r="V340" s="15" t="str">
        <f>_xlfn.XLOOKUP(Grades[[#This Row],[Name]],Students[Name],Students[School Name])</f>
        <v>Lone Oak Grammar School</v>
      </c>
      <c r="W340" s="15" t="str">
        <f>_xlfn.XLOOKUP(Grades[[#This Row],[Name]],Students[Name],Students[Extracurricular Activities])</f>
        <v>Student Government</v>
      </c>
      <c r="X340" s="15" t="str">
        <f>_xlfn.XLOOKUP(Grades[[#This Row],[school]],Schools[School Name],Schools[City])</f>
        <v>Rochester</v>
      </c>
      <c r="Y340" s="15">
        <f>_xlfn.XLOOKUP(Grades[[#This Row],[School City]],Schools[City],Schools[Zipcode])</f>
        <v>55906</v>
      </c>
    </row>
    <row r="341" spans="12:25" x14ac:dyDescent="0.2">
      <c r="L341" t="s">
        <v>168</v>
      </c>
      <c r="M341" t="s">
        <v>4</v>
      </c>
      <c r="N341" t="s">
        <v>629</v>
      </c>
      <c r="O341">
        <v>35</v>
      </c>
      <c r="P341">
        <v>55</v>
      </c>
      <c r="Q341">
        <v>60</v>
      </c>
      <c r="R341" t="str">
        <f>_xlfn.XLOOKUP(Grades[[#This Row],[math score]],$I$37:$I$41,$J$37:$J$41, ,-1)</f>
        <v>F</v>
      </c>
      <c r="S341" s="16" t="str">
        <f>_xlfn.XLOOKUP(Grades[[#This Row],[reading score]],$I$37:$I$41,$J$37:$J$41, ,-1)</f>
        <v>F</v>
      </c>
      <c r="T341" s="16" t="str">
        <f>_xlfn.XLOOKUP(Grades[[#This Row],[writing score]],$I$37:$I$41,$J$37:$J$41, ,-1)</f>
        <v>D</v>
      </c>
      <c r="U341" s="76">
        <f>AVERAGE(Grades[[#This Row],[math score]],Grades[[#This Row],[reading score]],Grades[[#This Row],[writing score]])</f>
        <v>50</v>
      </c>
      <c r="V341" s="15" t="str">
        <f>_xlfn.XLOOKUP(Grades[[#This Row],[Name]],Students[Name],Students[School Name])</f>
        <v>Golden Sierra High School</v>
      </c>
      <c r="W341" s="15" t="str">
        <f>_xlfn.XLOOKUP(Grades[[#This Row],[Name]],Students[Name],Students[Extracurricular Activities])</f>
        <v>Student Government</v>
      </c>
      <c r="X341" s="15" t="str">
        <f>_xlfn.XLOOKUP(Grades[[#This Row],[school]],Schools[School Name],Schools[City])</f>
        <v>Bloomington</v>
      </c>
      <c r="Y341" s="15">
        <f>_xlfn.XLOOKUP(Grades[[#This Row],[School City]],Schools[City],Schools[Zipcode])</f>
        <v>55435</v>
      </c>
    </row>
    <row r="342" spans="12:25" x14ac:dyDescent="0.2">
      <c r="L342" t="s">
        <v>510</v>
      </c>
      <c r="M342" t="s">
        <v>5</v>
      </c>
      <c r="N342" t="s">
        <v>629</v>
      </c>
      <c r="O342">
        <v>58</v>
      </c>
      <c r="P342">
        <v>61</v>
      </c>
      <c r="Q342">
        <v>52</v>
      </c>
      <c r="R342" t="str">
        <f>_xlfn.XLOOKUP(Grades[[#This Row],[math score]],$I$37:$I$41,$J$37:$J$41, ,-1)</f>
        <v>F</v>
      </c>
      <c r="S342" s="16" t="str">
        <f>_xlfn.XLOOKUP(Grades[[#This Row],[reading score]],$I$37:$I$41,$J$37:$J$41, ,-1)</f>
        <v>D</v>
      </c>
      <c r="T342" s="16" t="str">
        <f>_xlfn.XLOOKUP(Grades[[#This Row],[writing score]],$I$37:$I$41,$J$37:$J$41, ,-1)</f>
        <v>F</v>
      </c>
      <c r="U342" s="76">
        <f>AVERAGE(Grades[[#This Row],[math score]],Grades[[#This Row],[reading score]],Grades[[#This Row],[writing score]])</f>
        <v>57</v>
      </c>
      <c r="V342" s="15" t="str">
        <f>_xlfn.XLOOKUP(Grades[[#This Row],[Name]],Students[Name],Students[School Name])</f>
        <v>Blue River High School</v>
      </c>
      <c r="W342" s="15" t="str">
        <f>_xlfn.XLOOKUP(Grades[[#This Row],[Name]],Students[Name],Students[Extracurricular Activities])</f>
        <v>Chess Club</v>
      </c>
      <c r="X342" s="15" t="str">
        <f>_xlfn.XLOOKUP(Grades[[#This Row],[school]],Schools[School Name],Schools[City])</f>
        <v>Duluth</v>
      </c>
      <c r="Y342" s="15">
        <f>_xlfn.XLOOKUP(Grades[[#This Row],[School City]],Schools[City],Schools[Zipcode])</f>
        <v>55810</v>
      </c>
    </row>
    <row r="343" spans="12:25" x14ac:dyDescent="0.2">
      <c r="L343" t="s">
        <v>169</v>
      </c>
      <c r="M343" t="s">
        <v>4</v>
      </c>
      <c r="N343" t="s">
        <v>629</v>
      </c>
      <c r="O343">
        <v>61</v>
      </c>
      <c r="P343">
        <v>73</v>
      </c>
      <c r="Q343">
        <v>63</v>
      </c>
      <c r="R343" t="str">
        <f>_xlfn.XLOOKUP(Grades[[#This Row],[math score]],$I$37:$I$41,$J$37:$J$41, ,-1)</f>
        <v>D</v>
      </c>
      <c r="S343" s="16" t="str">
        <f>_xlfn.XLOOKUP(Grades[[#This Row],[reading score]],$I$37:$I$41,$J$37:$J$41, ,-1)</f>
        <v>C</v>
      </c>
      <c r="T343" s="16" t="str">
        <f>_xlfn.XLOOKUP(Grades[[#This Row],[writing score]],$I$37:$I$41,$J$37:$J$41, ,-1)</f>
        <v>D</v>
      </c>
      <c r="U343" s="76">
        <f>AVERAGE(Grades[[#This Row],[math score]],Grades[[#This Row],[reading score]],Grades[[#This Row],[writing score]])</f>
        <v>65.666666666666671</v>
      </c>
      <c r="V343" s="15" t="str">
        <f>_xlfn.XLOOKUP(Grades[[#This Row],[Name]],Students[Name],Students[School Name])</f>
        <v>Blue River High School</v>
      </c>
      <c r="W343" s="15" t="str">
        <f>_xlfn.XLOOKUP(Grades[[#This Row],[Name]],Students[Name],Students[Extracurricular Activities])</f>
        <v>Chess Club</v>
      </c>
      <c r="X343" s="15" t="str">
        <f>_xlfn.XLOOKUP(Grades[[#This Row],[school]],Schools[School Name],Schools[City])</f>
        <v>Duluth</v>
      </c>
      <c r="Y343" s="15">
        <f>_xlfn.XLOOKUP(Grades[[#This Row],[School City]],Schools[City],Schools[Zipcode])</f>
        <v>55810</v>
      </c>
    </row>
    <row r="344" spans="12:25" x14ac:dyDescent="0.2">
      <c r="L344" t="s">
        <v>170</v>
      </c>
      <c r="M344" t="s">
        <v>4</v>
      </c>
      <c r="N344" t="s">
        <v>629</v>
      </c>
      <c r="O344">
        <v>69</v>
      </c>
      <c r="P344">
        <v>76</v>
      </c>
      <c r="Q344">
        <v>74</v>
      </c>
      <c r="R344" t="str">
        <f>_xlfn.XLOOKUP(Grades[[#This Row],[math score]],$I$37:$I$41,$J$37:$J$41, ,-1)</f>
        <v>D</v>
      </c>
      <c r="S344" s="16" t="str">
        <f>_xlfn.XLOOKUP(Grades[[#This Row],[reading score]],$I$37:$I$41,$J$37:$J$41, ,-1)</f>
        <v>C</v>
      </c>
      <c r="T344" s="16" t="str">
        <f>_xlfn.XLOOKUP(Grades[[#This Row],[writing score]],$I$37:$I$41,$J$37:$J$41, ,-1)</f>
        <v>C</v>
      </c>
      <c r="U344" s="76">
        <f>AVERAGE(Grades[[#This Row],[math score]],Grades[[#This Row],[reading score]],Grades[[#This Row],[writing score]])</f>
        <v>73</v>
      </c>
      <c r="V344" s="15" t="str">
        <f>_xlfn.XLOOKUP(Grades[[#This Row],[Name]],Students[Name],Students[School Name])</f>
        <v>Lone Oak Grammar School</v>
      </c>
      <c r="W344" s="15" t="str">
        <f>_xlfn.XLOOKUP(Grades[[#This Row],[Name]],Students[Name],Students[Extracurricular Activities])</f>
        <v>Chess Club</v>
      </c>
      <c r="X344" s="15" t="str">
        <f>_xlfn.XLOOKUP(Grades[[#This Row],[school]],Schools[School Name],Schools[City])</f>
        <v>Rochester</v>
      </c>
      <c r="Y344" s="15">
        <f>_xlfn.XLOOKUP(Grades[[#This Row],[School City]],Schools[City],Schools[Zipcode])</f>
        <v>55906</v>
      </c>
    </row>
    <row r="345" spans="12:25" x14ac:dyDescent="0.2">
      <c r="L345" t="s">
        <v>511</v>
      </c>
      <c r="M345" t="s">
        <v>5</v>
      </c>
      <c r="N345" t="s">
        <v>630</v>
      </c>
      <c r="O345">
        <v>67</v>
      </c>
      <c r="P345">
        <v>72</v>
      </c>
      <c r="Q345">
        <v>67</v>
      </c>
      <c r="R345" t="str">
        <f>_xlfn.XLOOKUP(Grades[[#This Row],[math score]],$I$37:$I$41,$J$37:$J$41, ,-1)</f>
        <v>D</v>
      </c>
      <c r="S345" s="16" t="str">
        <f>_xlfn.XLOOKUP(Grades[[#This Row],[reading score]],$I$37:$I$41,$J$37:$J$41, ,-1)</f>
        <v>C</v>
      </c>
      <c r="T345" s="16" t="str">
        <f>_xlfn.XLOOKUP(Grades[[#This Row],[writing score]],$I$37:$I$41,$J$37:$J$41, ,-1)</f>
        <v>D</v>
      </c>
      <c r="U345" s="76">
        <f>AVERAGE(Grades[[#This Row],[math score]],Grades[[#This Row],[reading score]],Grades[[#This Row],[writing score]])</f>
        <v>68.666666666666671</v>
      </c>
      <c r="V345" s="15" t="str">
        <f>_xlfn.XLOOKUP(Grades[[#This Row],[Name]],Students[Name],Students[School Name])</f>
        <v>Golden Sierra High School</v>
      </c>
      <c r="W345" s="15" t="str">
        <f>_xlfn.XLOOKUP(Grades[[#This Row],[Name]],Students[Name],Students[Extracurricular Activities])</f>
        <v xml:space="preserve">Marching Band </v>
      </c>
      <c r="X345" s="15" t="str">
        <f>_xlfn.XLOOKUP(Grades[[#This Row],[school]],Schools[School Name],Schools[City])</f>
        <v>Bloomington</v>
      </c>
      <c r="Y345" s="15">
        <f>_xlfn.XLOOKUP(Grades[[#This Row],[School City]],Schools[City],Schools[Zipcode])</f>
        <v>55435</v>
      </c>
    </row>
    <row r="346" spans="12:25" x14ac:dyDescent="0.2">
      <c r="L346" t="s">
        <v>512</v>
      </c>
      <c r="M346" t="s">
        <v>5</v>
      </c>
      <c r="N346" t="s">
        <v>629</v>
      </c>
      <c r="O346">
        <v>79</v>
      </c>
      <c r="P346">
        <v>73</v>
      </c>
      <c r="Q346">
        <v>67</v>
      </c>
      <c r="R346" t="str">
        <f>_xlfn.XLOOKUP(Grades[[#This Row],[math score]],$I$37:$I$41,$J$37:$J$41, ,-1)</f>
        <v>C</v>
      </c>
      <c r="S346" s="16" t="str">
        <f>_xlfn.XLOOKUP(Grades[[#This Row],[reading score]],$I$37:$I$41,$J$37:$J$41, ,-1)</f>
        <v>C</v>
      </c>
      <c r="T346" s="16" t="str">
        <f>_xlfn.XLOOKUP(Grades[[#This Row],[writing score]],$I$37:$I$41,$J$37:$J$41, ,-1)</f>
        <v>D</v>
      </c>
      <c r="U346" s="76">
        <f>AVERAGE(Grades[[#This Row],[math score]],Grades[[#This Row],[reading score]],Grades[[#This Row],[writing score]])</f>
        <v>73</v>
      </c>
      <c r="V346" s="15" t="str">
        <f>_xlfn.XLOOKUP(Grades[[#This Row],[Name]],Students[Name],Students[School Name])</f>
        <v>Golden Sierra High School</v>
      </c>
      <c r="W346" s="15" t="str">
        <f>_xlfn.XLOOKUP(Grades[[#This Row],[Name]],Students[Name],Students[Extracurricular Activities])</f>
        <v>Yearbook Committee</v>
      </c>
      <c r="X346" s="15" t="str">
        <f>_xlfn.XLOOKUP(Grades[[#This Row],[school]],Schools[School Name],Schools[City])</f>
        <v>Bloomington</v>
      </c>
      <c r="Y346" s="15">
        <f>_xlfn.XLOOKUP(Grades[[#This Row],[School City]],Schools[City],Schools[Zipcode])</f>
        <v>55435</v>
      </c>
    </row>
    <row r="347" spans="12:25" x14ac:dyDescent="0.2">
      <c r="L347" t="s">
        <v>171</v>
      </c>
      <c r="M347" t="s">
        <v>4</v>
      </c>
      <c r="N347" t="s">
        <v>630</v>
      </c>
      <c r="O347">
        <v>72</v>
      </c>
      <c r="P347">
        <v>80</v>
      </c>
      <c r="Q347">
        <v>75</v>
      </c>
      <c r="R347" t="str">
        <f>_xlfn.XLOOKUP(Grades[[#This Row],[math score]],$I$37:$I$41,$J$37:$J$41, ,-1)</f>
        <v>C</v>
      </c>
      <c r="S347" s="16" t="str">
        <f>_xlfn.XLOOKUP(Grades[[#This Row],[reading score]],$I$37:$I$41,$J$37:$J$41, ,-1)</f>
        <v>B</v>
      </c>
      <c r="T347" s="16" t="str">
        <f>_xlfn.XLOOKUP(Grades[[#This Row],[writing score]],$I$37:$I$41,$J$37:$J$41, ,-1)</f>
        <v>C</v>
      </c>
      <c r="U347" s="76">
        <f>AVERAGE(Grades[[#This Row],[math score]],Grades[[#This Row],[reading score]],Grades[[#This Row],[writing score]])</f>
        <v>75.666666666666671</v>
      </c>
      <c r="V347" s="15" t="str">
        <f>_xlfn.XLOOKUP(Grades[[#This Row],[Name]],Students[Name],Students[School Name])</f>
        <v>Blue River High School</v>
      </c>
      <c r="W347" s="15" t="str">
        <f>_xlfn.XLOOKUP(Grades[[#This Row],[Name]],Students[Name],Students[Extracurricular Activities])</f>
        <v>Chess Club</v>
      </c>
      <c r="X347" s="15" t="str">
        <f>_xlfn.XLOOKUP(Grades[[#This Row],[school]],Schools[School Name],Schools[City])</f>
        <v>Duluth</v>
      </c>
      <c r="Y347" s="15">
        <f>_xlfn.XLOOKUP(Grades[[#This Row],[School City]],Schools[City],Schools[Zipcode])</f>
        <v>55810</v>
      </c>
    </row>
    <row r="348" spans="12:25" x14ac:dyDescent="0.2">
      <c r="L348" t="s">
        <v>513</v>
      </c>
      <c r="M348" t="s">
        <v>5</v>
      </c>
      <c r="N348" t="s">
        <v>629</v>
      </c>
      <c r="O348">
        <v>62</v>
      </c>
      <c r="P348">
        <v>61</v>
      </c>
      <c r="Q348">
        <v>57</v>
      </c>
      <c r="R348" t="str">
        <f>_xlfn.XLOOKUP(Grades[[#This Row],[math score]],$I$37:$I$41,$J$37:$J$41, ,-1)</f>
        <v>D</v>
      </c>
      <c r="S348" s="16" t="str">
        <f>_xlfn.XLOOKUP(Grades[[#This Row],[reading score]],$I$37:$I$41,$J$37:$J$41, ,-1)</f>
        <v>D</v>
      </c>
      <c r="T348" s="16" t="str">
        <f>_xlfn.XLOOKUP(Grades[[#This Row],[writing score]],$I$37:$I$41,$J$37:$J$41, ,-1)</f>
        <v>F</v>
      </c>
      <c r="U348" s="76">
        <f>AVERAGE(Grades[[#This Row],[math score]],Grades[[#This Row],[reading score]],Grades[[#This Row],[writing score]])</f>
        <v>60</v>
      </c>
      <c r="V348" s="15" t="str">
        <f>_xlfn.XLOOKUP(Grades[[#This Row],[Name]],Students[Name],Students[School Name])</f>
        <v>Lone Oak Grammar School</v>
      </c>
      <c r="W348" s="15" t="str">
        <f>_xlfn.XLOOKUP(Grades[[#This Row],[Name]],Students[Name],Students[Extracurricular Activities])</f>
        <v>Yearbook Committee</v>
      </c>
      <c r="X348" s="15" t="str">
        <f>_xlfn.XLOOKUP(Grades[[#This Row],[school]],Schools[School Name],Schools[City])</f>
        <v>Rochester</v>
      </c>
      <c r="Y348" s="15">
        <f>_xlfn.XLOOKUP(Grades[[#This Row],[School City]],Schools[City],Schools[Zipcode])</f>
        <v>55906</v>
      </c>
    </row>
    <row r="349" spans="12:25" x14ac:dyDescent="0.2">
      <c r="L349" t="s">
        <v>172</v>
      </c>
      <c r="M349" t="s">
        <v>4</v>
      </c>
      <c r="N349" t="s">
        <v>629</v>
      </c>
      <c r="O349">
        <v>77</v>
      </c>
      <c r="P349">
        <v>94</v>
      </c>
      <c r="Q349">
        <v>95</v>
      </c>
      <c r="R349" t="str">
        <f>_xlfn.XLOOKUP(Grades[[#This Row],[math score]],$I$37:$I$41,$J$37:$J$41, ,-1)</f>
        <v>C</v>
      </c>
      <c r="S349" s="16" t="str">
        <f>_xlfn.XLOOKUP(Grades[[#This Row],[reading score]],$I$37:$I$41,$J$37:$J$41, ,-1)</f>
        <v>A</v>
      </c>
      <c r="T349" s="16" t="str">
        <f>_xlfn.XLOOKUP(Grades[[#This Row],[writing score]],$I$37:$I$41,$J$37:$J$41, ,-1)</f>
        <v>A</v>
      </c>
      <c r="U349" s="76">
        <f>AVERAGE(Grades[[#This Row],[math score]],Grades[[#This Row],[reading score]],Grades[[#This Row],[writing score]])</f>
        <v>88.666666666666671</v>
      </c>
      <c r="V349" s="15" t="str">
        <f>_xlfn.XLOOKUP(Grades[[#This Row],[Name]],Students[Name],Students[School Name])</f>
        <v>Blue River High School</v>
      </c>
      <c r="W349" s="15" t="str">
        <f>_xlfn.XLOOKUP(Grades[[#This Row],[Name]],Students[Name],Students[Extracurricular Activities])</f>
        <v>Sports</v>
      </c>
      <c r="X349" s="15" t="str">
        <f>_xlfn.XLOOKUP(Grades[[#This Row],[school]],Schools[School Name],Schools[City])</f>
        <v>Duluth</v>
      </c>
      <c r="Y349" s="15">
        <f>_xlfn.XLOOKUP(Grades[[#This Row],[School City]],Schools[City],Schools[Zipcode])</f>
        <v>55810</v>
      </c>
    </row>
    <row r="350" spans="12:25" x14ac:dyDescent="0.2">
      <c r="L350" t="s">
        <v>514</v>
      </c>
      <c r="M350" t="s">
        <v>5</v>
      </c>
      <c r="N350" t="s">
        <v>629</v>
      </c>
      <c r="O350">
        <v>75</v>
      </c>
      <c r="P350">
        <v>74</v>
      </c>
      <c r="Q350">
        <v>66</v>
      </c>
      <c r="R350" t="str">
        <f>_xlfn.XLOOKUP(Grades[[#This Row],[math score]],$I$37:$I$41,$J$37:$J$41, ,-1)</f>
        <v>C</v>
      </c>
      <c r="S350" s="16" t="str">
        <f>_xlfn.XLOOKUP(Grades[[#This Row],[reading score]],$I$37:$I$41,$J$37:$J$41, ,-1)</f>
        <v>C</v>
      </c>
      <c r="T350" s="16" t="str">
        <f>_xlfn.XLOOKUP(Grades[[#This Row],[writing score]],$I$37:$I$41,$J$37:$J$41, ,-1)</f>
        <v>D</v>
      </c>
      <c r="U350" s="76">
        <f>AVERAGE(Grades[[#This Row],[math score]],Grades[[#This Row],[reading score]],Grades[[#This Row],[writing score]])</f>
        <v>71.666666666666671</v>
      </c>
      <c r="V350" s="15" t="str">
        <f>_xlfn.XLOOKUP(Grades[[#This Row],[Name]],Students[Name],Students[School Name])</f>
        <v>Golden Sierra High School</v>
      </c>
      <c r="W350" s="15" t="str">
        <f>_xlfn.XLOOKUP(Grades[[#This Row],[Name]],Students[Name],Students[Extracurricular Activities])</f>
        <v>Chess Club</v>
      </c>
      <c r="X350" s="15" t="str">
        <f>_xlfn.XLOOKUP(Grades[[#This Row],[school]],Schools[School Name],Schools[City])</f>
        <v>Bloomington</v>
      </c>
      <c r="Y350" s="15">
        <f>_xlfn.XLOOKUP(Grades[[#This Row],[School City]],Schools[City],Schools[Zipcode])</f>
        <v>55435</v>
      </c>
    </row>
    <row r="351" spans="12:25" x14ac:dyDescent="0.2">
      <c r="L351" t="s">
        <v>515</v>
      </c>
      <c r="M351" t="s">
        <v>5</v>
      </c>
      <c r="N351" t="s">
        <v>630</v>
      </c>
      <c r="O351">
        <v>87</v>
      </c>
      <c r="P351">
        <v>74</v>
      </c>
      <c r="Q351">
        <v>76</v>
      </c>
      <c r="R351" t="str">
        <f>_xlfn.XLOOKUP(Grades[[#This Row],[math score]],$I$37:$I$41,$J$37:$J$41, ,-1)</f>
        <v>B</v>
      </c>
      <c r="S351" s="16" t="str">
        <f>_xlfn.XLOOKUP(Grades[[#This Row],[reading score]],$I$37:$I$41,$J$37:$J$41, ,-1)</f>
        <v>C</v>
      </c>
      <c r="T351" s="16" t="str">
        <f>_xlfn.XLOOKUP(Grades[[#This Row],[writing score]],$I$37:$I$41,$J$37:$J$41, ,-1)</f>
        <v>C</v>
      </c>
      <c r="U351" s="76">
        <f>AVERAGE(Grades[[#This Row],[math score]],Grades[[#This Row],[reading score]],Grades[[#This Row],[writing score]])</f>
        <v>79</v>
      </c>
      <c r="V351" s="15" t="str">
        <f>_xlfn.XLOOKUP(Grades[[#This Row],[Name]],Students[Name],Students[School Name])</f>
        <v>Willow Creek High School</v>
      </c>
      <c r="W351" s="15" t="str">
        <f>_xlfn.XLOOKUP(Grades[[#This Row],[Name]],Students[Name],Students[Extracurricular Activities])</f>
        <v xml:space="preserve">Marching Band </v>
      </c>
      <c r="X351" s="15" t="str">
        <f>_xlfn.XLOOKUP(Grades[[#This Row],[school]],Schools[School Name],Schools[City])</f>
        <v>Saint Paul</v>
      </c>
      <c r="Y351" s="15">
        <f>_xlfn.XLOOKUP(Grades[[#This Row],[School City]],Schools[City],Schools[Zipcode])</f>
        <v>55108</v>
      </c>
    </row>
    <row r="352" spans="12:25" x14ac:dyDescent="0.2">
      <c r="L352" t="s">
        <v>173</v>
      </c>
      <c r="M352" t="s">
        <v>4</v>
      </c>
      <c r="N352" t="s">
        <v>629</v>
      </c>
      <c r="O352">
        <v>52</v>
      </c>
      <c r="P352">
        <v>65</v>
      </c>
      <c r="Q352">
        <v>69</v>
      </c>
      <c r="R352" t="str">
        <f>_xlfn.XLOOKUP(Grades[[#This Row],[math score]],$I$37:$I$41,$J$37:$J$41, ,-1)</f>
        <v>F</v>
      </c>
      <c r="S352" s="16" t="str">
        <f>_xlfn.XLOOKUP(Grades[[#This Row],[reading score]],$I$37:$I$41,$J$37:$J$41, ,-1)</f>
        <v>D</v>
      </c>
      <c r="T352" s="16" t="str">
        <f>_xlfn.XLOOKUP(Grades[[#This Row],[writing score]],$I$37:$I$41,$J$37:$J$41, ,-1)</f>
        <v>D</v>
      </c>
      <c r="U352" s="76">
        <f>AVERAGE(Grades[[#This Row],[math score]],Grades[[#This Row],[reading score]],Grades[[#This Row],[writing score]])</f>
        <v>62</v>
      </c>
      <c r="V352" s="15" t="str">
        <f>_xlfn.XLOOKUP(Grades[[#This Row],[Name]],Students[Name],Students[School Name])</f>
        <v>Lone Oak Grammar School</v>
      </c>
      <c r="W352" s="15" t="str">
        <f>_xlfn.XLOOKUP(Grades[[#This Row],[Name]],Students[Name],Students[Extracurricular Activities])</f>
        <v>Sports</v>
      </c>
      <c r="X352" s="15" t="str">
        <f>_xlfn.XLOOKUP(Grades[[#This Row],[school]],Schools[School Name],Schools[City])</f>
        <v>Rochester</v>
      </c>
      <c r="Y352" s="15">
        <f>_xlfn.XLOOKUP(Grades[[#This Row],[School City]],Schools[City],Schools[Zipcode])</f>
        <v>55906</v>
      </c>
    </row>
    <row r="353" spans="12:25" x14ac:dyDescent="0.2">
      <c r="L353" t="s">
        <v>516</v>
      </c>
      <c r="M353" t="s">
        <v>5</v>
      </c>
      <c r="N353" t="s">
        <v>629</v>
      </c>
      <c r="O353">
        <v>66</v>
      </c>
      <c r="P353">
        <v>57</v>
      </c>
      <c r="Q353">
        <v>52</v>
      </c>
      <c r="R353" t="str">
        <f>_xlfn.XLOOKUP(Grades[[#This Row],[math score]],$I$37:$I$41,$J$37:$J$41, ,-1)</f>
        <v>D</v>
      </c>
      <c r="S353" s="16" t="str">
        <f>_xlfn.XLOOKUP(Grades[[#This Row],[reading score]],$I$37:$I$41,$J$37:$J$41, ,-1)</f>
        <v>F</v>
      </c>
      <c r="T353" s="16" t="str">
        <f>_xlfn.XLOOKUP(Grades[[#This Row],[writing score]],$I$37:$I$41,$J$37:$J$41, ,-1)</f>
        <v>F</v>
      </c>
      <c r="U353" s="76">
        <f>AVERAGE(Grades[[#This Row],[math score]],Grades[[#This Row],[reading score]],Grades[[#This Row],[writing score]])</f>
        <v>58.333333333333336</v>
      </c>
      <c r="V353" s="15" t="str">
        <f>_xlfn.XLOOKUP(Grades[[#This Row],[Name]],Students[Name],Students[School Name])</f>
        <v>Willow Creek High School</v>
      </c>
      <c r="W353" s="15" t="str">
        <f>_xlfn.XLOOKUP(Grades[[#This Row],[Name]],Students[Name],Students[Extracurricular Activities])</f>
        <v>Yearbook Committee</v>
      </c>
      <c r="X353" s="15" t="str">
        <f>_xlfn.XLOOKUP(Grades[[#This Row],[school]],Schools[School Name],Schools[City])</f>
        <v>Saint Paul</v>
      </c>
      <c r="Y353" s="15">
        <f>_xlfn.XLOOKUP(Grades[[#This Row],[School City]],Schools[City],Schools[Zipcode])</f>
        <v>55108</v>
      </c>
    </row>
    <row r="354" spans="12:25" x14ac:dyDescent="0.2">
      <c r="L354" t="s">
        <v>174</v>
      </c>
      <c r="M354" t="s">
        <v>4</v>
      </c>
      <c r="N354" t="s">
        <v>630</v>
      </c>
      <c r="O354">
        <v>63</v>
      </c>
      <c r="P354">
        <v>78</v>
      </c>
      <c r="Q354">
        <v>80</v>
      </c>
      <c r="R354" t="str">
        <f>_xlfn.XLOOKUP(Grades[[#This Row],[math score]],$I$37:$I$41,$J$37:$J$41, ,-1)</f>
        <v>D</v>
      </c>
      <c r="S354" s="16" t="str">
        <f>_xlfn.XLOOKUP(Grades[[#This Row],[reading score]],$I$37:$I$41,$J$37:$J$41, ,-1)</f>
        <v>C</v>
      </c>
      <c r="T354" s="16" t="str">
        <f>_xlfn.XLOOKUP(Grades[[#This Row],[writing score]],$I$37:$I$41,$J$37:$J$41, ,-1)</f>
        <v>B</v>
      </c>
      <c r="U354" s="76">
        <f>AVERAGE(Grades[[#This Row],[math score]],Grades[[#This Row],[reading score]],Grades[[#This Row],[writing score]])</f>
        <v>73.666666666666671</v>
      </c>
      <c r="V354" s="15" t="str">
        <f>_xlfn.XLOOKUP(Grades[[#This Row],[Name]],Students[Name],Students[School Name])</f>
        <v>Blue River High School</v>
      </c>
      <c r="W354" s="15" t="str">
        <f>_xlfn.XLOOKUP(Grades[[#This Row],[Name]],Students[Name],Students[Extracurricular Activities])</f>
        <v>Yearbook Committee</v>
      </c>
      <c r="X354" s="15" t="str">
        <f>_xlfn.XLOOKUP(Grades[[#This Row],[school]],Schools[School Name],Schools[City])</f>
        <v>Duluth</v>
      </c>
      <c r="Y354" s="15">
        <f>_xlfn.XLOOKUP(Grades[[#This Row],[School City]],Schools[City],Schools[Zipcode])</f>
        <v>55810</v>
      </c>
    </row>
    <row r="355" spans="12:25" x14ac:dyDescent="0.2">
      <c r="L355" t="s">
        <v>175</v>
      </c>
      <c r="M355" t="s">
        <v>4</v>
      </c>
      <c r="N355" t="s">
        <v>630</v>
      </c>
      <c r="O355">
        <v>46</v>
      </c>
      <c r="P355">
        <v>58</v>
      </c>
      <c r="Q355">
        <v>57</v>
      </c>
      <c r="R355" t="str">
        <f>_xlfn.XLOOKUP(Grades[[#This Row],[math score]],$I$37:$I$41,$J$37:$J$41, ,-1)</f>
        <v>F</v>
      </c>
      <c r="S355" s="16" t="str">
        <f>_xlfn.XLOOKUP(Grades[[#This Row],[reading score]],$I$37:$I$41,$J$37:$J$41, ,-1)</f>
        <v>F</v>
      </c>
      <c r="T355" s="16" t="str">
        <f>_xlfn.XLOOKUP(Grades[[#This Row],[writing score]],$I$37:$I$41,$J$37:$J$41, ,-1)</f>
        <v>F</v>
      </c>
      <c r="U355" s="76">
        <f>AVERAGE(Grades[[#This Row],[math score]],Grades[[#This Row],[reading score]],Grades[[#This Row],[writing score]])</f>
        <v>53.666666666666664</v>
      </c>
      <c r="V355" s="15" t="str">
        <f>_xlfn.XLOOKUP(Grades[[#This Row],[Name]],Students[Name],Students[School Name])</f>
        <v>Blue River High School</v>
      </c>
      <c r="W355" s="15" t="str">
        <f>_xlfn.XLOOKUP(Grades[[#This Row],[Name]],Students[Name],Students[Extracurricular Activities])</f>
        <v xml:space="preserve">Marching Band </v>
      </c>
      <c r="X355" s="15" t="str">
        <f>_xlfn.XLOOKUP(Grades[[#This Row],[school]],Schools[School Name],Schools[City])</f>
        <v>Duluth</v>
      </c>
      <c r="Y355" s="15">
        <f>_xlfn.XLOOKUP(Grades[[#This Row],[School City]],Schools[City],Schools[Zipcode])</f>
        <v>55810</v>
      </c>
    </row>
    <row r="356" spans="12:25" x14ac:dyDescent="0.2">
      <c r="L356" t="s">
        <v>176</v>
      </c>
      <c r="M356" t="s">
        <v>4</v>
      </c>
      <c r="N356" t="s">
        <v>629</v>
      </c>
      <c r="O356">
        <v>59</v>
      </c>
      <c r="P356">
        <v>71</v>
      </c>
      <c r="Q356">
        <v>70</v>
      </c>
      <c r="R356" t="str">
        <f>_xlfn.XLOOKUP(Grades[[#This Row],[math score]],$I$37:$I$41,$J$37:$J$41, ,-1)</f>
        <v>F</v>
      </c>
      <c r="S356" s="16" t="str">
        <f>_xlfn.XLOOKUP(Grades[[#This Row],[reading score]],$I$37:$I$41,$J$37:$J$41, ,-1)</f>
        <v>C</v>
      </c>
      <c r="T356" s="16" t="str">
        <f>_xlfn.XLOOKUP(Grades[[#This Row],[writing score]],$I$37:$I$41,$J$37:$J$41, ,-1)</f>
        <v>C</v>
      </c>
      <c r="U356" s="76">
        <f>AVERAGE(Grades[[#This Row],[math score]],Grades[[#This Row],[reading score]],Grades[[#This Row],[writing score]])</f>
        <v>66.666666666666671</v>
      </c>
      <c r="V356" s="15" t="str">
        <f>_xlfn.XLOOKUP(Grades[[#This Row],[Name]],Students[Name],Students[School Name])</f>
        <v>Blue River High School</v>
      </c>
      <c r="W356" s="15" t="str">
        <f>_xlfn.XLOOKUP(Grades[[#This Row],[Name]],Students[Name],Students[Extracurricular Activities])</f>
        <v>Yearbook Committee</v>
      </c>
      <c r="X356" s="15" t="str">
        <f>_xlfn.XLOOKUP(Grades[[#This Row],[school]],Schools[School Name],Schools[City])</f>
        <v>Duluth</v>
      </c>
      <c r="Y356" s="15">
        <f>_xlfn.XLOOKUP(Grades[[#This Row],[School City]],Schools[City],Schools[Zipcode])</f>
        <v>55810</v>
      </c>
    </row>
    <row r="357" spans="12:25" x14ac:dyDescent="0.2">
      <c r="L357" t="s">
        <v>177</v>
      </c>
      <c r="M357" t="s">
        <v>4</v>
      </c>
      <c r="N357" t="s">
        <v>629</v>
      </c>
      <c r="O357">
        <v>61</v>
      </c>
      <c r="P357">
        <v>72</v>
      </c>
      <c r="Q357">
        <v>70</v>
      </c>
      <c r="R357" t="str">
        <f>_xlfn.XLOOKUP(Grades[[#This Row],[math score]],$I$37:$I$41,$J$37:$J$41, ,-1)</f>
        <v>D</v>
      </c>
      <c r="S357" s="16" t="str">
        <f>_xlfn.XLOOKUP(Grades[[#This Row],[reading score]],$I$37:$I$41,$J$37:$J$41, ,-1)</f>
        <v>C</v>
      </c>
      <c r="T357" s="16" t="str">
        <f>_xlfn.XLOOKUP(Grades[[#This Row],[writing score]],$I$37:$I$41,$J$37:$J$41, ,-1)</f>
        <v>C</v>
      </c>
      <c r="U357" s="76">
        <f>AVERAGE(Grades[[#This Row],[math score]],Grades[[#This Row],[reading score]],Grades[[#This Row],[writing score]])</f>
        <v>67.666666666666671</v>
      </c>
      <c r="V357" s="15" t="str">
        <f>_xlfn.XLOOKUP(Grades[[#This Row],[Name]],Students[Name],Students[School Name])</f>
        <v>Willow Creek High School</v>
      </c>
      <c r="W357" s="15" t="str">
        <f>_xlfn.XLOOKUP(Grades[[#This Row],[Name]],Students[Name],Students[Extracurricular Activities])</f>
        <v>Student Government</v>
      </c>
      <c r="X357" s="15" t="str">
        <f>_xlfn.XLOOKUP(Grades[[#This Row],[school]],Schools[School Name],Schools[City])</f>
        <v>Saint Paul</v>
      </c>
      <c r="Y357" s="15">
        <f>_xlfn.XLOOKUP(Grades[[#This Row],[School City]],Schools[City],Schools[Zipcode])</f>
        <v>55108</v>
      </c>
    </row>
    <row r="358" spans="12:25" x14ac:dyDescent="0.2">
      <c r="L358" t="s">
        <v>517</v>
      </c>
      <c r="M358" t="s">
        <v>5</v>
      </c>
      <c r="N358" t="s">
        <v>629</v>
      </c>
      <c r="O358">
        <v>63</v>
      </c>
      <c r="P358">
        <v>61</v>
      </c>
      <c r="Q358">
        <v>61</v>
      </c>
      <c r="R358" t="str">
        <f>_xlfn.XLOOKUP(Grades[[#This Row],[math score]],$I$37:$I$41,$J$37:$J$41, ,-1)</f>
        <v>D</v>
      </c>
      <c r="S358" s="16" t="str">
        <f>_xlfn.XLOOKUP(Grades[[#This Row],[reading score]],$I$37:$I$41,$J$37:$J$41, ,-1)</f>
        <v>D</v>
      </c>
      <c r="T358" s="16" t="str">
        <f>_xlfn.XLOOKUP(Grades[[#This Row],[writing score]],$I$37:$I$41,$J$37:$J$41, ,-1)</f>
        <v>D</v>
      </c>
      <c r="U358" s="76">
        <f>AVERAGE(Grades[[#This Row],[math score]],Grades[[#This Row],[reading score]],Grades[[#This Row],[writing score]])</f>
        <v>61.666666666666664</v>
      </c>
      <c r="V358" s="15" t="str">
        <f>_xlfn.XLOOKUP(Grades[[#This Row],[Name]],Students[Name],Students[School Name])</f>
        <v>Granite Hills High</v>
      </c>
      <c r="W358" s="15" t="str">
        <f>_xlfn.XLOOKUP(Grades[[#This Row],[Name]],Students[Name],Students[Extracurricular Activities])</f>
        <v xml:space="preserve">Marching Band </v>
      </c>
      <c r="X358" s="15" t="str">
        <f>_xlfn.XLOOKUP(Grades[[#This Row],[school]],Schools[School Name],Schools[City])</f>
        <v>Minneapolis</v>
      </c>
      <c r="Y358" s="15">
        <f>_xlfn.XLOOKUP(Grades[[#This Row],[School City]],Schools[City],Schools[Zipcode])</f>
        <v>55488</v>
      </c>
    </row>
    <row r="359" spans="12:25" x14ac:dyDescent="0.2">
      <c r="L359" t="s">
        <v>178</v>
      </c>
      <c r="M359" t="s">
        <v>4</v>
      </c>
      <c r="N359" t="s">
        <v>629</v>
      </c>
      <c r="O359">
        <v>42</v>
      </c>
      <c r="P359">
        <v>66</v>
      </c>
      <c r="Q359">
        <v>69</v>
      </c>
      <c r="R359" t="str">
        <f>_xlfn.XLOOKUP(Grades[[#This Row],[math score]],$I$37:$I$41,$J$37:$J$41, ,-1)</f>
        <v>F</v>
      </c>
      <c r="S359" s="16" t="str">
        <f>_xlfn.XLOOKUP(Grades[[#This Row],[reading score]],$I$37:$I$41,$J$37:$J$41, ,-1)</f>
        <v>D</v>
      </c>
      <c r="T359" s="16" t="str">
        <f>_xlfn.XLOOKUP(Grades[[#This Row],[writing score]],$I$37:$I$41,$J$37:$J$41, ,-1)</f>
        <v>D</v>
      </c>
      <c r="U359" s="76">
        <f>AVERAGE(Grades[[#This Row],[math score]],Grades[[#This Row],[reading score]],Grades[[#This Row],[writing score]])</f>
        <v>59</v>
      </c>
      <c r="V359" s="15" t="str">
        <f>_xlfn.XLOOKUP(Grades[[#This Row],[Name]],Students[Name],Students[School Name])</f>
        <v>Blue River High School</v>
      </c>
      <c r="W359" s="15" t="str">
        <f>_xlfn.XLOOKUP(Grades[[#This Row],[Name]],Students[Name],Students[Extracurricular Activities])</f>
        <v>Yearbook Committee</v>
      </c>
      <c r="X359" s="15" t="str">
        <f>_xlfn.XLOOKUP(Grades[[#This Row],[school]],Schools[School Name],Schools[City])</f>
        <v>Duluth</v>
      </c>
      <c r="Y359" s="15">
        <f>_xlfn.XLOOKUP(Grades[[#This Row],[School City]],Schools[City],Schools[Zipcode])</f>
        <v>55810</v>
      </c>
    </row>
    <row r="360" spans="12:25" x14ac:dyDescent="0.2">
      <c r="L360" t="s">
        <v>518</v>
      </c>
      <c r="M360" t="s">
        <v>5</v>
      </c>
      <c r="N360" t="s">
        <v>629</v>
      </c>
      <c r="O360">
        <v>59</v>
      </c>
      <c r="P360">
        <v>62</v>
      </c>
      <c r="Q360">
        <v>61</v>
      </c>
      <c r="R360" t="str">
        <f>_xlfn.XLOOKUP(Grades[[#This Row],[math score]],$I$37:$I$41,$J$37:$J$41, ,-1)</f>
        <v>F</v>
      </c>
      <c r="S360" s="16" t="str">
        <f>_xlfn.XLOOKUP(Grades[[#This Row],[reading score]],$I$37:$I$41,$J$37:$J$41, ,-1)</f>
        <v>D</v>
      </c>
      <c r="T360" s="16" t="str">
        <f>_xlfn.XLOOKUP(Grades[[#This Row],[writing score]],$I$37:$I$41,$J$37:$J$41, ,-1)</f>
        <v>D</v>
      </c>
      <c r="U360" s="76">
        <f>AVERAGE(Grades[[#This Row],[math score]],Grades[[#This Row],[reading score]],Grades[[#This Row],[writing score]])</f>
        <v>60.666666666666664</v>
      </c>
      <c r="V360" s="15" t="str">
        <f>_xlfn.XLOOKUP(Grades[[#This Row],[Name]],Students[Name],Students[School Name])</f>
        <v>Golden Sierra High School</v>
      </c>
      <c r="W360" s="15" t="str">
        <f>_xlfn.XLOOKUP(Grades[[#This Row],[Name]],Students[Name],Students[Extracurricular Activities])</f>
        <v>Yearbook Committee</v>
      </c>
      <c r="X360" s="15" t="str">
        <f>_xlfn.XLOOKUP(Grades[[#This Row],[school]],Schools[School Name],Schools[City])</f>
        <v>Bloomington</v>
      </c>
      <c r="Y360" s="15">
        <f>_xlfn.XLOOKUP(Grades[[#This Row],[School City]],Schools[City],Schools[Zipcode])</f>
        <v>55435</v>
      </c>
    </row>
    <row r="361" spans="12:25" x14ac:dyDescent="0.2">
      <c r="L361" t="s">
        <v>179</v>
      </c>
      <c r="M361" t="s">
        <v>4</v>
      </c>
      <c r="N361" t="s">
        <v>629</v>
      </c>
      <c r="O361">
        <v>80</v>
      </c>
      <c r="P361">
        <v>90</v>
      </c>
      <c r="Q361">
        <v>89</v>
      </c>
      <c r="R361" t="str">
        <f>_xlfn.XLOOKUP(Grades[[#This Row],[math score]],$I$37:$I$41,$J$37:$J$41, ,-1)</f>
        <v>B</v>
      </c>
      <c r="S361" s="16" t="str">
        <f>_xlfn.XLOOKUP(Grades[[#This Row],[reading score]],$I$37:$I$41,$J$37:$J$41, ,-1)</f>
        <v>A</v>
      </c>
      <c r="T361" s="16" t="str">
        <f>_xlfn.XLOOKUP(Grades[[#This Row],[writing score]],$I$37:$I$41,$J$37:$J$41, ,-1)</f>
        <v>B</v>
      </c>
      <c r="U361" s="76">
        <f>AVERAGE(Grades[[#This Row],[math score]],Grades[[#This Row],[reading score]],Grades[[#This Row],[writing score]])</f>
        <v>86.333333333333329</v>
      </c>
      <c r="V361" s="15" t="str">
        <f>_xlfn.XLOOKUP(Grades[[#This Row],[Name]],Students[Name],Students[School Name])</f>
        <v>Golden Sierra High School</v>
      </c>
      <c r="W361" s="15" t="str">
        <f>_xlfn.XLOOKUP(Grades[[#This Row],[Name]],Students[Name],Students[Extracurricular Activities])</f>
        <v>Yearbook Committee</v>
      </c>
      <c r="X361" s="15" t="str">
        <f>_xlfn.XLOOKUP(Grades[[#This Row],[school]],Schools[School Name],Schools[City])</f>
        <v>Bloomington</v>
      </c>
      <c r="Y361" s="15">
        <f>_xlfn.XLOOKUP(Grades[[#This Row],[School City]],Schools[City],Schools[Zipcode])</f>
        <v>55435</v>
      </c>
    </row>
    <row r="362" spans="12:25" x14ac:dyDescent="0.2">
      <c r="L362" t="s">
        <v>180</v>
      </c>
      <c r="M362" t="s">
        <v>4</v>
      </c>
      <c r="N362" t="s">
        <v>629</v>
      </c>
      <c r="O362">
        <v>58</v>
      </c>
      <c r="P362">
        <v>62</v>
      </c>
      <c r="Q362">
        <v>59</v>
      </c>
      <c r="R362" t="str">
        <f>_xlfn.XLOOKUP(Grades[[#This Row],[math score]],$I$37:$I$41,$J$37:$J$41, ,-1)</f>
        <v>F</v>
      </c>
      <c r="S362" s="16" t="str">
        <f>_xlfn.XLOOKUP(Grades[[#This Row],[reading score]],$I$37:$I$41,$J$37:$J$41, ,-1)</f>
        <v>D</v>
      </c>
      <c r="T362" s="16" t="str">
        <f>_xlfn.XLOOKUP(Grades[[#This Row],[writing score]],$I$37:$I$41,$J$37:$J$41, ,-1)</f>
        <v>F</v>
      </c>
      <c r="U362" s="76">
        <f>AVERAGE(Grades[[#This Row],[math score]],Grades[[#This Row],[reading score]],Grades[[#This Row],[writing score]])</f>
        <v>59.666666666666664</v>
      </c>
      <c r="V362" s="15" t="str">
        <f>_xlfn.XLOOKUP(Grades[[#This Row],[Name]],Students[Name],Students[School Name])</f>
        <v>Lone Oak Grammar School</v>
      </c>
      <c r="W362" s="15" t="str">
        <f>_xlfn.XLOOKUP(Grades[[#This Row],[Name]],Students[Name],Students[Extracurricular Activities])</f>
        <v>Chess Club</v>
      </c>
      <c r="X362" s="15" t="str">
        <f>_xlfn.XLOOKUP(Grades[[#This Row],[school]],Schools[School Name],Schools[City])</f>
        <v>Rochester</v>
      </c>
      <c r="Y362" s="15">
        <f>_xlfn.XLOOKUP(Grades[[#This Row],[School City]],Schools[City],Schools[Zipcode])</f>
        <v>55906</v>
      </c>
    </row>
    <row r="363" spans="12:25" x14ac:dyDescent="0.2">
      <c r="L363" t="s">
        <v>519</v>
      </c>
      <c r="M363" t="s">
        <v>5</v>
      </c>
      <c r="N363" t="s">
        <v>630</v>
      </c>
      <c r="O363">
        <v>85</v>
      </c>
      <c r="P363">
        <v>84</v>
      </c>
      <c r="Q363">
        <v>78</v>
      </c>
      <c r="R363" t="str">
        <f>_xlfn.XLOOKUP(Grades[[#This Row],[math score]],$I$37:$I$41,$J$37:$J$41, ,-1)</f>
        <v>B</v>
      </c>
      <c r="S363" s="16" t="str">
        <f>_xlfn.XLOOKUP(Grades[[#This Row],[reading score]],$I$37:$I$41,$J$37:$J$41, ,-1)</f>
        <v>B</v>
      </c>
      <c r="T363" s="16" t="str">
        <f>_xlfn.XLOOKUP(Grades[[#This Row],[writing score]],$I$37:$I$41,$J$37:$J$41, ,-1)</f>
        <v>C</v>
      </c>
      <c r="U363" s="76">
        <f>AVERAGE(Grades[[#This Row],[math score]],Grades[[#This Row],[reading score]],Grades[[#This Row],[writing score]])</f>
        <v>82.333333333333329</v>
      </c>
      <c r="V363" s="15" t="str">
        <f>_xlfn.XLOOKUP(Grades[[#This Row],[Name]],Students[Name],Students[School Name])</f>
        <v>Lone Oak Grammar School</v>
      </c>
      <c r="W363" s="15" t="str">
        <f>_xlfn.XLOOKUP(Grades[[#This Row],[Name]],Students[Name],Students[Extracurricular Activities])</f>
        <v>Student Government</v>
      </c>
      <c r="X363" s="15" t="str">
        <f>_xlfn.XLOOKUP(Grades[[#This Row],[school]],Schools[School Name],Schools[City])</f>
        <v>Rochester</v>
      </c>
      <c r="Y363" s="15">
        <f>_xlfn.XLOOKUP(Grades[[#This Row],[School City]],Schools[City],Schools[Zipcode])</f>
        <v>55906</v>
      </c>
    </row>
    <row r="364" spans="12:25" x14ac:dyDescent="0.2">
      <c r="L364" t="s">
        <v>181</v>
      </c>
      <c r="M364" t="s">
        <v>4</v>
      </c>
      <c r="N364" t="s">
        <v>629</v>
      </c>
      <c r="O364">
        <v>52</v>
      </c>
      <c r="P364">
        <v>58</v>
      </c>
      <c r="Q364">
        <v>58</v>
      </c>
      <c r="R364" t="str">
        <f>_xlfn.XLOOKUP(Grades[[#This Row],[math score]],$I$37:$I$41,$J$37:$J$41, ,-1)</f>
        <v>F</v>
      </c>
      <c r="S364" s="16" t="str">
        <f>_xlfn.XLOOKUP(Grades[[#This Row],[reading score]],$I$37:$I$41,$J$37:$J$41, ,-1)</f>
        <v>F</v>
      </c>
      <c r="T364" s="16" t="str">
        <f>_xlfn.XLOOKUP(Grades[[#This Row],[writing score]],$I$37:$I$41,$J$37:$J$41, ,-1)</f>
        <v>F</v>
      </c>
      <c r="U364" s="76">
        <f>AVERAGE(Grades[[#This Row],[math score]],Grades[[#This Row],[reading score]],Grades[[#This Row],[writing score]])</f>
        <v>56</v>
      </c>
      <c r="V364" s="15" t="str">
        <f>_xlfn.XLOOKUP(Grades[[#This Row],[Name]],Students[Name],Students[School Name])</f>
        <v>Blue River High School</v>
      </c>
      <c r="W364" s="15" t="str">
        <f>_xlfn.XLOOKUP(Grades[[#This Row],[Name]],Students[Name],Students[Extracurricular Activities])</f>
        <v>Yearbook Committee</v>
      </c>
      <c r="X364" s="15" t="str">
        <f>_xlfn.XLOOKUP(Grades[[#This Row],[school]],Schools[School Name],Schools[City])</f>
        <v>Duluth</v>
      </c>
      <c r="Y364" s="15">
        <f>_xlfn.XLOOKUP(Grades[[#This Row],[School City]],Schools[City],Schools[Zipcode])</f>
        <v>55810</v>
      </c>
    </row>
    <row r="365" spans="12:25" x14ac:dyDescent="0.2">
      <c r="L365" t="s">
        <v>182</v>
      </c>
      <c r="M365" t="s">
        <v>4</v>
      </c>
      <c r="N365" t="s">
        <v>630</v>
      </c>
      <c r="O365">
        <v>27</v>
      </c>
      <c r="P365">
        <v>34</v>
      </c>
      <c r="Q365">
        <v>32</v>
      </c>
      <c r="R365" t="str">
        <f>_xlfn.XLOOKUP(Grades[[#This Row],[math score]],$I$37:$I$41,$J$37:$J$41, ,-1)</f>
        <v>F</v>
      </c>
      <c r="S365" s="16" t="str">
        <f>_xlfn.XLOOKUP(Grades[[#This Row],[reading score]],$I$37:$I$41,$J$37:$J$41, ,-1)</f>
        <v>F</v>
      </c>
      <c r="T365" s="16" t="str">
        <f>_xlfn.XLOOKUP(Grades[[#This Row],[writing score]],$I$37:$I$41,$J$37:$J$41, ,-1)</f>
        <v>F</v>
      </c>
      <c r="U365" s="76">
        <f>AVERAGE(Grades[[#This Row],[math score]],Grades[[#This Row],[reading score]],Grades[[#This Row],[writing score]])</f>
        <v>31</v>
      </c>
      <c r="V365" s="15" t="str">
        <f>_xlfn.XLOOKUP(Grades[[#This Row],[Name]],Students[Name],Students[School Name])</f>
        <v>Golden Sierra High School</v>
      </c>
      <c r="W365" s="15" t="str">
        <f>_xlfn.XLOOKUP(Grades[[#This Row],[Name]],Students[Name],Students[Extracurricular Activities])</f>
        <v>Student Government</v>
      </c>
      <c r="X365" s="15" t="str">
        <f>_xlfn.XLOOKUP(Grades[[#This Row],[school]],Schools[School Name],Schools[City])</f>
        <v>Bloomington</v>
      </c>
      <c r="Y365" s="15">
        <f>_xlfn.XLOOKUP(Grades[[#This Row],[School City]],Schools[City],Schools[Zipcode])</f>
        <v>55435</v>
      </c>
    </row>
    <row r="366" spans="12:25" x14ac:dyDescent="0.2">
      <c r="L366" t="s">
        <v>520</v>
      </c>
      <c r="M366" t="s">
        <v>5</v>
      </c>
      <c r="N366" t="s">
        <v>629</v>
      </c>
      <c r="O366">
        <v>59</v>
      </c>
      <c r="P366">
        <v>60</v>
      </c>
      <c r="Q366">
        <v>58</v>
      </c>
      <c r="R366" t="str">
        <f>_xlfn.XLOOKUP(Grades[[#This Row],[math score]],$I$37:$I$41,$J$37:$J$41, ,-1)</f>
        <v>F</v>
      </c>
      <c r="S366" s="16" t="str">
        <f>_xlfn.XLOOKUP(Grades[[#This Row],[reading score]],$I$37:$I$41,$J$37:$J$41, ,-1)</f>
        <v>D</v>
      </c>
      <c r="T366" s="16" t="str">
        <f>_xlfn.XLOOKUP(Grades[[#This Row],[writing score]],$I$37:$I$41,$J$37:$J$41, ,-1)</f>
        <v>F</v>
      </c>
      <c r="U366" s="76">
        <f>AVERAGE(Grades[[#This Row],[math score]],Grades[[#This Row],[reading score]],Grades[[#This Row],[writing score]])</f>
        <v>59</v>
      </c>
      <c r="V366" s="15" t="str">
        <f>_xlfn.XLOOKUP(Grades[[#This Row],[Name]],Students[Name],Students[School Name])</f>
        <v>Blue River High School</v>
      </c>
      <c r="W366" s="15" t="str">
        <f>_xlfn.XLOOKUP(Grades[[#This Row],[Name]],Students[Name],Students[Extracurricular Activities])</f>
        <v>Yearbook Committee</v>
      </c>
      <c r="X366" s="15" t="str">
        <f>_xlfn.XLOOKUP(Grades[[#This Row],[school]],Schools[School Name],Schools[City])</f>
        <v>Duluth</v>
      </c>
      <c r="Y366" s="15">
        <f>_xlfn.XLOOKUP(Grades[[#This Row],[School City]],Schools[City],Schools[Zipcode])</f>
        <v>55810</v>
      </c>
    </row>
    <row r="367" spans="12:25" x14ac:dyDescent="0.2">
      <c r="L367" t="s">
        <v>521</v>
      </c>
      <c r="M367" t="s">
        <v>5</v>
      </c>
      <c r="N367" t="s">
        <v>629</v>
      </c>
      <c r="O367">
        <v>49</v>
      </c>
      <c r="P367">
        <v>58</v>
      </c>
      <c r="Q367">
        <v>60</v>
      </c>
      <c r="R367" t="str">
        <f>_xlfn.XLOOKUP(Grades[[#This Row],[math score]],$I$37:$I$41,$J$37:$J$41, ,-1)</f>
        <v>F</v>
      </c>
      <c r="S367" s="16" t="str">
        <f>_xlfn.XLOOKUP(Grades[[#This Row],[reading score]],$I$37:$I$41,$J$37:$J$41, ,-1)</f>
        <v>F</v>
      </c>
      <c r="T367" s="16" t="str">
        <f>_xlfn.XLOOKUP(Grades[[#This Row],[writing score]],$I$37:$I$41,$J$37:$J$41, ,-1)</f>
        <v>D</v>
      </c>
      <c r="U367" s="76">
        <f>AVERAGE(Grades[[#This Row],[math score]],Grades[[#This Row],[reading score]],Grades[[#This Row],[writing score]])</f>
        <v>55.666666666666664</v>
      </c>
      <c r="V367" s="15" t="str">
        <f>_xlfn.XLOOKUP(Grades[[#This Row],[Name]],Students[Name],Students[School Name])</f>
        <v>Granite Hills High</v>
      </c>
      <c r="W367" s="15" t="str">
        <f>_xlfn.XLOOKUP(Grades[[#This Row],[Name]],Students[Name],Students[Extracurricular Activities])</f>
        <v>Sports</v>
      </c>
      <c r="X367" s="15" t="str">
        <f>_xlfn.XLOOKUP(Grades[[#This Row],[school]],Schools[School Name],Schools[City])</f>
        <v>Minneapolis</v>
      </c>
      <c r="Y367" s="15">
        <f>_xlfn.XLOOKUP(Grades[[#This Row],[School City]],Schools[City],Schools[Zipcode])</f>
        <v>55488</v>
      </c>
    </row>
    <row r="368" spans="12:25" x14ac:dyDescent="0.2">
      <c r="L368" t="s">
        <v>522</v>
      </c>
      <c r="M368" t="s">
        <v>5</v>
      </c>
      <c r="N368" t="s">
        <v>629</v>
      </c>
      <c r="O368">
        <v>69</v>
      </c>
      <c r="P368">
        <v>58</v>
      </c>
      <c r="Q368">
        <v>53</v>
      </c>
      <c r="R368" t="str">
        <f>_xlfn.XLOOKUP(Grades[[#This Row],[math score]],$I$37:$I$41,$J$37:$J$41, ,-1)</f>
        <v>D</v>
      </c>
      <c r="S368" s="16" t="str">
        <f>_xlfn.XLOOKUP(Grades[[#This Row],[reading score]],$I$37:$I$41,$J$37:$J$41, ,-1)</f>
        <v>F</v>
      </c>
      <c r="T368" s="16" t="str">
        <f>_xlfn.XLOOKUP(Grades[[#This Row],[writing score]],$I$37:$I$41,$J$37:$J$41, ,-1)</f>
        <v>F</v>
      </c>
      <c r="U368" s="76">
        <f>AVERAGE(Grades[[#This Row],[math score]],Grades[[#This Row],[reading score]],Grades[[#This Row],[writing score]])</f>
        <v>60</v>
      </c>
      <c r="V368" s="15" t="str">
        <f>_xlfn.XLOOKUP(Grades[[#This Row],[Name]],Students[Name],Students[School Name])</f>
        <v>Golden Sierra High School</v>
      </c>
      <c r="W368" s="15" t="str">
        <f>_xlfn.XLOOKUP(Grades[[#This Row],[Name]],Students[Name],Students[Extracurricular Activities])</f>
        <v>Yearbook Committee</v>
      </c>
      <c r="X368" s="15" t="str">
        <f>_xlfn.XLOOKUP(Grades[[#This Row],[school]],Schools[School Name],Schools[City])</f>
        <v>Bloomington</v>
      </c>
      <c r="Y368" s="15">
        <f>_xlfn.XLOOKUP(Grades[[#This Row],[School City]],Schools[City],Schools[Zipcode])</f>
        <v>55435</v>
      </c>
    </row>
    <row r="369" spans="12:25" x14ac:dyDescent="0.2">
      <c r="L369" t="s">
        <v>523</v>
      </c>
      <c r="M369" t="s">
        <v>5</v>
      </c>
      <c r="N369" t="s">
        <v>629</v>
      </c>
      <c r="O369">
        <v>61</v>
      </c>
      <c r="P369">
        <v>66</v>
      </c>
      <c r="Q369">
        <v>61</v>
      </c>
      <c r="R369" t="str">
        <f>_xlfn.XLOOKUP(Grades[[#This Row],[math score]],$I$37:$I$41,$J$37:$J$41, ,-1)</f>
        <v>D</v>
      </c>
      <c r="S369" s="16" t="str">
        <f>_xlfn.XLOOKUP(Grades[[#This Row],[reading score]],$I$37:$I$41,$J$37:$J$41, ,-1)</f>
        <v>D</v>
      </c>
      <c r="T369" s="16" t="str">
        <f>_xlfn.XLOOKUP(Grades[[#This Row],[writing score]],$I$37:$I$41,$J$37:$J$41, ,-1)</f>
        <v>D</v>
      </c>
      <c r="U369" s="76">
        <f>AVERAGE(Grades[[#This Row],[math score]],Grades[[#This Row],[reading score]],Grades[[#This Row],[writing score]])</f>
        <v>62.666666666666664</v>
      </c>
      <c r="V369" s="15" t="str">
        <f>_xlfn.XLOOKUP(Grades[[#This Row],[Name]],Students[Name],Students[School Name])</f>
        <v>Blue River High School</v>
      </c>
      <c r="W369" s="15" t="str">
        <f>_xlfn.XLOOKUP(Grades[[#This Row],[Name]],Students[Name],Students[Extracurricular Activities])</f>
        <v>Sports</v>
      </c>
      <c r="X369" s="15" t="str">
        <f>_xlfn.XLOOKUP(Grades[[#This Row],[school]],Schools[School Name],Schools[City])</f>
        <v>Duluth</v>
      </c>
      <c r="Y369" s="15">
        <f>_xlfn.XLOOKUP(Grades[[#This Row],[School City]],Schools[City],Schools[Zipcode])</f>
        <v>55810</v>
      </c>
    </row>
    <row r="370" spans="12:25" x14ac:dyDescent="0.2">
      <c r="L370" t="s">
        <v>183</v>
      </c>
      <c r="M370" t="s">
        <v>4</v>
      </c>
      <c r="N370" t="s">
        <v>629</v>
      </c>
      <c r="O370">
        <v>44</v>
      </c>
      <c r="P370">
        <v>64</v>
      </c>
      <c r="Q370">
        <v>58</v>
      </c>
      <c r="R370" t="str">
        <f>_xlfn.XLOOKUP(Grades[[#This Row],[math score]],$I$37:$I$41,$J$37:$J$41, ,-1)</f>
        <v>F</v>
      </c>
      <c r="S370" s="16" t="str">
        <f>_xlfn.XLOOKUP(Grades[[#This Row],[reading score]],$I$37:$I$41,$J$37:$J$41, ,-1)</f>
        <v>D</v>
      </c>
      <c r="T370" s="16" t="str">
        <f>_xlfn.XLOOKUP(Grades[[#This Row],[writing score]],$I$37:$I$41,$J$37:$J$41, ,-1)</f>
        <v>F</v>
      </c>
      <c r="U370" s="76">
        <f>AVERAGE(Grades[[#This Row],[math score]],Grades[[#This Row],[reading score]],Grades[[#This Row],[writing score]])</f>
        <v>55.333333333333336</v>
      </c>
      <c r="V370" s="15" t="str">
        <f>_xlfn.XLOOKUP(Grades[[#This Row],[Name]],Students[Name],Students[School Name])</f>
        <v>Granite Hills High</v>
      </c>
      <c r="W370" s="15" t="str">
        <f>_xlfn.XLOOKUP(Grades[[#This Row],[Name]],Students[Name],Students[Extracurricular Activities])</f>
        <v>Student Government</v>
      </c>
      <c r="X370" s="15" t="str">
        <f>_xlfn.XLOOKUP(Grades[[#This Row],[school]],Schools[School Name],Schools[City])</f>
        <v>Minneapolis</v>
      </c>
      <c r="Y370" s="15">
        <f>_xlfn.XLOOKUP(Grades[[#This Row],[School City]],Schools[City],Schools[Zipcode])</f>
        <v>55488</v>
      </c>
    </row>
    <row r="371" spans="12:25" x14ac:dyDescent="0.2">
      <c r="L371" t="s">
        <v>184</v>
      </c>
      <c r="M371" t="s">
        <v>4</v>
      </c>
      <c r="N371" t="s">
        <v>630</v>
      </c>
      <c r="O371">
        <v>73</v>
      </c>
      <c r="P371">
        <v>84</v>
      </c>
      <c r="Q371">
        <v>85</v>
      </c>
      <c r="R371" t="str">
        <f>_xlfn.XLOOKUP(Grades[[#This Row],[math score]],$I$37:$I$41,$J$37:$J$41, ,-1)</f>
        <v>C</v>
      </c>
      <c r="S371" s="16" t="str">
        <f>_xlfn.XLOOKUP(Grades[[#This Row],[reading score]],$I$37:$I$41,$J$37:$J$41, ,-1)</f>
        <v>B</v>
      </c>
      <c r="T371" s="16" t="str">
        <f>_xlfn.XLOOKUP(Grades[[#This Row],[writing score]],$I$37:$I$41,$J$37:$J$41, ,-1)</f>
        <v>B</v>
      </c>
      <c r="U371" s="76">
        <f>AVERAGE(Grades[[#This Row],[math score]],Grades[[#This Row],[reading score]],Grades[[#This Row],[writing score]])</f>
        <v>80.666666666666671</v>
      </c>
      <c r="V371" s="15" t="str">
        <f>_xlfn.XLOOKUP(Grades[[#This Row],[Name]],Students[Name],Students[School Name])</f>
        <v>Golden Sierra High School</v>
      </c>
      <c r="W371" s="15" t="str">
        <f>_xlfn.XLOOKUP(Grades[[#This Row],[Name]],Students[Name],Students[Extracurricular Activities])</f>
        <v>Student Government</v>
      </c>
      <c r="X371" s="15" t="str">
        <f>_xlfn.XLOOKUP(Grades[[#This Row],[school]],Schools[School Name],Schools[City])</f>
        <v>Bloomington</v>
      </c>
      <c r="Y371" s="15">
        <f>_xlfn.XLOOKUP(Grades[[#This Row],[School City]],Schools[City],Schools[Zipcode])</f>
        <v>55435</v>
      </c>
    </row>
    <row r="372" spans="12:25" x14ac:dyDescent="0.2">
      <c r="L372" t="s">
        <v>524</v>
      </c>
      <c r="M372" t="s">
        <v>5</v>
      </c>
      <c r="N372" t="s">
        <v>629</v>
      </c>
      <c r="O372">
        <v>84</v>
      </c>
      <c r="P372">
        <v>77</v>
      </c>
      <c r="Q372">
        <v>71</v>
      </c>
      <c r="R372" t="str">
        <f>_xlfn.XLOOKUP(Grades[[#This Row],[math score]],$I$37:$I$41,$J$37:$J$41, ,-1)</f>
        <v>B</v>
      </c>
      <c r="S372" s="16" t="str">
        <f>_xlfn.XLOOKUP(Grades[[#This Row],[reading score]],$I$37:$I$41,$J$37:$J$41, ,-1)</f>
        <v>C</v>
      </c>
      <c r="T372" s="16" t="str">
        <f>_xlfn.XLOOKUP(Grades[[#This Row],[writing score]],$I$37:$I$41,$J$37:$J$41, ,-1)</f>
        <v>C</v>
      </c>
      <c r="U372" s="76">
        <f>AVERAGE(Grades[[#This Row],[math score]],Grades[[#This Row],[reading score]],Grades[[#This Row],[writing score]])</f>
        <v>77.333333333333329</v>
      </c>
      <c r="V372" s="15" t="str">
        <f>_xlfn.XLOOKUP(Grades[[#This Row],[Name]],Students[Name],Students[School Name])</f>
        <v>Willow Creek High School</v>
      </c>
      <c r="W372" s="15" t="str">
        <f>_xlfn.XLOOKUP(Grades[[#This Row],[Name]],Students[Name],Students[Extracurricular Activities])</f>
        <v>Yearbook Committee</v>
      </c>
      <c r="X372" s="15" t="str">
        <f>_xlfn.XLOOKUP(Grades[[#This Row],[school]],Schools[School Name],Schools[City])</f>
        <v>Saint Paul</v>
      </c>
      <c r="Y372" s="15">
        <f>_xlfn.XLOOKUP(Grades[[#This Row],[School City]],Schools[City],Schools[Zipcode])</f>
        <v>55108</v>
      </c>
    </row>
    <row r="373" spans="12:25" x14ac:dyDescent="0.2">
      <c r="L373" t="s">
        <v>185</v>
      </c>
      <c r="M373" t="s">
        <v>4</v>
      </c>
      <c r="N373" t="s">
        <v>629</v>
      </c>
      <c r="O373">
        <v>45</v>
      </c>
      <c r="P373">
        <v>73</v>
      </c>
      <c r="Q373">
        <v>70</v>
      </c>
      <c r="R373" t="str">
        <f>_xlfn.XLOOKUP(Grades[[#This Row],[math score]],$I$37:$I$41,$J$37:$J$41, ,-1)</f>
        <v>F</v>
      </c>
      <c r="S373" s="16" t="str">
        <f>_xlfn.XLOOKUP(Grades[[#This Row],[reading score]],$I$37:$I$41,$J$37:$J$41, ,-1)</f>
        <v>C</v>
      </c>
      <c r="T373" s="16" t="str">
        <f>_xlfn.XLOOKUP(Grades[[#This Row],[writing score]],$I$37:$I$41,$J$37:$J$41, ,-1)</f>
        <v>C</v>
      </c>
      <c r="U373" s="76">
        <f>AVERAGE(Grades[[#This Row],[math score]],Grades[[#This Row],[reading score]],Grades[[#This Row],[writing score]])</f>
        <v>62.666666666666664</v>
      </c>
      <c r="V373" s="15" t="str">
        <f>_xlfn.XLOOKUP(Grades[[#This Row],[Name]],Students[Name],Students[School Name])</f>
        <v>Blue River High School</v>
      </c>
      <c r="W373" s="15" t="str">
        <f>_xlfn.XLOOKUP(Grades[[#This Row],[Name]],Students[Name],Students[Extracurricular Activities])</f>
        <v>Yearbook Committee</v>
      </c>
      <c r="X373" s="15" t="str">
        <f>_xlfn.XLOOKUP(Grades[[#This Row],[school]],Schools[School Name],Schools[City])</f>
        <v>Duluth</v>
      </c>
      <c r="Y373" s="15">
        <f>_xlfn.XLOOKUP(Grades[[#This Row],[School City]],Schools[City],Schools[Zipcode])</f>
        <v>55810</v>
      </c>
    </row>
    <row r="374" spans="12:25" x14ac:dyDescent="0.2">
      <c r="L374" t="s">
        <v>525</v>
      </c>
      <c r="M374" t="s">
        <v>5</v>
      </c>
      <c r="N374" t="s">
        <v>629</v>
      </c>
      <c r="O374">
        <v>74</v>
      </c>
      <c r="P374">
        <v>74</v>
      </c>
      <c r="Q374">
        <v>72</v>
      </c>
      <c r="R374" t="str">
        <f>_xlfn.XLOOKUP(Grades[[#This Row],[math score]],$I$37:$I$41,$J$37:$J$41, ,-1)</f>
        <v>C</v>
      </c>
      <c r="S374" s="16" t="str">
        <f>_xlfn.XLOOKUP(Grades[[#This Row],[reading score]],$I$37:$I$41,$J$37:$J$41, ,-1)</f>
        <v>C</v>
      </c>
      <c r="T374" s="16" t="str">
        <f>_xlfn.XLOOKUP(Grades[[#This Row],[writing score]],$I$37:$I$41,$J$37:$J$41, ,-1)</f>
        <v>C</v>
      </c>
      <c r="U374" s="76">
        <f>AVERAGE(Grades[[#This Row],[math score]],Grades[[#This Row],[reading score]],Grades[[#This Row],[writing score]])</f>
        <v>73.333333333333329</v>
      </c>
      <c r="V374" s="15" t="str">
        <f>_xlfn.XLOOKUP(Grades[[#This Row],[Name]],Students[Name],Students[School Name])</f>
        <v>Golden Sierra High School</v>
      </c>
      <c r="W374" s="15" t="str">
        <f>_xlfn.XLOOKUP(Grades[[#This Row],[Name]],Students[Name],Students[Extracurricular Activities])</f>
        <v>Sports</v>
      </c>
      <c r="X374" s="15" t="str">
        <f>_xlfn.XLOOKUP(Grades[[#This Row],[school]],Schools[School Name],Schools[City])</f>
        <v>Bloomington</v>
      </c>
      <c r="Y374" s="15">
        <f>_xlfn.XLOOKUP(Grades[[#This Row],[School City]],Schools[City],Schools[Zipcode])</f>
        <v>55435</v>
      </c>
    </row>
    <row r="375" spans="12:25" x14ac:dyDescent="0.2">
      <c r="L375" t="s">
        <v>186</v>
      </c>
      <c r="M375" t="s">
        <v>4</v>
      </c>
      <c r="N375" t="s">
        <v>630</v>
      </c>
      <c r="O375">
        <v>82</v>
      </c>
      <c r="P375">
        <v>97</v>
      </c>
      <c r="Q375">
        <v>96</v>
      </c>
      <c r="R375" t="str">
        <f>_xlfn.XLOOKUP(Grades[[#This Row],[math score]],$I$37:$I$41,$J$37:$J$41, ,-1)</f>
        <v>B</v>
      </c>
      <c r="S375" s="16" t="str">
        <f>_xlfn.XLOOKUP(Grades[[#This Row],[reading score]],$I$37:$I$41,$J$37:$J$41, ,-1)</f>
        <v>A</v>
      </c>
      <c r="T375" s="16" t="str">
        <f>_xlfn.XLOOKUP(Grades[[#This Row],[writing score]],$I$37:$I$41,$J$37:$J$41, ,-1)</f>
        <v>A</v>
      </c>
      <c r="U375" s="76">
        <f>AVERAGE(Grades[[#This Row],[math score]],Grades[[#This Row],[reading score]],Grades[[#This Row],[writing score]])</f>
        <v>91.666666666666671</v>
      </c>
      <c r="V375" s="15" t="str">
        <f>_xlfn.XLOOKUP(Grades[[#This Row],[Name]],Students[Name],Students[School Name])</f>
        <v>Golden Sierra High School</v>
      </c>
      <c r="W375" s="15" t="str">
        <f>_xlfn.XLOOKUP(Grades[[#This Row],[Name]],Students[Name],Students[Extracurricular Activities])</f>
        <v>Yearbook Committee</v>
      </c>
      <c r="X375" s="15" t="str">
        <f>_xlfn.XLOOKUP(Grades[[#This Row],[school]],Schools[School Name],Schools[City])</f>
        <v>Bloomington</v>
      </c>
      <c r="Y375" s="15">
        <f>_xlfn.XLOOKUP(Grades[[#This Row],[School City]],Schools[City],Schools[Zipcode])</f>
        <v>55435</v>
      </c>
    </row>
    <row r="376" spans="12:25" x14ac:dyDescent="0.2">
      <c r="L376" t="s">
        <v>187</v>
      </c>
      <c r="M376" t="s">
        <v>4</v>
      </c>
      <c r="N376" t="s">
        <v>629</v>
      </c>
      <c r="O376">
        <v>59</v>
      </c>
      <c r="P376">
        <v>70</v>
      </c>
      <c r="Q376">
        <v>73</v>
      </c>
      <c r="R376" t="str">
        <f>_xlfn.XLOOKUP(Grades[[#This Row],[math score]],$I$37:$I$41,$J$37:$J$41, ,-1)</f>
        <v>F</v>
      </c>
      <c r="S376" s="16" t="str">
        <f>_xlfn.XLOOKUP(Grades[[#This Row],[reading score]],$I$37:$I$41,$J$37:$J$41, ,-1)</f>
        <v>C</v>
      </c>
      <c r="T376" s="16" t="str">
        <f>_xlfn.XLOOKUP(Grades[[#This Row],[writing score]],$I$37:$I$41,$J$37:$J$41, ,-1)</f>
        <v>C</v>
      </c>
      <c r="U376" s="76">
        <f>AVERAGE(Grades[[#This Row],[math score]],Grades[[#This Row],[reading score]],Grades[[#This Row],[writing score]])</f>
        <v>67.333333333333329</v>
      </c>
      <c r="V376" s="15" t="str">
        <f>_xlfn.XLOOKUP(Grades[[#This Row],[Name]],Students[Name],Students[School Name])</f>
        <v>Golden Sierra High School</v>
      </c>
      <c r="W376" s="15" t="str">
        <f>_xlfn.XLOOKUP(Grades[[#This Row],[Name]],Students[Name],Students[Extracurricular Activities])</f>
        <v>Sports</v>
      </c>
      <c r="X376" s="15" t="str">
        <f>_xlfn.XLOOKUP(Grades[[#This Row],[school]],Schools[School Name],Schools[City])</f>
        <v>Bloomington</v>
      </c>
      <c r="Y376" s="15">
        <f>_xlfn.XLOOKUP(Grades[[#This Row],[School City]],Schools[City],Schools[Zipcode])</f>
        <v>55435</v>
      </c>
    </row>
    <row r="377" spans="12:25" x14ac:dyDescent="0.2">
      <c r="L377" t="s">
        <v>526</v>
      </c>
      <c r="M377" t="s">
        <v>5</v>
      </c>
      <c r="N377" t="s">
        <v>629</v>
      </c>
      <c r="O377">
        <v>46</v>
      </c>
      <c r="P377">
        <v>43</v>
      </c>
      <c r="Q377">
        <v>41</v>
      </c>
      <c r="R377" t="str">
        <f>_xlfn.XLOOKUP(Grades[[#This Row],[math score]],$I$37:$I$41,$J$37:$J$41, ,-1)</f>
        <v>F</v>
      </c>
      <c r="S377" s="16" t="str">
        <f>_xlfn.XLOOKUP(Grades[[#This Row],[reading score]],$I$37:$I$41,$J$37:$J$41, ,-1)</f>
        <v>F</v>
      </c>
      <c r="T377" s="16" t="str">
        <f>_xlfn.XLOOKUP(Grades[[#This Row],[writing score]],$I$37:$I$41,$J$37:$J$41, ,-1)</f>
        <v>F</v>
      </c>
      <c r="U377" s="76">
        <f>AVERAGE(Grades[[#This Row],[math score]],Grades[[#This Row],[reading score]],Grades[[#This Row],[writing score]])</f>
        <v>43.333333333333336</v>
      </c>
      <c r="V377" s="15" t="str">
        <f>_xlfn.XLOOKUP(Grades[[#This Row],[Name]],Students[Name],Students[School Name])</f>
        <v>Willow Creek High School</v>
      </c>
      <c r="W377" s="15" t="str">
        <f>_xlfn.XLOOKUP(Grades[[#This Row],[Name]],Students[Name],Students[Extracurricular Activities])</f>
        <v xml:space="preserve">Marching Band </v>
      </c>
      <c r="X377" s="15" t="str">
        <f>_xlfn.XLOOKUP(Grades[[#This Row],[school]],Schools[School Name],Schools[City])</f>
        <v>Saint Paul</v>
      </c>
      <c r="Y377" s="15">
        <f>_xlfn.XLOOKUP(Grades[[#This Row],[School City]],Schools[City],Schools[Zipcode])</f>
        <v>55108</v>
      </c>
    </row>
    <row r="378" spans="12:25" x14ac:dyDescent="0.2">
      <c r="L378" t="s">
        <v>188</v>
      </c>
      <c r="M378" t="s">
        <v>4</v>
      </c>
      <c r="N378" t="s">
        <v>629</v>
      </c>
      <c r="O378">
        <v>80</v>
      </c>
      <c r="P378">
        <v>90</v>
      </c>
      <c r="Q378">
        <v>82</v>
      </c>
      <c r="R378" t="str">
        <f>_xlfn.XLOOKUP(Grades[[#This Row],[math score]],$I$37:$I$41,$J$37:$J$41, ,-1)</f>
        <v>B</v>
      </c>
      <c r="S378" s="16" t="str">
        <f>_xlfn.XLOOKUP(Grades[[#This Row],[reading score]],$I$37:$I$41,$J$37:$J$41, ,-1)</f>
        <v>A</v>
      </c>
      <c r="T378" s="16" t="str">
        <f>_xlfn.XLOOKUP(Grades[[#This Row],[writing score]],$I$37:$I$41,$J$37:$J$41, ,-1)</f>
        <v>B</v>
      </c>
      <c r="U378" s="76">
        <f>AVERAGE(Grades[[#This Row],[math score]],Grades[[#This Row],[reading score]],Grades[[#This Row],[writing score]])</f>
        <v>84</v>
      </c>
      <c r="V378" s="15" t="str">
        <f>_xlfn.XLOOKUP(Grades[[#This Row],[Name]],Students[Name],Students[School Name])</f>
        <v>Golden Sierra High School</v>
      </c>
      <c r="W378" s="15" t="str">
        <f>_xlfn.XLOOKUP(Grades[[#This Row],[Name]],Students[Name],Students[Extracurricular Activities])</f>
        <v>Student Government</v>
      </c>
      <c r="X378" s="15" t="str">
        <f>_xlfn.XLOOKUP(Grades[[#This Row],[school]],Schools[School Name],Schools[City])</f>
        <v>Bloomington</v>
      </c>
      <c r="Y378" s="15">
        <f>_xlfn.XLOOKUP(Grades[[#This Row],[School City]],Schools[City],Schools[Zipcode])</f>
        <v>55435</v>
      </c>
    </row>
    <row r="379" spans="12:25" x14ac:dyDescent="0.2">
      <c r="L379" t="s">
        <v>189</v>
      </c>
      <c r="M379" t="s">
        <v>4</v>
      </c>
      <c r="N379" t="s">
        <v>629</v>
      </c>
      <c r="O379">
        <v>85</v>
      </c>
      <c r="P379">
        <v>95</v>
      </c>
      <c r="Q379">
        <v>100</v>
      </c>
      <c r="R379" t="str">
        <f>_xlfn.XLOOKUP(Grades[[#This Row],[math score]],$I$37:$I$41,$J$37:$J$41, ,-1)</f>
        <v>B</v>
      </c>
      <c r="S379" s="16" t="str">
        <f>_xlfn.XLOOKUP(Grades[[#This Row],[reading score]],$I$37:$I$41,$J$37:$J$41, ,-1)</f>
        <v>A</v>
      </c>
      <c r="T379" s="16" t="str">
        <f>_xlfn.XLOOKUP(Grades[[#This Row],[writing score]],$I$37:$I$41,$J$37:$J$41, ,-1)</f>
        <v>A</v>
      </c>
      <c r="U379" s="76">
        <f>AVERAGE(Grades[[#This Row],[math score]],Grades[[#This Row],[reading score]],Grades[[#This Row],[writing score]])</f>
        <v>93.333333333333329</v>
      </c>
      <c r="V379" s="15" t="str">
        <f>_xlfn.XLOOKUP(Grades[[#This Row],[Name]],Students[Name],Students[School Name])</f>
        <v>Golden Sierra High School</v>
      </c>
      <c r="W379" s="15" t="str">
        <f>_xlfn.XLOOKUP(Grades[[#This Row],[Name]],Students[Name],Students[Extracurricular Activities])</f>
        <v>Art Club</v>
      </c>
      <c r="X379" s="15" t="str">
        <f>_xlfn.XLOOKUP(Grades[[#This Row],[school]],Schools[School Name],Schools[City])</f>
        <v>Bloomington</v>
      </c>
      <c r="Y379" s="15">
        <f>_xlfn.XLOOKUP(Grades[[#This Row],[School City]],Schools[City],Schools[Zipcode])</f>
        <v>55435</v>
      </c>
    </row>
    <row r="380" spans="12:25" x14ac:dyDescent="0.2">
      <c r="L380" t="s">
        <v>190</v>
      </c>
      <c r="M380" t="s">
        <v>4</v>
      </c>
      <c r="N380" t="s">
        <v>629</v>
      </c>
      <c r="O380">
        <v>71</v>
      </c>
      <c r="P380">
        <v>83</v>
      </c>
      <c r="Q380">
        <v>77</v>
      </c>
      <c r="R380" t="str">
        <f>_xlfn.XLOOKUP(Grades[[#This Row],[math score]],$I$37:$I$41,$J$37:$J$41, ,-1)</f>
        <v>C</v>
      </c>
      <c r="S380" s="16" t="str">
        <f>_xlfn.XLOOKUP(Grades[[#This Row],[reading score]],$I$37:$I$41,$J$37:$J$41, ,-1)</f>
        <v>B</v>
      </c>
      <c r="T380" s="16" t="str">
        <f>_xlfn.XLOOKUP(Grades[[#This Row],[writing score]],$I$37:$I$41,$J$37:$J$41, ,-1)</f>
        <v>C</v>
      </c>
      <c r="U380" s="76">
        <f>AVERAGE(Grades[[#This Row],[math score]],Grades[[#This Row],[reading score]],Grades[[#This Row],[writing score]])</f>
        <v>77</v>
      </c>
      <c r="V380" s="15" t="str">
        <f>_xlfn.XLOOKUP(Grades[[#This Row],[Name]],Students[Name],Students[School Name])</f>
        <v>Granite Hills High</v>
      </c>
      <c r="W380" s="15" t="str">
        <f>_xlfn.XLOOKUP(Grades[[#This Row],[Name]],Students[Name],Students[Extracurricular Activities])</f>
        <v>Student Government</v>
      </c>
      <c r="X380" s="15" t="str">
        <f>_xlfn.XLOOKUP(Grades[[#This Row],[school]],Schools[School Name],Schools[City])</f>
        <v>Minneapolis</v>
      </c>
      <c r="Y380" s="15">
        <f>_xlfn.XLOOKUP(Grades[[#This Row],[School City]],Schools[City],Schools[Zipcode])</f>
        <v>55488</v>
      </c>
    </row>
    <row r="381" spans="12:25" x14ac:dyDescent="0.2">
      <c r="L381" t="s">
        <v>527</v>
      </c>
      <c r="M381" t="s">
        <v>5</v>
      </c>
      <c r="N381" t="s">
        <v>630</v>
      </c>
      <c r="O381">
        <v>66</v>
      </c>
      <c r="P381">
        <v>64</v>
      </c>
      <c r="Q381">
        <v>62</v>
      </c>
      <c r="R381" t="str">
        <f>_xlfn.XLOOKUP(Grades[[#This Row],[math score]],$I$37:$I$41,$J$37:$J$41, ,-1)</f>
        <v>D</v>
      </c>
      <c r="S381" s="16" t="str">
        <f>_xlfn.XLOOKUP(Grades[[#This Row],[reading score]],$I$37:$I$41,$J$37:$J$41, ,-1)</f>
        <v>D</v>
      </c>
      <c r="T381" s="16" t="str">
        <f>_xlfn.XLOOKUP(Grades[[#This Row],[writing score]],$I$37:$I$41,$J$37:$J$41, ,-1)</f>
        <v>D</v>
      </c>
      <c r="U381" s="76">
        <f>AVERAGE(Grades[[#This Row],[math score]],Grades[[#This Row],[reading score]],Grades[[#This Row],[writing score]])</f>
        <v>64</v>
      </c>
      <c r="V381" s="15" t="str">
        <f>_xlfn.XLOOKUP(Grades[[#This Row],[Name]],Students[Name],Students[School Name])</f>
        <v>Granite Hills High</v>
      </c>
      <c r="W381" s="15" t="str">
        <f>_xlfn.XLOOKUP(Grades[[#This Row],[Name]],Students[Name],Students[Extracurricular Activities])</f>
        <v>Sports</v>
      </c>
      <c r="X381" s="15" t="str">
        <f>_xlfn.XLOOKUP(Grades[[#This Row],[school]],Schools[School Name],Schools[City])</f>
        <v>Minneapolis</v>
      </c>
      <c r="Y381" s="15">
        <f>_xlfn.XLOOKUP(Grades[[#This Row],[School City]],Schools[City],Schools[Zipcode])</f>
        <v>55488</v>
      </c>
    </row>
    <row r="382" spans="12:25" x14ac:dyDescent="0.2">
      <c r="L382" t="s">
        <v>191</v>
      </c>
      <c r="M382" t="s">
        <v>4</v>
      </c>
      <c r="N382" t="s">
        <v>629</v>
      </c>
      <c r="O382">
        <v>80</v>
      </c>
      <c r="P382">
        <v>86</v>
      </c>
      <c r="Q382">
        <v>83</v>
      </c>
      <c r="R382" t="str">
        <f>_xlfn.XLOOKUP(Grades[[#This Row],[math score]],$I$37:$I$41,$J$37:$J$41, ,-1)</f>
        <v>B</v>
      </c>
      <c r="S382" s="16" t="str">
        <f>_xlfn.XLOOKUP(Grades[[#This Row],[reading score]],$I$37:$I$41,$J$37:$J$41, ,-1)</f>
        <v>B</v>
      </c>
      <c r="T382" s="16" t="str">
        <f>_xlfn.XLOOKUP(Grades[[#This Row],[writing score]],$I$37:$I$41,$J$37:$J$41, ,-1)</f>
        <v>B</v>
      </c>
      <c r="U382" s="76">
        <f>AVERAGE(Grades[[#This Row],[math score]],Grades[[#This Row],[reading score]],Grades[[#This Row],[writing score]])</f>
        <v>83</v>
      </c>
      <c r="V382" s="15" t="str">
        <f>_xlfn.XLOOKUP(Grades[[#This Row],[Name]],Students[Name],Students[School Name])</f>
        <v>Lone Oak Grammar School</v>
      </c>
      <c r="W382" s="15" t="str">
        <f>_xlfn.XLOOKUP(Grades[[#This Row],[Name]],Students[Name],Students[Extracurricular Activities])</f>
        <v xml:space="preserve">Marching Band </v>
      </c>
      <c r="X382" s="15" t="str">
        <f>_xlfn.XLOOKUP(Grades[[#This Row],[school]],Schools[School Name],Schools[City])</f>
        <v>Rochester</v>
      </c>
      <c r="Y382" s="15">
        <f>_xlfn.XLOOKUP(Grades[[#This Row],[School City]],Schools[City],Schools[Zipcode])</f>
        <v>55906</v>
      </c>
    </row>
    <row r="383" spans="12:25" x14ac:dyDescent="0.2">
      <c r="L383" t="s">
        <v>528</v>
      </c>
      <c r="M383" t="s">
        <v>5</v>
      </c>
      <c r="N383" t="s">
        <v>630</v>
      </c>
      <c r="O383">
        <v>87</v>
      </c>
      <c r="P383">
        <v>100</v>
      </c>
      <c r="Q383">
        <v>95</v>
      </c>
      <c r="R383" t="str">
        <f>_xlfn.XLOOKUP(Grades[[#This Row],[math score]],$I$37:$I$41,$J$37:$J$41, ,-1)</f>
        <v>B</v>
      </c>
      <c r="S383" s="16" t="str">
        <f>_xlfn.XLOOKUP(Grades[[#This Row],[reading score]],$I$37:$I$41,$J$37:$J$41, ,-1)</f>
        <v>A</v>
      </c>
      <c r="T383" s="16" t="str">
        <f>_xlfn.XLOOKUP(Grades[[#This Row],[writing score]],$I$37:$I$41,$J$37:$J$41, ,-1)</f>
        <v>A</v>
      </c>
      <c r="U383" s="76">
        <f>AVERAGE(Grades[[#This Row],[math score]],Grades[[#This Row],[reading score]],Grades[[#This Row],[writing score]])</f>
        <v>94</v>
      </c>
      <c r="V383" s="15" t="str">
        <f>_xlfn.XLOOKUP(Grades[[#This Row],[Name]],Students[Name],Students[School Name])</f>
        <v>Blue River High School</v>
      </c>
      <c r="W383" s="15" t="str">
        <f>_xlfn.XLOOKUP(Grades[[#This Row],[Name]],Students[Name],Students[Extracurricular Activities])</f>
        <v xml:space="preserve">Marching Band </v>
      </c>
      <c r="X383" s="15" t="str">
        <f>_xlfn.XLOOKUP(Grades[[#This Row],[school]],Schools[School Name],Schools[City])</f>
        <v>Duluth</v>
      </c>
      <c r="Y383" s="15">
        <f>_xlfn.XLOOKUP(Grades[[#This Row],[School City]],Schools[City],Schools[Zipcode])</f>
        <v>55810</v>
      </c>
    </row>
    <row r="384" spans="12:25" x14ac:dyDescent="0.2">
      <c r="L384" t="s">
        <v>529</v>
      </c>
      <c r="M384" t="s">
        <v>5</v>
      </c>
      <c r="N384" t="s">
        <v>629</v>
      </c>
      <c r="O384">
        <v>79</v>
      </c>
      <c r="P384">
        <v>81</v>
      </c>
      <c r="Q384">
        <v>71</v>
      </c>
      <c r="R384" t="str">
        <f>_xlfn.XLOOKUP(Grades[[#This Row],[math score]],$I$37:$I$41,$J$37:$J$41, ,-1)</f>
        <v>C</v>
      </c>
      <c r="S384" s="16" t="str">
        <f>_xlfn.XLOOKUP(Grades[[#This Row],[reading score]],$I$37:$I$41,$J$37:$J$41, ,-1)</f>
        <v>B</v>
      </c>
      <c r="T384" s="16" t="str">
        <f>_xlfn.XLOOKUP(Grades[[#This Row],[writing score]],$I$37:$I$41,$J$37:$J$41, ,-1)</f>
        <v>C</v>
      </c>
      <c r="U384" s="76">
        <f>AVERAGE(Grades[[#This Row],[math score]],Grades[[#This Row],[reading score]],Grades[[#This Row],[writing score]])</f>
        <v>77</v>
      </c>
      <c r="V384" s="15" t="str">
        <f>_xlfn.XLOOKUP(Grades[[#This Row],[Name]],Students[Name],Students[School Name])</f>
        <v>Blue River High School</v>
      </c>
      <c r="W384" s="15" t="str">
        <f>_xlfn.XLOOKUP(Grades[[#This Row],[Name]],Students[Name],Students[Extracurricular Activities])</f>
        <v>Art Club</v>
      </c>
      <c r="X384" s="15" t="str">
        <f>_xlfn.XLOOKUP(Grades[[#This Row],[school]],Schools[School Name],Schools[City])</f>
        <v>Duluth</v>
      </c>
      <c r="Y384" s="15">
        <f>_xlfn.XLOOKUP(Grades[[#This Row],[School City]],Schools[City],Schools[Zipcode])</f>
        <v>55810</v>
      </c>
    </row>
    <row r="385" spans="12:25" x14ac:dyDescent="0.2">
      <c r="L385" t="s">
        <v>192</v>
      </c>
      <c r="M385" t="s">
        <v>4</v>
      </c>
      <c r="N385" t="s">
        <v>630</v>
      </c>
      <c r="O385">
        <v>38</v>
      </c>
      <c r="P385">
        <v>49</v>
      </c>
      <c r="Q385">
        <v>45</v>
      </c>
      <c r="R385" t="str">
        <f>_xlfn.XLOOKUP(Grades[[#This Row],[math score]],$I$37:$I$41,$J$37:$J$41, ,-1)</f>
        <v>F</v>
      </c>
      <c r="S385" s="16" t="str">
        <f>_xlfn.XLOOKUP(Grades[[#This Row],[reading score]],$I$37:$I$41,$J$37:$J$41, ,-1)</f>
        <v>F</v>
      </c>
      <c r="T385" s="16" t="str">
        <f>_xlfn.XLOOKUP(Grades[[#This Row],[writing score]],$I$37:$I$41,$J$37:$J$41, ,-1)</f>
        <v>F</v>
      </c>
      <c r="U385" s="76">
        <f>AVERAGE(Grades[[#This Row],[math score]],Grades[[#This Row],[reading score]],Grades[[#This Row],[writing score]])</f>
        <v>44</v>
      </c>
      <c r="V385" s="15" t="str">
        <f>_xlfn.XLOOKUP(Grades[[#This Row],[Name]],Students[Name],Students[School Name])</f>
        <v>Willow Creek High School</v>
      </c>
      <c r="W385" s="15" t="str">
        <f>_xlfn.XLOOKUP(Grades[[#This Row],[Name]],Students[Name],Students[Extracurricular Activities])</f>
        <v>Student Government</v>
      </c>
      <c r="X385" s="15" t="str">
        <f>_xlfn.XLOOKUP(Grades[[#This Row],[school]],Schools[School Name],Schools[City])</f>
        <v>Saint Paul</v>
      </c>
      <c r="Y385" s="15">
        <f>_xlfn.XLOOKUP(Grades[[#This Row],[School City]],Schools[City],Schools[Zipcode])</f>
        <v>55108</v>
      </c>
    </row>
    <row r="386" spans="12:25" x14ac:dyDescent="0.2">
      <c r="L386" t="s">
        <v>631</v>
      </c>
      <c r="M386" t="s">
        <v>4</v>
      </c>
      <c r="N386" t="s">
        <v>629</v>
      </c>
      <c r="O386">
        <v>38</v>
      </c>
      <c r="P386">
        <v>43</v>
      </c>
      <c r="Q386">
        <v>43</v>
      </c>
      <c r="R386" t="str">
        <f>_xlfn.XLOOKUP(Grades[[#This Row],[math score]],$I$37:$I$41,$J$37:$J$41, ,-1)</f>
        <v>F</v>
      </c>
      <c r="S386" s="16" t="str">
        <f>_xlfn.XLOOKUP(Grades[[#This Row],[reading score]],$I$37:$I$41,$J$37:$J$41, ,-1)</f>
        <v>F</v>
      </c>
      <c r="T386" s="16" t="str">
        <f>_xlfn.XLOOKUP(Grades[[#This Row],[writing score]],$I$37:$I$41,$J$37:$J$41, ,-1)</f>
        <v>F</v>
      </c>
      <c r="U386" s="76">
        <f>AVERAGE(Grades[[#This Row],[math score]],Grades[[#This Row],[reading score]],Grades[[#This Row],[writing score]])</f>
        <v>41.333333333333336</v>
      </c>
      <c r="V386" s="15" t="str">
        <f>_xlfn.XLOOKUP(Grades[[#This Row],[Name]],Students[Name],Students[School Name])</f>
        <v>Granite Hills High</v>
      </c>
      <c r="W386" s="15" t="str">
        <f>_xlfn.XLOOKUP(Grades[[#This Row],[Name]],Students[Name],Students[Extracurricular Activities])</f>
        <v>Student Government</v>
      </c>
      <c r="X386" s="15" t="str">
        <f>_xlfn.XLOOKUP(Grades[[#This Row],[school]],Schools[School Name],Schools[City])</f>
        <v>Minneapolis</v>
      </c>
      <c r="Y386" s="15">
        <f>_xlfn.XLOOKUP(Grades[[#This Row],[School City]],Schools[City],Schools[Zipcode])</f>
        <v>55488</v>
      </c>
    </row>
    <row r="387" spans="12:25" x14ac:dyDescent="0.2">
      <c r="L387" t="s">
        <v>193</v>
      </c>
      <c r="M387" t="s">
        <v>4</v>
      </c>
      <c r="N387" t="s">
        <v>629</v>
      </c>
      <c r="O387">
        <v>67</v>
      </c>
      <c r="P387">
        <v>76</v>
      </c>
      <c r="Q387">
        <v>75</v>
      </c>
      <c r="R387" t="str">
        <f>_xlfn.XLOOKUP(Grades[[#This Row],[math score]],$I$37:$I$41,$J$37:$J$41, ,-1)</f>
        <v>D</v>
      </c>
      <c r="S387" s="16" t="str">
        <f>_xlfn.XLOOKUP(Grades[[#This Row],[reading score]],$I$37:$I$41,$J$37:$J$41, ,-1)</f>
        <v>C</v>
      </c>
      <c r="T387" s="16" t="str">
        <f>_xlfn.XLOOKUP(Grades[[#This Row],[writing score]],$I$37:$I$41,$J$37:$J$41, ,-1)</f>
        <v>C</v>
      </c>
      <c r="U387" s="76">
        <f>AVERAGE(Grades[[#This Row],[math score]],Grades[[#This Row],[reading score]],Grades[[#This Row],[writing score]])</f>
        <v>72.666666666666671</v>
      </c>
      <c r="V387" s="15" t="str">
        <f>_xlfn.XLOOKUP(Grades[[#This Row],[Name]],Students[Name],Students[School Name])</f>
        <v>Willow Creek High School</v>
      </c>
      <c r="W387" s="15" t="str">
        <f>_xlfn.XLOOKUP(Grades[[#This Row],[Name]],Students[Name],Students[Extracurricular Activities])</f>
        <v>Yearbook Committee</v>
      </c>
      <c r="X387" s="15" t="str">
        <f>_xlfn.XLOOKUP(Grades[[#This Row],[school]],Schools[School Name],Schools[City])</f>
        <v>Saint Paul</v>
      </c>
      <c r="Y387" s="15">
        <f>_xlfn.XLOOKUP(Grades[[#This Row],[School City]],Schools[City],Schools[Zipcode])</f>
        <v>55108</v>
      </c>
    </row>
    <row r="388" spans="12:25" x14ac:dyDescent="0.2">
      <c r="L388" t="s">
        <v>194</v>
      </c>
      <c r="M388" t="s">
        <v>4</v>
      </c>
      <c r="N388" t="s">
        <v>629</v>
      </c>
      <c r="O388">
        <v>64</v>
      </c>
      <c r="P388">
        <v>73</v>
      </c>
      <c r="Q388">
        <v>70</v>
      </c>
      <c r="R388" t="str">
        <f>_xlfn.XLOOKUP(Grades[[#This Row],[math score]],$I$37:$I$41,$J$37:$J$41, ,-1)</f>
        <v>D</v>
      </c>
      <c r="S388" s="16" t="str">
        <f>_xlfn.XLOOKUP(Grades[[#This Row],[reading score]],$I$37:$I$41,$J$37:$J$41, ,-1)</f>
        <v>C</v>
      </c>
      <c r="T388" s="16" t="str">
        <f>_xlfn.XLOOKUP(Grades[[#This Row],[writing score]],$I$37:$I$41,$J$37:$J$41, ,-1)</f>
        <v>C</v>
      </c>
      <c r="U388" s="76">
        <f>AVERAGE(Grades[[#This Row],[math score]],Grades[[#This Row],[reading score]],Grades[[#This Row],[writing score]])</f>
        <v>69</v>
      </c>
      <c r="V388" s="15" t="str">
        <f>_xlfn.XLOOKUP(Grades[[#This Row],[Name]],Students[Name],Students[School Name])</f>
        <v>Granite Hills High</v>
      </c>
      <c r="W388" s="15" t="str">
        <f>_xlfn.XLOOKUP(Grades[[#This Row],[Name]],Students[Name],Students[Extracurricular Activities])</f>
        <v>Yearbook Committee</v>
      </c>
      <c r="X388" s="15" t="str">
        <f>_xlfn.XLOOKUP(Grades[[#This Row],[school]],Schools[School Name],Schools[City])</f>
        <v>Minneapolis</v>
      </c>
      <c r="Y388" s="15">
        <f>_xlfn.XLOOKUP(Grades[[#This Row],[School City]],Schools[City],Schools[Zipcode])</f>
        <v>55488</v>
      </c>
    </row>
    <row r="389" spans="12:25" x14ac:dyDescent="0.2">
      <c r="L389" t="s">
        <v>195</v>
      </c>
      <c r="M389" t="s">
        <v>4</v>
      </c>
      <c r="N389" t="s">
        <v>630</v>
      </c>
      <c r="O389">
        <v>57</v>
      </c>
      <c r="P389">
        <v>78</v>
      </c>
      <c r="Q389">
        <v>67</v>
      </c>
      <c r="R389" t="str">
        <f>_xlfn.XLOOKUP(Grades[[#This Row],[math score]],$I$37:$I$41,$J$37:$J$41, ,-1)</f>
        <v>F</v>
      </c>
      <c r="S389" s="16" t="str">
        <f>_xlfn.XLOOKUP(Grades[[#This Row],[reading score]],$I$37:$I$41,$J$37:$J$41, ,-1)</f>
        <v>C</v>
      </c>
      <c r="T389" s="16" t="str">
        <f>_xlfn.XLOOKUP(Grades[[#This Row],[writing score]],$I$37:$I$41,$J$37:$J$41, ,-1)</f>
        <v>D</v>
      </c>
      <c r="U389" s="76">
        <f>AVERAGE(Grades[[#This Row],[math score]],Grades[[#This Row],[reading score]],Grades[[#This Row],[writing score]])</f>
        <v>67.333333333333329</v>
      </c>
      <c r="V389" s="15" t="str">
        <f>_xlfn.XLOOKUP(Grades[[#This Row],[Name]],Students[Name],Students[School Name])</f>
        <v>Blue River High School</v>
      </c>
      <c r="W389" s="15" t="str">
        <f>_xlfn.XLOOKUP(Grades[[#This Row],[Name]],Students[Name],Students[Extracurricular Activities])</f>
        <v xml:space="preserve">Marching Band </v>
      </c>
      <c r="X389" s="15" t="str">
        <f>_xlfn.XLOOKUP(Grades[[#This Row],[school]],Schools[School Name],Schools[City])</f>
        <v>Duluth</v>
      </c>
      <c r="Y389" s="15">
        <f>_xlfn.XLOOKUP(Grades[[#This Row],[School City]],Schools[City],Schools[Zipcode])</f>
        <v>55810</v>
      </c>
    </row>
    <row r="390" spans="12:25" x14ac:dyDescent="0.2">
      <c r="L390" t="s">
        <v>196</v>
      </c>
      <c r="M390" t="s">
        <v>4</v>
      </c>
      <c r="N390" t="s">
        <v>629</v>
      </c>
      <c r="O390">
        <v>62</v>
      </c>
      <c r="P390">
        <v>64</v>
      </c>
      <c r="Q390">
        <v>64</v>
      </c>
      <c r="R390" t="str">
        <f>_xlfn.XLOOKUP(Grades[[#This Row],[math score]],$I$37:$I$41,$J$37:$J$41, ,-1)</f>
        <v>D</v>
      </c>
      <c r="S390" s="16" t="str">
        <f>_xlfn.XLOOKUP(Grades[[#This Row],[reading score]],$I$37:$I$41,$J$37:$J$41, ,-1)</f>
        <v>D</v>
      </c>
      <c r="T390" s="16" t="str">
        <f>_xlfn.XLOOKUP(Grades[[#This Row],[writing score]],$I$37:$I$41,$J$37:$J$41, ,-1)</f>
        <v>D</v>
      </c>
      <c r="U390" s="76">
        <f>AVERAGE(Grades[[#This Row],[math score]],Grades[[#This Row],[reading score]],Grades[[#This Row],[writing score]])</f>
        <v>63.333333333333336</v>
      </c>
      <c r="V390" s="15" t="str">
        <f>_xlfn.XLOOKUP(Grades[[#This Row],[Name]],Students[Name],Students[School Name])</f>
        <v>Golden Sierra High School</v>
      </c>
      <c r="W390" s="15" t="str">
        <f>_xlfn.XLOOKUP(Grades[[#This Row],[Name]],Students[Name],Students[Extracurricular Activities])</f>
        <v>Chess Club</v>
      </c>
      <c r="X390" s="15" t="str">
        <f>_xlfn.XLOOKUP(Grades[[#This Row],[school]],Schools[School Name],Schools[City])</f>
        <v>Bloomington</v>
      </c>
      <c r="Y390" s="15">
        <f>_xlfn.XLOOKUP(Grades[[#This Row],[School City]],Schools[City],Schools[Zipcode])</f>
        <v>55435</v>
      </c>
    </row>
    <row r="391" spans="12:25" x14ac:dyDescent="0.2">
      <c r="L391" t="s">
        <v>530</v>
      </c>
      <c r="M391" t="s">
        <v>5</v>
      </c>
      <c r="N391" t="s">
        <v>630</v>
      </c>
      <c r="O391">
        <v>73</v>
      </c>
      <c r="P391">
        <v>70</v>
      </c>
      <c r="Q391">
        <v>75</v>
      </c>
      <c r="R391" t="str">
        <f>_xlfn.XLOOKUP(Grades[[#This Row],[math score]],$I$37:$I$41,$J$37:$J$41, ,-1)</f>
        <v>C</v>
      </c>
      <c r="S391" s="16" t="str">
        <f>_xlfn.XLOOKUP(Grades[[#This Row],[reading score]],$I$37:$I$41,$J$37:$J$41, ,-1)</f>
        <v>C</v>
      </c>
      <c r="T391" s="16" t="str">
        <f>_xlfn.XLOOKUP(Grades[[#This Row],[writing score]],$I$37:$I$41,$J$37:$J$41, ,-1)</f>
        <v>C</v>
      </c>
      <c r="U391" s="76">
        <f>AVERAGE(Grades[[#This Row],[math score]],Grades[[#This Row],[reading score]],Grades[[#This Row],[writing score]])</f>
        <v>72.666666666666671</v>
      </c>
      <c r="V391" s="15" t="str">
        <f>_xlfn.XLOOKUP(Grades[[#This Row],[Name]],Students[Name],Students[School Name])</f>
        <v>Golden Sierra High School</v>
      </c>
      <c r="W391" s="15" t="str">
        <f>_xlfn.XLOOKUP(Grades[[#This Row],[Name]],Students[Name],Students[Extracurricular Activities])</f>
        <v>Art Club</v>
      </c>
      <c r="X391" s="15" t="str">
        <f>_xlfn.XLOOKUP(Grades[[#This Row],[school]],Schools[School Name],Schools[City])</f>
        <v>Bloomington</v>
      </c>
      <c r="Y391" s="15">
        <f>_xlfn.XLOOKUP(Grades[[#This Row],[School City]],Schools[City],Schools[Zipcode])</f>
        <v>55435</v>
      </c>
    </row>
    <row r="392" spans="12:25" x14ac:dyDescent="0.2">
      <c r="L392" t="s">
        <v>531</v>
      </c>
      <c r="M392" t="s">
        <v>5</v>
      </c>
      <c r="N392" t="s">
        <v>630</v>
      </c>
      <c r="O392">
        <v>73</v>
      </c>
      <c r="P392">
        <v>67</v>
      </c>
      <c r="Q392">
        <v>59</v>
      </c>
      <c r="R392" t="str">
        <f>_xlfn.XLOOKUP(Grades[[#This Row],[math score]],$I$37:$I$41,$J$37:$J$41, ,-1)</f>
        <v>C</v>
      </c>
      <c r="S392" s="16" t="str">
        <f>_xlfn.XLOOKUP(Grades[[#This Row],[reading score]],$I$37:$I$41,$J$37:$J$41, ,-1)</f>
        <v>D</v>
      </c>
      <c r="T392" s="16" t="str">
        <f>_xlfn.XLOOKUP(Grades[[#This Row],[writing score]],$I$37:$I$41,$J$37:$J$41, ,-1)</f>
        <v>F</v>
      </c>
      <c r="U392" s="76">
        <f>AVERAGE(Grades[[#This Row],[math score]],Grades[[#This Row],[reading score]],Grades[[#This Row],[writing score]])</f>
        <v>66.333333333333329</v>
      </c>
      <c r="V392" s="15" t="str">
        <f>_xlfn.XLOOKUP(Grades[[#This Row],[Name]],Students[Name],Students[School Name])</f>
        <v>Willow Creek High School</v>
      </c>
      <c r="W392" s="15" t="str">
        <f>_xlfn.XLOOKUP(Grades[[#This Row],[Name]],Students[Name],Students[Extracurricular Activities])</f>
        <v>Student Government</v>
      </c>
      <c r="X392" s="15" t="str">
        <f>_xlfn.XLOOKUP(Grades[[#This Row],[school]],Schools[School Name],Schools[City])</f>
        <v>Saint Paul</v>
      </c>
      <c r="Y392" s="15">
        <f>_xlfn.XLOOKUP(Grades[[#This Row],[School City]],Schools[City],Schools[Zipcode])</f>
        <v>55108</v>
      </c>
    </row>
    <row r="393" spans="12:25" x14ac:dyDescent="0.2">
      <c r="L393" t="s">
        <v>197</v>
      </c>
      <c r="M393" t="s">
        <v>4</v>
      </c>
      <c r="N393" t="s">
        <v>629</v>
      </c>
      <c r="O393">
        <v>77</v>
      </c>
      <c r="P393">
        <v>68</v>
      </c>
      <c r="Q393">
        <v>77</v>
      </c>
      <c r="R393" t="str">
        <f>_xlfn.XLOOKUP(Grades[[#This Row],[math score]],$I$37:$I$41,$J$37:$J$41, ,-1)</f>
        <v>C</v>
      </c>
      <c r="S393" s="16" t="str">
        <f>_xlfn.XLOOKUP(Grades[[#This Row],[reading score]],$I$37:$I$41,$J$37:$J$41, ,-1)</f>
        <v>D</v>
      </c>
      <c r="T393" s="16" t="str">
        <f>_xlfn.XLOOKUP(Grades[[#This Row],[writing score]],$I$37:$I$41,$J$37:$J$41, ,-1)</f>
        <v>C</v>
      </c>
      <c r="U393" s="76">
        <f>AVERAGE(Grades[[#This Row],[math score]],Grades[[#This Row],[reading score]],Grades[[#This Row],[writing score]])</f>
        <v>74</v>
      </c>
      <c r="V393" s="15" t="str">
        <f>_xlfn.XLOOKUP(Grades[[#This Row],[Name]],Students[Name],Students[School Name])</f>
        <v>Golden Sierra High School</v>
      </c>
      <c r="W393" s="15" t="str">
        <f>_xlfn.XLOOKUP(Grades[[#This Row],[Name]],Students[Name],Students[Extracurricular Activities])</f>
        <v>Yearbook Committee</v>
      </c>
      <c r="X393" s="15" t="str">
        <f>_xlfn.XLOOKUP(Grades[[#This Row],[school]],Schools[School Name],Schools[City])</f>
        <v>Bloomington</v>
      </c>
      <c r="Y393" s="15">
        <f>_xlfn.XLOOKUP(Grades[[#This Row],[School City]],Schools[City],Schools[Zipcode])</f>
        <v>55435</v>
      </c>
    </row>
    <row r="394" spans="12:25" x14ac:dyDescent="0.2">
      <c r="L394" t="s">
        <v>532</v>
      </c>
      <c r="M394" t="s">
        <v>5</v>
      </c>
      <c r="N394" t="s">
        <v>629</v>
      </c>
      <c r="O394">
        <v>76</v>
      </c>
      <c r="P394">
        <v>67</v>
      </c>
      <c r="Q394">
        <v>67</v>
      </c>
      <c r="R394" t="str">
        <f>_xlfn.XLOOKUP(Grades[[#This Row],[math score]],$I$37:$I$41,$J$37:$J$41, ,-1)</f>
        <v>C</v>
      </c>
      <c r="S394" s="16" t="str">
        <f>_xlfn.XLOOKUP(Grades[[#This Row],[reading score]],$I$37:$I$41,$J$37:$J$41, ,-1)</f>
        <v>D</v>
      </c>
      <c r="T394" s="16" t="str">
        <f>_xlfn.XLOOKUP(Grades[[#This Row],[writing score]],$I$37:$I$41,$J$37:$J$41, ,-1)</f>
        <v>D</v>
      </c>
      <c r="U394" s="76">
        <f>AVERAGE(Grades[[#This Row],[math score]],Grades[[#This Row],[reading score]],Grades[[#This Row],[writing score]])</f>
        <v>70</v>
      </c>
      <c r="V394" s="15" t="str">
        <f>_xlfn.XLOOKUP(Grades[[#This Row],[Name]],Students[Name],Students[School Name])</f>
        <v>Willow Creek High School</v>
      </c>
      <c r="W394" s="15" t="str">
        <f>_xlfn.XLOOKUP(Grades[[#This Row],[Name]],Students[Name],Students[Extracurricular Activities])</f>
        <v>Yearbook Committee</v>
      </c>
      <c r="X394" s="15" t="str">
        <f>_xlfn.XLOOKUP(Grades[[#This Row],[school]],Schools[School Name],Schools[City])</f>
        <v>Saint Paul</v>
      </c>
      <c r="Y394" s="15">
        <f>_xlfn.XLOOKUP(Grades[[#This Row],[School City]],Schools[City],Schools[Zipcode])</f>
        <v>55108</v>
      </c>
    </row>
    <row r="395" spans="12:25" x14ac:dyDescent="0.2">
      <c r="L395" t="s">
        <v>533</v>
      </c>
      <c r="M395" t="s">
        <v>5</v>
      </c>
      <c r="N395" t="s">
        <v>629</v>
      </c>
      <c r="O395">
        <v>57</v>
      </c>
      <c r="P395">
        <v>54</v>
      </c>
      <c r="Q395">
        <v>56</v>
      </c>
      <c r="R395" t="str">
        <f>_xlfn.XLOOKUP(Grades[[#This Row],[math score]],$I$37:$I$41,$J$37:$J$41, ,-1)</f>
        <v>F</v>
      </c>
      <c r="S395" s="16" t="str">
        <f>_xlfn.XLOOKUP(Grades[[#This Row],[reading score]],$I$37:$I$41,$J$37:$J$41, ,-1)</f>
        <v>F</v>
      </c>
      <c r="T395" s="16" t="str">
        <f>_xlfn.XLOOKUP(Grades[[#This Row],[writing score]],$I$37:$I$41,$J$37:$J$41, ,-1)</f>
        <v>F</v>
      </c>
      <c r="U395" s="76">
        <f>AVERAGE(Grades[[#This Row],[math score]],Grades[[#This Row],[reading score]],Grades[[#This Row],[writing score]])</f>
        <v>55.666666666666664</v>
      </c>
      <c r="V395" s="15" t="str">
        <f>_xlfn.XLOOKUP(Grades[[#This Row],[Name]],Students[Name],Students[School Name])</f>
        <v>Blue River High School</v>
      </c>
      <c r="W395" s="15" t="str">
        <f>_xlfn.XLOOKUP(Grades[[#This Row],[Name]],Students[Name],Students[Extracurricular Activities])</f>
        <v xml:space="preserve">Marching Band </v>
      </c>
      <c r="X395" s="15" t="str">
        <f>_xlfn.XLOOKUP(Grades[[#This Row],[school]],Schools[School Name],Schools[City])</f>
        <v>Duluth</v>
      </c>
      <c r="Y395" s="15">
        <f>_xlfn.XLOOKUP(Grades[[#This Row],[School City]],Schools[City],Schools[Zipcode])</f>
        <v>55810</v>
      </c>
    </row>
    <row r="396" spans="12:25" x14ac:dyDescent="0.2">
      <c r="L396" t="s">
        <v>198</v>
      </c>
      <c r="M396" t="s">
        <v>4</v>
      </c>
      <c r="N396" t="s">
        <v>629</v>
      </c>
      <c r="O396">
        <v>65</v>
      </c>
      <c r="P396">
        <v>74</v>
      </c>
      <c r="Q396">
        <v>77</v>
      </c>
      <c r="R396" t="str">
        <f>_xlfn.XLOOKUP(Grades[[#This Row],[math score]],$I$37:$I$41,$J$37:$J$41, ,-1)</f>
        <v>D</v>
      </c>
      <c r="S396" s="16" t="str">
        <f>_xlfn.XLOOKUP(Grades[[#This Row],[reading score]],$I$37:$I$41,$J$37:$J$41, ,-1)</f>
        <v>C</v>
      </c>
      <c r="T396" s="16" t="str">
        <f>_xlfn.XLOOKUP(Grades[[#This Row],[writing score]],$I$37:$I$41,$J$37:$J$41, ,-1)</f>
        <v>C</v>
      </c>
      <c r="U396" s="76">
        <f>AVERAGE(Grades[[#This Row],[math score]],Grades[[#This Row],[reading score]],Grades[[#This Row],[writing score]])</f>
        <v>72</v>
      </c>
      <c r="V396" s="15" t="str">
        <f>_xlfn.XLOOKUP(Grades[[#This Row],[Name]],Students[Name],Students[School Name])</f>
        <v>Blue River High School</v>
      </c>
      <c r="W396" s="15" t="str">
        <f>_xlfn.XLOOKUP(Grades[[#This Row],[Name]],Students[Name],Students[Extracurricular Activities])</f>
        <v>Student Government</v>
      </c>
      <c r="X396" s="15" t="str">
        <f>_xlfn.XLOOKUP(Grades[[#This Row],[school]],Schools[School Name],Schools[City])</f>
        <v>Duluth</v>
      </c>
      <c r="Y396" s="15">
        <f>_xlfn.XLOOKUP(Grades[[#This Row],[School City]],Schools[City],Schools[Zipcode])</f>
        <v>55810</v>
      </c>
    </row>
    <row r="397" spans="12:25" x14ac:dyDescent="0.2">
      <c r="L397" t="s">
        <v>534</v>
      </c>
      <c r="M397" t="s">
        <v>5</v>
      </c>
      <c r="N397" t="s">
        <v>629</v>
      </c>
      <c r="O397">
        <v>48</v>
      </c>
      <c r="P397">
        <v>45</v>
      </c>
      <c r="Q397">
        <v>41</v>
      </c>
      <c r="R397" t="str">
        <f>_xlfn.XLOOKUP(Grades[[#This Row],[math score]],$I$37:$I$41,$J$37:$J$41, ,-1)</f>
        <v>F</v>
      </c>
      <c r="S397" s="16" t="str">
        <f>_xlfn.XLOOKUP(Grades[[#This Row],[reading score]],$I$37:$I$41,$J$37:$J$41, ,-1)</f>
        <v>F</v>
      </c>
      <c r="T397" s="16" t="str">
        <f>_xlfn.XLOOKUP(Grades[[#This Row],[writing score]],$I$37:$I$41,$J$37:$J$41, ,-1)</f>
        <v>F</v>
      </c>
      <c r="U397" s="76">
        <f>AVERAGE(Grades[[#This Row],[math score]],Grades[[#This Row],[reading score]],Grades[[#This Row],[writing score]])</f>
        <v>44.666666666666664</v>
      </c>
      <c r="V397" s="15" t="str">
        <f>_xlfn.XLOOKUP(Grades[[#This Row],[Name]],Students[Name],Students[School Name])</f>
        <v>Granite Hills High</v>
      </c>
      <c r="W397" s="15" t="str">
        <f>_xlfn.XLOOKUP(Grades[[#This Row],[Name]],Students[Name],Students[Extracurricular Activities])</f>
        <v>Chess Club</v>
      </c>
      <c r="X397" s="15" t="str">
        <f>_xlfn.XLOOKUP(Grades[[#This Row],[school]],Schools[School Name],Schools[City])</f>
        <v>Minneapolis</v>
      </c>
      <c r="Y397" s="15">
        <f>_xlfn.XLOOKUP(Grades[[#This Row],[School City]],Schools[City],Schools[Zipcode])</f>
        <v>55488</v>
      </c>
    </row>
    <row r="398" spans="12:25" x14ac:dyDescent="0.2">
      <c r="L398" t="s">
        <v>199</v>
      </c>
      <c r="M398" t="s">
        <v>4</v>
      </c>
      <c r="N398" t="s">
        <v>629</v>
      </c>
      <c r="O398">
        <v>50</v>
      </c>
      <c r="P398">
        <v>67</v>
      </c>
      <c r="Q398">
        <v>63</v>
      </c>
      <c r="R398" t="str">
        <f>_xlfn.XLOOKUP(Grades[[#This Row],[math score]],$I$37:$I$41,$J$37:$J$41, ,-1)</f>
        <v>F</v>
      </c>
      <c r="S398" s="16" t="str">
        <f>_xlfn.XLOOKUP(Grades[[#This Row],[reading score]],$I$37:$I$41,$J$37:$J$41, ,-1)</f>
        <v>D</v>
      </c>
      <c r="T398" s="16" t="str">
        <f>_xlfn.XLOOKUP(Grades[[#This Row],[writing score]],$I$37:$I$41,$J$37:$J$41, ,-1)</f>
        <v>D</v>
      </c>
      <c r="U398" s="76">
        <f>AVERAGE(Grades[[#This Row],[math score]],Grades[[#This Row],[reading score]],Grades[[#This Row],[writing score]])</f>
        <v>60</v>
      </c>
      <c r="V398" s="15" t="str">
        <f>_xlfn.XLOOKUP(Grades[[#This Row],[Name]],Students[Name],Students[School Name])</f>
        <v>Lone Oak Grammar School</v>
      </c>
      <c r="W398" s="15" t="str">
        <f>_xlfn.XLOOKUP(Grades[[#This Row],[Name]],Students[Name],Students[Extracurricular Activities])</f>
        <v>Chess Club</v>
      </c>
      <c r="X398" s="15" t="str">
        <f>_xlfn.XLOOKUP(Grades[[#This Row],[school]],Schools[School Name],Schools[City])</f>
        <v>Rochester</v>
      </c>
      <c r="Y398" s="15">
        <f>_xlfn.XLOOKUP(Grades[[#This Row],[School City]],Schools[City],Schools[Zipcode])</f>
        <v>55906</v>
      </c>
    </row>
    <row r="399" spans="12:25" x14ac:dyDescent="0.2">
      <c r="L399" t="s">
        <v>200</v>
      </c>
      <c r="M399" t="s">
        <v>4</v>
      </c>
      <c r="N399" t="s">
        <v>629</v>
      </c>
      <c r="O399">
        <v>85</v>
      </c>
      <c r="P399">
        <v>89</v>
      </c>
      <c r="Q399">
        <v>95</v>
      </c>
      <c r="R399" t="str">
        <f>_xlfn.XLOOKUP(Grades[[#This Row],[math score]],$I$37:$I$41,$J$37:$J$41, ,-1)</f>
        <v>B</v>
      </c>
      <c r="S399" s="16" t="str">
        <f>_xlfn.XLOOKUP(Grades[[#This Row],[reading score]],$I$37:$I$41,$J$37:$J$41, ,-1)</f>
        <v>B</v>
      </c>
      <c r="T399" s="16" t="str">
        <f>_xlfn.XLOOKUP(Grades[[#This Row],[writing score]],$I$37:$I$41,$J$37:$J$41, ,-1)</f>
        <v>A</v>
      </c>
      <c r="U399" s="76">
        <f>AVERAGE(Grades[[#This Row],[math score]],Grades[[#This Row],[reading score]],Grades[[#This Row],[writing score]])</f>
        <v>89.666666666666671</v>
      </c>
      <c r="V399" s="15" t="str">
        <f>_xlfn.XLOOKUP(Grades[[#This Row],[Name]],Students[Name],Students[School Name])</f>
        <v>Blue River High School</v>
      </c>
      <c r="W399" s="15" t="str">
        <f>_xlfn.XLOOKUP(Grades[[#This Row],[Name]],Students[Name],Students[Extracurricular Activities])</f>
        <v xml:space="preserve">Marching Band </v>
      </c>
      <c r="X399" s="15" t="str">
        <f>_xlfn.XLOOKUP(Grades[[#This Row],[school]],Schools[School Name],Schools[City])</f>
        <v>Duluth</v>
      </c>
      <c r="Y399" s="15">
        <f>_xlfn.XLOOKUP(Grades[[#This Row],[School City]],Schools[City],Schools[Zipcode])</f>
        <v>55810</v>
      </c>
    </row>
    <row r="400" spans="12:25" x14ac:dyDescent="0.2">
      <c r="L400" t="s">
        <v>535</v>
      </c>
      <c r="M400" t="s">
        <v>5</v>
      </c>
      <c r="N400" t="s">
        <v>630</v>
      </c>
      <c r="O400">
        <v>74</v>
      </c>
      <c r="P400">
        <v>63</v>
      </c>
      <c r="Q400">
        <v>57</v>
      </c>
      <c r="R400" t="str">
        <f>_xlfn.XLOOKUP(Grades[[#This Row],[math score]],$I$37:$I$41,$J$37:$J$41, ,-1)</f>
        <v>C</v>
      </c>
      <c r="S400" s="16" t="str">
        <f>_xlfn.XLOOKUP(Grades[[#This Row],[reading score]],$I$37:$I$41,$J$37:$J$41, ,-1)</f>
        <v>D</v>
      </c>
      <c r="T400" s="16" t="str">
        <f>_xlfn.XLOOKUP(Grades[[#This Row],[writing score]],$I$37:$I$41,$J$37:$J$41, ,-1)</f>
        <v>F</v>
      </c>
      <c r="U400" s="76">
        <f>AVERAGE(Grades[[#This Row],[math score]],Grades[[#This Row],[reading score]],Grades[[#This Row],[writing score]])</f>
        <v>64.666666666666671</v>
      </c>
      <c r="V400" s="15" t="str">
        <f>_xlfn.XLOOKUP(Grades[[#This Row],[Name]],Students[Name],Students[School Name])</f>
        <v>Lone Oak Grammar School</v>
      </c>
      <c r="W400" s="15" t="str">
        <f>_xlfn.XLOOKUP(Grades[[#This Row],[Name]],Students[Name],Students[Extracurricular Activities])</f>
        <v>Student Government</v>
      </c>
      <c r="X400" s="15" t="str">
        <f>_xlfn.XLOOKUP(Grades[[#This Row],[school]],Schools[School Name],Schools[City])</f>
        <v>Rochester</v>
      </c>
      <c r="Y400" s="15">
        <f>_xlfn.XLOOKUP(Grades[[#This Row],[School City]],Schools[City],Schools[Zipcode])</f>
        <v>55906</v>
      </c>
    </row>
    <row r="401" spans="12:25" x14ac:dyDescent="0.2">
      <c r="L401" t="s">
        <v>536</v>
      </c>
      <c r="M401" t="s">
        <v>5</v>
      </c>
      <c r="N401" t="s">
        <v>630</v>
      </c>
      <c r="O401">
        <v>60</v>
      </c>
      <c r="P401">
        <v>59</v>
      </c>
      <c r="Q401">
        <v>54</v>
      </c>
      <c r="R401" t="str">
        <f>_xlfn.XLOOKUP(Grades[[#This Row],[math score]],$I$37:$I$41,$J$37:$J$41, ,-1)</f>
        <v>D</v>
      </c>
      <c r="S401" s="16" t="str">
        <f>_xlfn.XLOOKUP(Grades[[#This Row],[reading score]],$I$37:$I$41,$J$37:$J$41, ,-1)</f>
        <v>F</v>
      </c>
      <c r="T401" s="16" t="str">
        <f>_xlfn.XLOOKUP(Grades[[#This Row],[writing score]],$I$37:$I$41,$J$37:$J$41, ,-1)</f>
        <v>F</v>
      </c>
      <c r="U401" s="76">
        <f>AVERAGE(Grades[[#This Row],[math score]],Grades[[#This Row],[reading score]],Grades[[#This Row],[writing score]])</f>
        <v>57.666666666666664</v>
      </c>
      <c r="V401" s="15" t="str">
        <f>_xlfn.XLOOKUP(Grades[[#This Row],[Name]],Students[Name],Students[School Name])</f>
        <v>Golden Sierra High School</v>
      </c>
      <c r="W401" s="15" t="str">
        <f>_xlfn.XLOOKUP(Grades[[#This Row],[Name]],Students[Name],Students[Extracurricular Activities])</f>
        <v>Student Government</v>
      </c>
      <c r="X401" s="15" t="str">
        <f>_xlfn.XLOOKUP(Grades[[#This Row],[school]],Schools[School Name],Schools[City])</f>
        <v>Bloomington</v>
      </c>
      <c r="Y401" s="15">
        <f>_xlfn.XLOOKUP(Grades[[#This Row],[School City]],Schools[City],Schools[Zipcode])</f>
        <v>55435</v>
      </c>
    </row>
    <row r="402" spans="12:25" x14ac:dyDescent="0.2">
      <c r="L402" t="s">
        <v>201</v>
      </c>
      <c r="M402" t="s">
        <v>4</v>
      </c>
      <c r="N402" t="s">
        <v>629</v>
      </c>
      <c r="O402">
        <v>59</v>
      </c>
      <c r="P402">
        <v>54</v>
      </c>
      <c r="Q402">
        <v>67</v>
      </c>
      <c r="R402" t="str">
        <f>_xlfn.XLOOKUP(Grades[[#This Row],[math score]],$I$37:$I$41,$J$37:$J$41, ,-1)</f>
        <v>F</v>
      </c>
      <c r="S402" s="16" t="str">
        <f>_xlfn.XLOOKUP(Grades[[#This Row],[reading score]],$I$37:$I$41,$J$37:$J$41, ,-1)</f>
        <v>F</v>
      </c>
      <c r="T402" s="16" t="str">
        <f>_xlfn.XLOOKUP(Grades[[#This Row],[writing score]],$I$37:$I$41,$J$37:$J$41, ,-1)</f>
        <v>D</v>
      </c>
      <c r="U402" s="76">
        <f>AVERAGE(Grades[[#This Row],[math score]],Grades[[#This Row],[reading score]],Grades[[#This Row],[writing score]])</f>
        <v>60</v>
      </c>
      <c r="V402" s="15" t="str">
        <f>_xlfn.XLOOKUP(Grades[[#This Row],[Name]],Students[Name],Students[School Name])</f>
        <v>Blue River High School</v>
      </c>
      <c r="W402" s="15" t="str">
        <f>_xlfn.XLOOKUP(Grades[[#This Row],[Name]],Students[Name],Students[Extracurricular Activities])</f>
        <v>Student Government</v>
      </c>
      <c r="X402" s="15" t="str">
        <f>_xlfn.XLOOKUP(Grades[[#This Row],[school]],Schools[School Name],Schools[City])</f>
        <v>Duluth</v>
      </c>
      <c r="Y402" s="15">
        <f>_xlfn.XLOOKUP(Grades[[#This Row],[School City]],Schools[City],Schools[Zipcode])</f>
        <v>55810</v>
      </c>
    </row>
    <row r="403" spans="12:25" x14ac:dyDescent="0.2">
      <c r="L403" t="s">
        <v>537</v>
      </c>
      <c r="M403" t="s">
        <v>5</v>
      </c>
      <c r="N403" t="s">
        <v>629</v>
      </c>
      <c r="O403">
        <v>53</v>
      </c>
      <c r="P403">
        <v>43</v>
      </c>
      <c r="Q403">
        <v>43</v>
      </c>
      <c r="R403" t="str">
        <f>_xlfn.XLOOKUP(Grades[[#This Row],[math score]],$I$37:$I$41,$J$37:$J$41, ,-1)</f>
        <v>F</v>
      </c>
      <c r="S403" s="16" t="str">
        <f>_xlfn.XLOOKUP(Grades[[#This Row],[reading score]],$I$37:$I$41,$J$37:$J$41, ,-1)</f>
        <v>F</v>
      </c>
      <c r="T403" s="16" t="str">
        <f>_xlfn.XLOOKUP(Grades[[#This Row],[writing score]],$I$37:$I$41,$J$37:$J$41, ,-1)</f>
        <v>F</v>
      </c>
      <c r="U403" s="76">
        <f>AVERAGE(Grades[[#This Row],[math score]],Grades[[#This Row],[reading score]],Grades[[#This Row],[writing score]])</f>
        <v>46.333333333333336</v>
      </c>
      <c r="V403" s="15" t="str">
        <f>_xlfn.XLOOKUP(Grades[[#This Row],[Name]],Students[Name],Students[School Name])</f>
        <v>Granite Hills High</v>
      </c>
      <c r="W403" s="15" t="str">
        <f>_xlfn.XLOOKUP(Grades[[#This Row],[Name]],Students[Name],Students[Extracurricular Activities])</f>
        <v>Yearbook Committee</v>
      </c>
      <c r="X403" s="15" t="str">
        <f>_xlfn.XLOOKUP(Grades[[#This Row],[school]],Schools[School Name],Schools[City])</f>
        <v>Minneapolis</v>
      </c>
      <c r="Y403" s="15">
        <f>_xlfn.XLOOKUP(Grades[[#This Row],[School City]],Schools[City],Schools[Zipcode])</f>
        <v>55488</v>
      </c>
    </row>
    <row r="404" spans="12:25" x14ac:dyDescent="0.2">
      <c r="L404" t="s">
        <v>202</v>
      </c>
      <c r="M404" t="s">
        <v>4</v>
      </c>
      <c r="N404" t="s">
        <v>630</v>
      </c>
      <c r="O404">
        <v>49</v>
      </c>
      <c r="P404">
        <v>65</v>
      </c>
      <c r="Q404">
        <v>55</v>
      </c>
      <c r="R404" t="str">
        <f>_xlfn.XLOOKUP(Grades[[#This Row],[math score]],$I$37:$I$41,$J$37:$J$41, ,-1)</f>
        <v>F</v>
      </c>
      <c r="S404" s="16" t="str">
        <f>_xlfn.XLOOKUP(Grades[[#This Row],[reading score]],$I$37:$I$41,$J$37:$J$41, ,-1)</f>
        <v>D</v>
      </c>
      <c r="T404" s="16" t="str">
        <f>_xlfn.XLOOKUP(Grades[[#This Row],[writing score]],$I$37:$I$41,$J$37:$J$41, ,-1)</f>
        <v>F</v>
      </c>
      <c r="U404" s="76">
        <f>AVERAGE(Grades[[#This Row],[math score]],Grades[[#This Row],[reading score]],Grades[[#This Row],[writing score]])</f>
        <v>56.333333333333336</v>
      </c>
      <c r="V404" s="15" t="str">
        <f>_xlfn.XLOOKUP(Grades[[#This Row],[Name]],Students[Name],Students[School Name])</f>
        <v>Granite Hills High</v>
      </c>
      <c r="W404" s="15" t="str">
        <f>_xlfn.XLOOKUP(Grades[[#This Row],[Name]],Students[Name],Students[Extracurricular Activities])</f>
        <v>Yearbook Committee</v>
      </c>
      <c r="X404" s="15" t="str">
        <f>_xlfn.XLOOKUP(Grades[[#This Row],[school]],Schools[School Name],Schools[City])</f>
        <v>Minneapolis</v>
      </c>
      <c r="Y404" s="15">
        <f>_xlfn.XLOOKUP(Grades[[#This Row],[School City]],Schools[City],Schools[Zipcode])</f>
        <v>55488</v>
      </c>
    </row>
    <row r="405" spans="12:25" x14ac:dyDescent="0.2">
      <c r="L405" t="s">
        <v>203</v>
      </c>
      <c r="M405" t="s">
        <v>4</v>
      </c>
      <c r="N405" t="s">
        <v>630</v>
      </c>
      <c r="O405">
        <v>88</v>
      </c>
      <c r="P405">
        <v>99</v>
      </c>
      <c r="Q405">
        <v>100</v>
      </c>
      <c r="R405" t="str">
        <f>_xlfn.XLOOKUP(Grades[[#This Row],[math score]],$I$37:$I$41,$J$37:$J$41, ,-1)</f>
        <v>B</v>
      </c>
      <c r="S405" s="16" t="str">
        <f>_xlfn.XLOOKUP(Grades[[#This Row],[reading score]],$I$37:$I$41,$J$37:$J$41, ,-1)</f>
        <v>A</v>
      </c>
      <c r="T405" s="16" t="str">
        <f>_xlfn.XLOOKUP(Grades[[#This Row],[writing score]],$I$37:$I$41,$J$37:$J$41, ,-1)</f>
        <v>A</v>
      </c>
      <c r="U405" s="76">
        <f>AVERAGE(Grades[[#This Row],[math score]],Grades[[#This Row],[reading score]],Grades[[#This Row],[writing score]])</f>
        <v>95.666666666666671</v>
      </c>
      <c r="V405" s="15" t="str">
        <f>_xlfn.XLOOKUP(Grades[[#This Row],[Name]],Students[Name],Students[School Name])</f>
        <v>Golden Sierra High School</v>
      </c>
      <c r="W405" s="15" t="str">
        <f>_xlfn.XLOOKUP(Grades[[#This Row],[Name]],Students[Name],Students[Extracurricular Activities])</f>
        <v>Chess Club</v>
      </c>
      <c r="X405" s="15" t="str">
        <f>_xlfn.XLOOKUP(Grades[[#This Row],[school]],Schools[School Name],Schools[City])</f>
        <v>Bloomington</v>
      </c>
      <c r="Y405" s="15">
        <f>_xlfn.XLOOKUP(Grades[[#This Row],[School City]],Schools[City],Schools[Zipcode])</f>
        <v>55435</v>
      </c>
    </row>
    <row r="406" spans="12:25" x14ac:dyDescent="0.2">
      <c r="L406" t="s">
        <v>204</v>
      </c>
      <c r="M406" t="s">
        <v>4</v>
      </c>
      <c r="N406" t="s">
        <v>630</v>
      </c>
      <c r="O406">
        <v>54</v>
      </c>
      <c r="P406">
        <v>59</v>
      </c>
      <c r="Q406">
        <v>62</v>
      </c>
      <c r="R406" t="str">
        <f>_xlfn.XLOOKUP(Grades[[#This Row],[math score]],$I$37:$I$41,$J$37:$J$41, ,-1)</f>
        <v>F</v>
      </c>
      <c r="S406" s="16" t="str">
        <f>_xlfn.XLOOKUP(Grades[[#This Row],[reading score]],$I$37:$I$41,$J$37:$J$41, ,-1)</f>
        <v>F</v>
      </c>
      <c r="T406" s="16" t="str">
        <f>_xlfn.XLOOKUP(Grades[[#This Row],[writing score]],$I$37:$I$41,$J$37:$J$41, ,-1)</f>
        <v>D</v>
      </c>
      <c r="U406" s="76">
        <f>AVERAGE(Grades[[#This Row],[math score]],Grades[[#This Row],[reading score]],Grades[[#This Row],[writing score]])</f>
        <v>58.333333333333336</v>
      </c>
      <c r="V406" s="15" t="str">
        <f>_xlfn.XLOOKUP(Grades[[#This Row],[Name]],Students[Name],Students[School Name])</f>
        <v>Blue River High School</v>
      </c>
      <c r="W406" s="15" t="str">
        <f>_xlfn.XLOOKUP(Grades[[#This Row],[Name]],Students[Name],Students[Extracurricular Activities])</f>
        <v>Chess Club</v>
      </c>
      <c r="X406" s="15" t="str">
        <f>_xlfn.XLOOKUP(Grades[[#This Row],[school]],Schools[School Name],Schools[City])</f>
        <v>Duluth</v>
      </c>
      <c r="Y406" s="15">
        <f>_xlfn.XLOOKUP(Grades[[#This Row],[School City]],Schools[City],Schools[Zipcode])</f>
        <v>55810</v>
      </c>
    </row>
    <row r="407" spans="12:25" x14ac:dyDescent="0.2">
      <c r="L407" t="s">
        <v>205</v>
      </c>
      <c r="M407" t="s">
        <v>4</v>
      </c>
      <c r="N407" t="s">
        <v>630</v>
      </c>
      <c r="O407">
        <v>63</v>
      </c>
      <c r="P407">
        <v>73</v>
      </c>
      <c r="Q407">
        <v>68</v>
      </c>
      <c r="R407" t="str">
        <f>_xlfn.XLOOKUP(Grades[[#This Row],[math score]],$I$37:$I$41,$J$37:$J$41, ,-1)</f>
        <v>D</v>
      </c>
      <c r="S407" s="16" t="str">
        <f>_xlfn.XLOOKUP(Grades[[#This Row],[reading score]],$I$37:$I$41,$J$37:$J$41, ,-1)</f>
        <v>C</v>
      </c>
      <c r="T407" s="16" t="str">
        <f>_xlfn.XLOOKUP(Grades[[#This Row],[writing score]],$I$37:$I$41,$J$37:$J$41, ,-1)</f>
        <v>D</v>
      </c>
      <c r="U407" s="76">
        <f>AVERAGE(Grades[[#This Row],[math score]],Grades[[#This Row],[reading score]],Grades[[#This Row],[writing score]])</f>
        <v>68</v>
      </c>
      <c r="V407" s="15" t="str">
        <f>_xlfn.XLOOKUP(Grades[[#This Row],[Name]],Students[Name],Students[School Name])</f>
        <v>Blue River High School</v>
      </c>
      <c r="W407" s="15" t="str">
        <f>_xlfn.XLOOKUP(Grades[[#This Row],[Name]],Students[Name],Students[Extracurricular Activities])</f>
        <v>Student Government</v>
      </c>
      <c r="X407" s="15" t="str">
        <f>_xlfn.XLOOKUP(Grades[[#This Row],[school]],Schools[School Name],Schools[City])</f>
        <v>Duluth</v>
      </c>
      <c r="Y407" s="15">
        <f>_xlfn.XLOOKUP(Grades[[#This Row],[School City]],Schools[City],Schools[Zipcode])</f>
        <v>55810</v>
      </c>
    </row>
    <row r="408" spans="12:25" x14ac:dyDescent="0.2">
      <c r="L408" t="s">
        <v>538</v>
      </c>
      <c r="M408" t="s">
        <v>5</v>
      </c>
      <c r="N408" t="s">
        <v>630</v>
      </c>
      <c r="O408">
        <v>65</v>
      </c>
      <c r="P408">
        <v>65</v>
      </c>
      <c r="Q408">
        <v>63</v>
      </c>
      <c r="R408" t="str">
        <f>_xlfn.XLOOKUP(Grades[[#This Row],[math score]],$I$37:$I$41,$J$37:$J$41, ,-1)</f>
        <v>D</v>
      </c>
      <c r="S408" s="16" t="str">
        <f>_xlfn.XLOOKUP(Grades[[#This Row],[reading score]],$I$37:$I$41,$J$37:$J$41, ,-1)</f>
        <v>D</v>
      </c>
      <c r="T408" s="16" t="str">
        <f>_xlfn.XLOOKUP(Grades[[#This Row],[writing score]],$I$37:$I$41,$J$37:$J$41, ,-1)</f>
        <v>D</v>
      </c>
      <c r="U408" s="76">
        <f>AVERAGE(Grades[[#This Row],[math score]],Grades[[#This Row],[reading score]],Grades[[#This Row],[writing score]])</f>
        <v>64.333333333333329</v>
      </c>
      <c r="V408" s="15" t="str">
        <f>_xlfn.XLOOKUP(Grades[[#This Row],[Name]],Students[Name],Students[School Name])</f>
        <v>Lone Oak Grammar School</v>
      </c>
      <c r="W408" s="15" t="str">
        <f>_xlfn.XLOOKUP(Grades[[#This Row],[Name]],Students[Name],Students[Extracurricular Activities])</f>
        <v xml:space="preserve">Marching Band </v>
      </c>
      <c r="X408" s="15" t="str">
        <f>_xlfn.XLOOKUP(Grades[[#This Row],[school]],Schools[School Name],Schools[City])</f>
        <v>Rochester</v>
      </c>
      <c r="Y408" s="15">
        <f>_xlfn.XLOOKUP(Grades[[#This Row],[School City]],Schools[City],Schools[Zipcode])</f>
        <v>55906</v>
      </c>
    </row>
    <row r="409" spans="12:25" x14ac:dyDescent="0.2">
      <c r="L409" t="s">
        <v>206</v>
      </c>
      <c r="M409" t="s">
        <v>4</v>
      </c>
      <c r="N409" t="s">
        <v>629</v>
      </c>
      <c r="O409">
        <v>82</v>
      </c>
      <c r="P409">
        <v>80</v>
      </c>
      <c r="Q409">
        <v>77</v>
      </c>
      <c r="R409" t="str">
        <f>_xlfn.XLOOKUP(Grades[[#This Row],[math score]],$I$37:$I$41,$J$37:$J$41, ,-1)</f>
        <v>B</v>
      </c>
      <c r="S409" s="16" t="str">
        <f>_xlfn.XLOOKUP(Grades[[#This Row],[reading score]],$I$37:$I$41,$J$37:$J$41, ,-1)</f>
        <v>B</v>
      </c>
      <c r="T409" s="16" t="str">
        <f>_xlfn.XLOOKUP(Grades[[#This Row],[writing score]],$I$37:$I$41,$J$37:$J$41, ,-1)</f>
        <v>C</v>
      </c>
      <c r="U409" s="76">
        <f>AVERAGE(Grades[[#This Row],[math score]],Grades[[#This Row],[reading score]],Grades[[#This Row],[writing score]])</f>
        <v>79.666666666666671</v>
      </c>
      <c r="V409" s="15" t="str">
        <f>_xlfn.XLOOKUP(Grades[[#This Row],[Name]],Students[Name],Students[School Name])</f>
        <v>Lone Oak Grammar School</v>
      </c>
      <c r="W409" s="15" t="str">
        <f>_xlfn.XLOOKUP(Grades[[#This Row],[Name]],Students[Name],Students[Extracurricular Activities])</f>
        <v xml:space="preserve">Marching Band </v>
      </c>
      <c r="X409" s="15" t="str">
        <f>_xlfn.XLOOKUP(Grades[[#This Row],[school]],Schools[School Name],Schools[City])</f>
        <v>Rochester</v>
      </c>
      <c r="Y409" s="15">
        <f>_xlfn.XLOOKUP(Grades[[#This Row],[School City]],Schools[City],Schools[Zipcode])</f>
        <v>55906</v>
      </c>
    </row>
    <row r="410" spans="12:25" x14ac:dyDescent="0.2">
      <c r="L410" t="s">
        <v>207</v>
      </c>
      <c r="M410" t="s">
        <v>4</v>
      </c>
      <c r="N410" t="s">
        <v>630</v>
      </c>
      <c r="O410">
        <v>52</v>
      </c>
      <c r="P410">
        <v>57</v>
      </c>
      <c r="Q410">
        <v>56</v>
      </c>
      <c r="R410" t="str">
        <f>_xlfn.XLOOKUP(Grades[[#This Row],[math score]],$I$37:$I$41,$J$37:$J$41, ,-1)</f>
        <v>F</v>
      </c>
      <c r="S410" s="16" t="str">
        <f>_xlfn.XLOOKUP(Grades[[#This Row],[reading score]],$I$37:$I$41,$J$37:$J$41, ,-1)</f>
        <v>F</v>
      </c>
      <c r="T410" s="16" t="str">
        <f>_xlfn.XLOOKUP(Grades[[#This Row],[writing score]],$I$37:$I$41,$J$37:$J$41, ,-1)</f>
        <v>F</v>
      </c>
      <c r="U410" s="76">
        <f>AVERAGE(Grades[[#This Row],[math score]],Grades[[#This Row],[reading score]],Grades[[#This Row],[writing score]])</f>
        <v>55</v>
      </c>
      <c r="V410" s="15" t="str">
        <f>_xlfn.XLOOKUP(Grades[[#This Row],[Name]],Students[Name],Students[School Name])</f>
        <v>Golden Sierra High School</v>
      </c>
      <c r="W410" s="15" t="str">
        <f>_xlfn.XLOOKUP(Grades[[#This Row],[Name]],Students[Name],Students[Extracurricular Activities])</f>
        <v>Chess Club</v>
      </c>
      <c r="X410" s="15" t="str">
        <f>_xlfn.XLOOKUP(Grades[[#This Row],[school]],Schools[School Name],Schools[City])</f>
        <v>Bloomington</v>
      </c>
      <c r="Y410" s="15">
        <f>_xlfn.XLOOKUP(Grades[[#This Row],[School City]],Schools[City],Schools[Zipcode])</f>
        <v>55435</v>
      </c>
    </row>
    <row r="411" spans="12:25" x14ac:dyDescent="0.2">
      <c r="L411" t="s">
        <v>539</v>
      </c>
      <c r="M411" t="s">
        <v>5</v>
      </c>
      <c r="N411" t="s">
        <v>630</v>
      </c>
      <c r="O411">
        <v>87</v>
      </c>
      <c r="P411">
        <v>84</v>
      </c>
      <c r="Q411">
        <v>85</v>
      </c>
      <c r="R411" t="str">
        <f>_xlfn.XLOOKUP(Grades[[#This Row],[math score]],$I$37:$I$41,$J$37:$J$41, ,-1)</f>
        <v>B</v>
      </c>
      <c r="S411" s="16" t="str">
        <f>_xlfn.XLOOKUP(Grades[[#This Row],[reading score]],$I$37:$I$41,$J$37:$J$41, ,-1)</f>
        <v>B</v>
      </c>
      <c r="T411" s="16" t="str">
        <f>_xlfn.XLOOKUP(Grades[[#This Row],[writing score]],$I$37:$I$41,$J$37:$J$41, ,-1)</f>
        <v>B</v>
      </c>
      <c r="U411" s="76">
        <f>AVERAGE(Grades[[#This Row],[math score]],Grades[[#This Row],[reading score]],Grades[[#This Row],[writing score]])</f>
        <v>85.333333333333329</v>
      </c>
      <c r="V411" s="15" t="str">
        <f>_xlfn.XLOOKUP(Grades[[#This Row],[Name]],Students[Name],Students[School Name])</f>
        <v>Golden Sierra High School</v>
      </c>
      <c r="W411" s="15" t="str">
        <f>_xlfn.XLOOKUP(Grades[[#This Row],[Name]],Students[Name],Students[Extracurricular Activities])</f>
        <v xml:space="preserve">Marching Band </v>
      </c>
      <c r="X411" s="15" t="str">
        <f>_xlfn.XLOOKUP(Grades[[#This Row],[school]],Schools[School Name],Schools[City])</f>
        <v>Bloomington</v>
      </c>
      <c r="Y411" s="15">
        <f>_xlfn.XLOOKUP(Grades[[#This Row],[School City]],Schools[City],Schools[Zipcode])</f>
        <v>55435</v>
      </c>
    </row>
    <row r="412" spans="12:25" x14ac:dyDescent="0.2">
      <c r="L412" t="s">
        <v>208</v>
      </c>
      <c r="M412" t="s">
        <v>4</v>
      </c>
      <c r="N412" t="s">
        <v>630</v>
      </c>
      <c r="O412">
        <v>70</v>
      </c>
      <c r="P412">
        <v>71</v>
      </c>
      <c r="Q412">
        <v>74</v>
      </c>
      <c r="R412" t="str">
        <f>_xlfn.XLOOKUP(Grades[[#This Row],[math score]],$I$37:$I$41,$J$37:$J$41, ,-1)</f>
        <v>C</v>
      </c>
      <c r="S412" s="16" t="str">
        <f>_xlfn.XLOOKUP(Grades[[#This Row],[reading score]],$I$37:$I$41,$J$37:$J$41, ,-1)</f>
        <v>C</v>
      </c>
      <c r="T412" s="16" t="str">
        <f>_xlfn.XLOOKUP(Grades[[#This Row],[writing score]],$I$37:$I$41,$J$37:$J$41, ,-1)</f>
        <v>C</v>
      </c>
      <c r="U412" s="76">
        <f>AVERAGE(Grades[[#This Row],[math score]],Grades[[#This Row],[reading score]],Grades[[#This Row],[writing score]])</f>
        <v>71.666666666666671</v>
      </c>
      <c r="V412" s="15" t="str">
        <f>_xlfn.XLOOKUP(Grades[[#This Row],[Name]],Students[Name],Students[School Name])</f>
        <v>Golden Sierra High School</v>
      </c>
      <c r="W412" s="15" t="str">
        <f>_xlfn.XLOOKUP(Grades[[#This Row],[Name]],Students[Name],Students[Extracurricular Activities])</f>
        <v>Art Club</v>
      </c>
      <c r="X412" s="15" t="str">
        <f>_xlfn.XLOOKUP(Grades[[#This Row],[school]],Schools[School Name],Schools[City])</f>
        <v>Bloomington</v>
      </c>
      <c r="Y412" s="15">
        <f>_xlfn.XLOOKUP(Grades[[#This Row],[School City]],Schools[City],Schools[Zipcode])</f>
        <v>55435</v>
      </c>
    </row>
    <row r="413" spans="12:25" x14ac:dyDescent="0.2">
      <c r="L413" t="s">
        <v>540</v>
      </c>
      <c r="M413" t="s">
        <v>5</v>
      </c>
      <c r="N413" t="s">
        <v>629</v>
      </c>
      <c r="O413">
        <v>84</v>
      </c>
      <c r="P413">
        <v>83</v>
      </c>
      <c r="Q413">
        <v>78</v>
      </c>
      <c r="R413" t="str">
        <f>_xlfn.XLOOKUP(Grades[[#This Row],[math score]],$I$37:$I$41,$J$37:$J$41, ,-1)</f>
        <v>B</v>
      </c>
      <c r="S413" s="16" t="str">
        <f>_xlfn.XLOOKUP(Grades[[#This Row],[reading score]],$I$37:$I$41,$J$37:$J$41, ,-1)</f>
        <v>B</v>
      </c>
      <c r="T413" s="16" t="str">
        <f>_xlfn.XLOOKUP(Grades[[#This Row],[writing score]],$I$37:$I$41,$J$37:$J$41, ,-1)</f>
        <v>C</v>
      </c>
      <c r="U413" s="76">
        <f>AVERAGE(Grades[[#This Row],[math score]],Grades[[#This Row],[reading score]],Grades[[#This Row],[writing score]])</f>
        <v>81.666666666666671</v>
      </c>
      <c r="V413" s="15" t="str">
        <f>_xlfn.XLOOKUP(Grades[[#This Row],[Name]],Students[Name],Students[School Name])</f>
        <v>Willow Creek High School</v>
      </c>
      <c r="W413" s="15" t="str">
        <f>_xlfn.XLOOKUP(Grades[[#This Row],[Name]],Students[Name],Students[Extracurricular Activities])</f>
        <v>Yearbook Committee</v>
      </c>
      <c r="X413" s="15" t="str">
        <f>_xlfn.XLOOKUP(Grades[[#This Row],[school]],Schools[School Name],Schools[City])</f>
        <v>Saint Paul</v>
      </c>
      <c r="Y413" s="15">
        <f>_xlfn.XLOOKUP(Grades[[#This Row],[School City]],Schools[City],Schools[Zipcode])</f>
        <v>55108</v>
      </c>
    </row>
    <row r="414" spans="12:25" x14ac:dyDescent="0.2">
      <c r="L414" t="s">
        <v>541</v>
      </c>
      <c r="M414" t="s">
        <v>5</v>
      </c>
      <c r="N414" t="s">
        <v>629</v>
      </c>
      <c r="O414">
        <v>71</v>
      </c>
      <c r="P414">
        <v>66</v>
      </c>
      <c r="Q414">
        <v>60</v>
      </c>
      <c r="R414" t="str">
        <f>_xlfn.XLOOKUP(Grades[[#This Row],[math score]],$I$37:$I$41,$J$37:$J$41, ,-1)</f>
        <v>C</v>
      </c>
      <c r="S414" s="16" t="str">
        <f>_xlfn.XLOOKUP(Grades[[#This Row],[reading score]],$I$37:$I$41,$J$37:$J$41, ,-1)</f>
        <v>D</v>
      </c>
      <c r="T414" s="16" t="str">
        <f>_xlfn.XLOOKUP(Grades[[#This Row],[writing score]],$I$37:$I$41,$J$37:$J$41, ,-1)</f>
        <v>D</v>
      </c>
      <c r="U414" s="76">
        <f>AVERAGE(Grades[[#This Row],[math score]],Grades[[#This Row],[reading score]],Grades[[#This Row],[writing score]])</f>
        <v>65.666666666666671</v>
      </c>
      <c r="V414" s="15" t="str">
        <f>_xlfn.XLOOKUP(Grades[[#This Row],[Name]],Students[Name],Students[School Name])</f>
        <v>Golden Sierra High School</v>
      </c>
      <c r="W414" s="15" t="str">
        <f>_xlfn.XLOOKUP(Grades[[#This Row],[Name]],Students[Name],Students[Extracurricular Activities])</f>
        <v xml:space="preserve">Marching Band </v>
      </c>
      <c r="X414" s="15" t="str">
        <f>_xlfn.XLOOKUP(Grades[[#This Row],[school]],Schools[School Name],Schools[City])</f>
        <v>Bloomington</v>
      </c>
      <c r="Y414" s="15">
        <f>_xlfn.XLOOKUP(Grades[[#This Row],[School City]],Schools[City],Schools[Zipcode])</f>
        <v>55435</v>
      </c>
    </row>
    <row r="415" spans="12:25" x14ac:dyDescent="0.2">
      <c r="L415" t="s">
        <v>542</v>
      </c>
      <c r="M415" t="s">
        <v>5</v>
      </c>
      <c r="N415" t="s">
        <v>629</v>
      </c>
      <c r="O415">
        <v>63</v>
      </c>
      <c r="P415">
        <v>67</v>
      </c>
      <c r="Q415">
        <v>67</v>
      </c>
      <c r="R415" t="str">
        <f>_xlfn.XLOOKUP(Grades[[#This Row],[math score]],$I$37:$I$41,$J$37:$J$41, ,-1)</f>
        <v>D</v>
      </c>
      <c r="S415" s="16" t="str">
        <f>_xlfn.XLOOKUP(Grades[[#This Row],[reading score]],$I$37:$I$41,$J$37:$J$41, ,-1)</f>
        <v>D</v>
      </c>
      <c r="T415" s="16" t="str">
        <f>_xlfn.XLOOKUP(Grades[[#This Row],[writing score]],$I$37:$I$41,$J$37:$J$41, ,-1)</f>
        <v>D</v>
      </c>
      <c r="U415" s="76">
        <f>AVERAGE(Grades[[#This Row],[math score]],Grades[[#This Row],[reading score]],Grades[[#This Row],[writing score]])</f>
        <v>65.666666666666671</v>
      </c>
      <c r="V415" s="15" t="str">
        <f>_xlfn.XLOOKUP(Grades[[#This Row],[Name]],Students[Name],Students[School Name])</f>
        <v>Lone Oak Grammar School</v>
      </c>
      <c r="W415" s="15" t="str">
        <f>_xlfn.XLOOKUP(Grades[[#This Row],[Name]],Students[Name],Students[Extracurricular Activities])</f>
        <v>Student Government</v>
      </c>
      <c r="X415" s="15" t="str">
        <f>_xlfn.XLOOKUP(Grades[[#This Row],[school]],Schools[School Name],Schools[City])</f>
        <v>Rochester</v>
      </c>
      <c r="Y415" s="15">
        <f>_xlfn.XLOOKUP(Grades[[#This Row],[School City]],Schools[City],Schools[Zipcode])</f>
        <v>55906</v>
      </c>
    </row>
    <row r="416" spans="12:25" x14ac:dyDescent="0.2">
      <c r="L416" t="s">
        <v>209</v>
      </c>
      <c r="M416" t="s">
        <v>4</v>
      </c>
      <c r="N416" t="s">
        <v>630</v>
      </c>
      <c r="O416">
        <v>51</v>
      </c>
      <c r="P416">
        <v>72</v>
      </c>
      <c r="Q416">
        <v>79</v>
      </c>
      <c r="R416" t="str">
        <f>_xlfn.XLOOKUP(Grades[[#This Row],[math score]],$I$37:$I$41,$J$37:$J$41, ,-1)</f>
        <v>F</v>
      </c>
      <c r="S416" s="16" t="str">
        <f>_xlfn.XLOOKUP(Grades[[#This Row],[reading score]],$I$37:$I$41,$J$37:$J$41, ,-1)</f>
        <v>C</v>
      </c>
      <c r="T416" s="16" t="str">
        <f>_xlfn.XLOOKUP(Grades[[#This Row],[writing score]],$I$37:$I$41,$J$37:$J$41, ,-1)</f>
        <v>C</v>
      </c>
      <c r="U416" s="76">
        <f>AVERAGE(Grades[[#This Row],[math score]],Grades[[#This Row],[reading score]],Grades[[#This Row],[writing score]])</f>
        <v>67.333333333333329</v>
      </c>
      <c r="V416" s="15" t="str">
        <f>_xlfn.XLOOKUP(Grades[[#This Row],[Name]],Students[Name],Students[School Name])</f>
        <v>Blue River High School</v>
      </c>
      <c r="W416" s="15" t="str">
        <f>_xlfn.XLOOKUP(Grades[[#This Row],[Name]],Students[Name],Students[Extracurricular Activities])</f>
        <v>Sports</v>
      </c>
      <c r="X416" s="15" t="str">
        <f>_xlfn.XLOOKUP(Grades[[#This Row],[school]],Schools[School Name],Schools[City])</f>
        <v>Duluth</v>
      </c>
      <c r="Y416" s="15">
        <f>_xlfn.XLOOKUP(Grades[[#This Row],[School City]],Schools[City],Schools[Zipcode])</f>
        <v>55810</v>
      </c>
    </row>
    <row r="417" spans="12:25" x14ac:dyDescent="0.2">
      <c r="L417" t="s">
        <v>543</v>
      </c>
      <c r="M417" t="s">
        <v>5</v>
      </c>
      <c r="N417" t="s">
        <v>629</v>
      </c>
      <c r="O417">
        <v>84</v>
      </c>
      <c r="P417">
        <v>73</v>
      </c>
      <c r="Q417">
        <v>69</v>
      </c>
      <c r="R417" t="str">
        <f>_xlfn.XLOOKUP(Grades[[#This Row],[math score]],$I$37:$I$41,$J$37:$J$41, ,-1)</f>
        <v>B</v>
      </c>
      <c r="S417" s="16" t="str">
        <f>_xlfn.XLOOKUP(Grades[[#This Row],[reading score]],$I$37:$I$41,$J$37:$J$41, ,-1)</f>
        <v>C</v>
      </c>
      <c r="T417" s="16" t="str">
        <f>_xlfn.XLOOKUP(Grades[[#This Row],[writing score]],$I$37:$I$41,$J$37:$J$41, ,-1)</f>
        <v>D</v>
      </c>
      <c r="U417" s="76">
        <f>AVERAGE(Grades[[#This Row],[math score]],Grades[[#This Row],[reading score]],Grades[[#This Row],[writing score]])</f>
        <v>75.333333333333329</v>
      </c>
      <c r="V417" s="15" t="str">
        <f>_xlfn.XLOOKUP(Grades[[#This Row],[Name]],Students[Name],Students[School Name])</f>
        <v>Willow Creek High School</v>
      </c>
      <c r="W417" s="15" t="str">
        <f>_xlfn.XLOOKUP(Grades[[#This Row],[Name]],Students[Name],Students[Extracurricular Activities])</f>
        <v>Art Club</v>
      </c>
      <c r="X417" s="15" t="str">
        <f>_xlfn.XLOOKUP(Grades[[#This Row],[school]],Schools[School Name],Schools[City])</f>
        <v>Saint Paul</v>
      </c>
      <c r="Y417" s="15">
        <f>_xlfn.XLOOKUP(Grades[[#This Row],[School City]],Schools[City],Schools[Zipcode])</f>
        <v>55108</v>
      </c>
    </row>
    <row r="418" spans="12:25" x14ac:dyDescent="0.2">
      <c r="L418" t="s">
        <v>544</v>
      </c>
      <c r="M418" t="s">
        <v>5</v>
      </c>
      <c r="N418" t="s">
        <v>630</v>
      </c>
      <c r="O418">
        <v>71</v>
      </c>
      <c r="P418">
        <v>74</v>
      </c>
      <c r="Q418">
        <v>68</v>
      </c>
      <c r="R418" t="str">
        <f>_xlfn.XLOOKUP(Grades[[#This Row],[math score]],$I$37:$I$41,$J$37:$J$41, ,-1)</f>
        <v>C</v>
      </c>
      <c r="S418" s="16" t="str">
        <f>_xlfn.XLOOKUP(Grades[[#This Row],[reading score]],$I$37:$I$41,$J$37:$J$41, ,-1)</f>
        <v>C</v>
      </c>
      <c r="T418" s="16" t="str">
        <f>_xlfn.XLOOKUP(Grades[[#This Row],[writing score]],$I$37:$I$41,$J$37:$J$41, ,-1)</f>
        <v>D</v>
      </c>
      <c r="U418" s="76">
        <f>AVERAGE(Grades[[#This Row],[math score]],Grades[[#This Row],[reading score]],Grades[[#This Row],[writing score]])</f>
        <v>71</v>
      </c>
      <c r="V418" s="15" t="str">
        <f>_xlfn.XLOOKUP(Grades[[#This Row],[Name]],Students[Name],Students[School Name])</f>
        <v>Blue River High School</v>
      </c>
      <c r="W418" s="15" t="str">
        <f>_xlfn.XLOOKUP(Grades[[#This Row],[Name]],Students[Name],Students[Extracurricular Activities])</f>
        <v>Sports</v>
      </c>
      <c r="X418" s="15" t="str">
        <f>_xlfn.XLOOKUP(Grades[[#This Row],[school]],Schools[School Name],Schools[City])</f>
        <v>Duluth</v>
      </c>
      <c r="Y418" s="15">
        <f>_xlfn.XLOOKUP(Grades[[#This Row],[School City]],Schools[City],Schools[Zipcode])</f>
        <v>55810</v>
      </c>
    </row>
    <row r="419" spans="12:25" x14ac:dyDescent="0.2">
      <c r="L419" t="s">
        <v>545</v>
      </c>
      <c r="M419" t="s">
        <v>5</v>
      </c>
      <c r="N419" t="s">
        <v>629</v>
      </c>
      <c r="O419">
        <v>74</v>
      </c>
      <c r="P419">
        <v>73</v>
      </c>
      <c r="Q419">
        <v>67</v>
      </c>
      <c r="R419" t="str">
        <f>_xlfn.XLOOKUP(Grades[[#This Row],[math score]],$I$37:$I$41,$J$37:$J$41, ,-1)</f>
        <v>C</v>
      </c>
      <c r="S419" s="16" t="str">
        <f>_xlfn.XLOOKUP(Grades[[#This Row],[reading score]],$I$37:$I$41,$J$37:$J$41, ,-1)</f>
        <v>C</v>
      </c>
      <c r="T419" s="16" t="str">
        <f>_xlfn.XLOOKUP(Grades[[#This Row],[writing score]],$I$37:$I$41,$J$37:$J$41, ,-1)</f>
        <v>D</v>
      </c>
      <c r="U419" s="76">
        <f>AVERAGE(Grades[[#This Row],[math score]],Grades[[#This Row],[reading score]],Grades[[#This Row],[writing score]])</f>
        <v>71.333333333333329</v>
      </c>
      <c r="V419" s="15" t="str">
        <f>_xlfn.XLOOKUP(Grades[[#This Row],[Name]],Students[Name],Students[School Name])</f>
        <v>Blue River High School</v>
      </c>
      <c r="W419" s="15" t="str">
        <f>_xlfn.XLOOKUP(Grades[[#This Row],[Name]],Students[Name],Students[Extracurricular Activities])</f>
        <v xml:space="preserve">Marching Band </v>
      </c>
      <c r="X419" s="15" t="str">
        <f>_xlfn.XLOOKUP(Grades[[#This Row],[school]],Schools[School Name],Schools[City])</f>
        <v>Duluth</v>
      </c>
      <c r="Y419" s="15">
        <f>_xlfn.XLOOKUP(Grades[[#This Row],[School City]],Schools[City],Schools[Zipcode])</f>
        <v>55810</v>
      </c>
    </row>
    <row r="420" spans="12:25" x14ac:dyDescent="0.2">
      <c r="L420" t="s">
        <v>546</v>
      </c>
      <c r="M420" t="s">
        <v>5</v>
      </c>
      <c r="N420" t="s">
        <v>629</v>
      </c>
      <c r="O420">
        <v>68</v>
      </c>
      <c r="P420">
        <v>59</v>
      </c>
      <c r="Q420">
        <v>62</v>
      </c>
      <c r="R420" t="str">
        <f>_xlfn.XLOOKUP(Grades[[#This Row],[math score]],$I$37:$I$41,$J$37:$J$41, ,-1)</f>
        <v>D</v>
      </c>
      <c r="S420" s="16" t="str">
        <f>_xlfn.XLOOKUP(Grades[[#This Row],[reading score]],$I$37:$I$41,$J$37:$J$41, ,-1)</f>
        <v>F</v>
      </c>
      <c r="T420" s="16" t="str">
        <f>_xlfn.XLOOKUP(Grades[[#This Row],[writing score]],$I$37:$I$41,$J$37:$J$41, ,-1)</f>
        <v>D</v>
      </c>
      <c r="U420" s="76">
        <f>AVERAGE(Grades[[#This Row],[math score]],Grades[[#This Row],[reading score]],Grades[[#This Row],[writing score]])</f>
        <v>63</v>
      </c>
      <c r="V420" s="15" t="str">
        <f>_xlfn.XLOOKUP(Grades[[#This Row],[Name]],Students[Name],Students[School Name])</f>
        <v>Golden Sierra High School</v>
      </c>
      <c r="W420" s="15" t="str">
        <f>_xlfn.XLOOKUP(Grades[[#This Row],[Name]],Students[Name],Students[Extracurricular Activities])</f>
        <v>Yearbook Committee</v>
      </c>
      <c r="X420" s="15" t="str">
        <f>_xlfn.XLOOKUP(Grades[[#This Row],[school]],Schools[School Name],Schools[City])</f>
        <v>Bloomington</v>
      </c>
      <c r="Y420" s="15">
        <f>_xlfn.XLOOKUP(Grades[[#This Row],[School City]],Schools[City],Schools[Zipcode])</f>
        <v>55435</v>
      </c>
    </row>
    <row r="421" spans="12:25" x14ac:dyDescent="0.2">
      <c r="L421" t="s">
        <v>547</v>
      </c>
      <c r="M421" t="s">
        <v>5</v>
      </c>
      <c r="N421" t="s">
        <v>629</v>
      </c>
      <c r="O421">
        <v>57</v>
      </c>
      <c r="P421">
        <v>56</v>
      </c>
      <c r="Q421">
        <v>54</v>
      </c>
      <c r="R421" t="str">
        <f>_xlfn.XLOOKUP(Grades[[#This Row],[math score]],$I$37:$I$41,$J$37:$J$41, ,-1)</f>
        <v>F</v>
      </c>
      <c r="S421" s="16" t="str">
        <f>_xlfn.XLOOKUP(Grades[[#This Row],[reading score]],$I$37:$I$41,$J$37:$J$41, ,-1)</f>
        <v>F</v>
      </c>
      <c r="T421" s="16" t="str">
        <f>_xlfn.XLOOKUP(Grades[[#This Row],[writing score]],$I$37:$I$41,$J$37:$J$41, ,-1)</f>
        <v>F</v>
      </c>
      <c r="U421" s="76">
        <f>AVERAGE(Grades[[#This Row],[math score]],Grades[[#This Row],[reading score]],Grades[[#This Row],[writing score]])</f>
        <v>55.666666666666664</v>
      </c>
      <c r="V421" s="15" t="str">
        <f>_xlfn.XLOOKUP(Grades[[#This Row],[Name]],Students[Name],Students[School Name])</f>
        <v>Willow Creek High School</v>
      </c>
      <c r="W421" s="15" t="str">
        <f>_xlfn.XLOOKUP(Grades[[#This Row],[Name]],Students[Name],Students[Extracurricular Activities])</f>
        <v>Chess Club</v>
      </c>
      <c r="X421" s="15" t="str">
        <f>_xlfn.XLOOKUP(Grades[[#This Row],[school]],Schools[School Name],Schools[City])</f>
        <v>Saint Paul</v>
      </c>
      <c r="Y421" s="15">
        <f>_xlfn.XLOOKUP(Grades[[#This Row],[School City]],Schools[City],Schools[Zipcode])</f>
        <v>55108</v>
      </c>
    </row>
    <row r="422" spans="12:25" x14ac:dyDescent="0.2">
      <c r="L422" t="s">
        <v>210</v>
      </c>
      <c r="M422" t="s">
        <v>4</v>
      </c>
      <c r="N422" t="s">
        <v>630</v>
      </c>
      <c r="O422">
        <v>82</v>
      </c>
      <c r="P422">
        <v>93</v>
      </c>
      <c r="Q422">
        <v>93</v>
      </c>
      <c r="R422" t="str">
        <f>_xlfn.XLOOKUP(Grades[[#This Row],[math score]],$I$37:$I$41,$J$37:$J$41, ,-1)</f>
        <v>B</v>
      </c>
      <c r="S422" s="16" t="str">
        <f>_xlfn.XLOOKUP(Grades[[#This Row],[reading score]],$I$37:$I$41,$J$37:$J$41, ,-1)</f>
        <v>A</v>
      </c>
      <c r="T422" s="16" t="str">
        <f>_xlfn.XLOOKUP(Grades[[#This Row],[writing score]],$I$37:$I$41,$J$37:$J$41, ,-1)</f>
        <v>A</v>
      </c>
      <c r="U422" s="76">
        <f>AVERAGE(Grades[[#This Row],[math score]],Grades[[#This Row],[reading score]],Grades[[#This Row],[writing score]])</f>
        <v>89.333333333333329</v>
      </c>
      <c r="V422" s="15" t="str">
        <f>_xlfn.XLOOKUP(Grades[[#This Row],[Name]],Students[Name],Students[School Name])</f>
        <v>Blue River High School</v>
      </c>
      <c r="W422" s="15" t="str">
        <f>_xlfn.XLOOKUP(Grades[[#This Row],[Name]],Students[Name],Students[Extracurricular Activities])</f>
        <v xml:space="preserve">Marching Band </v>
      </c>
      <c r="X422" s="15" t="str">
        <f>_xlfn.XLOOKUP(Grades[[#This Row],[school]],Schools[School Name],Schools[City])</f>
        <v>Duluth</v>
      </c>
      <c r="Y422" s="15">
        <f>_xlfn.XLOOKUP(Grades[[#This Row],[School City]],Schools[City],Schools[Zipcode])</f>
        <v>55810</v>
      </c>
    </row>
    <row r="423" spans="12:25" x14ac:dyDescent="0.2">
      <c r="L423" t="s">
        <v>211</v>
      </c>
      <c r="M423" t="s">
        <v>4</v>
      </c>
      <c r="N423" t="s">
        <v>630</v>
      </c>
      <c r="O423">
        <v>57</v>
      </c>
      <c r="P423">
        <v>58</v>
      </c>
      <c r="Q423">
        <v>64</v>
      </c>
      <c r="R423" t="str">
        <f>_xlfn.XLOOKUP(Grades[[#This Row],[math score]],$I$37:$I$41,$J$37:$J$41, ,-1)</f>
        <v>F</v>
      </c>
      <c r="S423" s="16" t="str">
        <f>_xlfn.XLOOKUP(Grades[[#This Row],[reading score]],$I$37:$I$41,$J$37:$J$41, ,-1)</f>
        <v>F</v>
      </c>
      <c r="T423" s="16" t="str">
        <f>_xlfn.XLOOKUP(Grades[[#This Row],[writing score]],$I$37:$I$41,$J$37:$J$41, ,-1)</f>
        <v>D</v>
      </c>
      <c r="U423" s="76">
        <f>AVERAGE(Grades[[#This Row],[math score]],Grades[[#This Row],[reading score]],Grades[[#This Row],[writing score]])</f>
        <v>59.666666666666664</v>
      </c>
      <c r="V423" s="15" t="str">
        <f>_xlfn.XLOOKUP(Grades[[#This Row],[Name]],Students[Name],Students[School Name])</f>
        <v>Golden Sierra High School</v>
      </c>
      <c r="W423" s="15" t="str">
        <f>_xlfn.XLOOKUP(Grades[[#This Row],[Name]],Students[Name],Students[Extracurricular Activities])</f>
        <v>Chess Club</v>
      </c>
      <c r="X423" s="15" t="str">
        <f>_xlfn.XLOOKUP(Grades[[#This Row],[school]],Schools[School Name],Schools[City])</f>
        <v>Bloomington</v>
      </c>
      <c r="Y423" s="15">
        <f>_xlfn.XLOOKUP(Grades[[#This Row],[School City]],Schools[City],Schools[Zipcode])</f>
        <v>55435</v>
      </c>
    </row>
    <row r="424" spans="12:25" x14ac:dyDescent="0.2">
      <c r="L424" t="s">
        <v>212</v>
      </c>
      <c r="M424" t="s">
        <v>4</v>
      </c>
      <c r="N424" t="s">
        <v>629</v>
      </c>
      <c r="O424">
        <v>47</v>
      </c>
      <c r="P424">
        <v>58</v>
      </c>
      <c r="Q424">
        <v>67</v>
      </c>
      <c r="R424" t="str">
        <f>_xlfn.XLOOKUP(Grades[[#This Row],[math score]],$I$37:$I$41,$J$37:$J$41, ,-1)</f>
        <v>F</v>
      </c>
      <c r="S424" s="16" t="str">
        <f>_xlfn.XLOOKUP(Grades[[#This Row],[reading score]],$I$37:$I$41,$J$37:$J$41, ,-1)</f>
        <v>F</v>
      </c>
      <c r="T424" s="16" t="str">
        <f>_xlfn.XLOOKUP(Grades[[#This Row],[writing score]],$I$37:$I$41,$J$37:$J$41, ,-1)</f>
        <v>D</v>
      </c>
      <c r="U424" s="76">
        <f>AVERAGE(Grades[[#This Row],[math score]],Grades[[#This Row],[reading score]],Grades[[#This Row],[writing score]])</f>
        <v>57.333333333333336</v>
      </c>
      <c r="V424" s="15" t="str">
        <f>_xlfn.XLOOKUP(Grades[[#This Row],[Name]],Students[Name],Students[School Name])</f>
        <v>Golden Sierra High School</v>
      </c>
      <c r="W424" s="15" t="str">
        <f>_xlfn.XLOOKUP(Grades[[#This Row],[Name]],Students[Name],Students[Extracurricular Activities])</f>
        <v>Art Club</v>
      </c>
      <c r="X424" s="15" t="str">
        <f>_xlfn.XLOOKUP(Grades[[#This Row],[school]],Schools[School Name],Schools[City])</f>
        <v>Bloomington</v>
      </c>
      <c r="Y424" s="15">
        <f>_xlfn.XLOOKUP(Grades[[#This Row],[School City]],Schools[City],Schools[Zipcode])</f>
        <v>55435</v>
      </c>
    </row>
    <row r="425" spans="12:25" x14ac:dyDescent="0.2">
      <c r="L425" t="s">
        <v>213</v>
      </c>
      <c r="M425" t="s">
        <v>4</v>
      </c>
      <c r="N425" t="s">
        <v>629</v>
      </c>
      <c r="O425">
        <v>59</v>
      </c>
      <c r="P425">
        <v>85</v>
      </c>
      <c r="Q425">
        <v>80</v>
      </c>
      <c r="R425" t="str">
        <f>_xlfn.XLOOKUP(Grades[[#This Row],[math score]],$I$37:$I$41,$J$37:$J$41, ,-1)</f>
        <v>F</v>
      </c>
      <c r="S425" s="16" t="str">
        <f>_xlfn.XLOOKUP(Grades[[#This Row],[reading score]],$I$37:$I$41,$J$37:$J$41, ,-1)</f>
        <v>B</v>
      </c>
      <c r="T425" s="16" t="str">
        <f>_xlfn.XLOOKUP(Grades[[#This Row],[writing score]],$I$37:$I$41,$J$37:$J$41, ,-1)</f>
        <v>B</v>
      </c>
      <c r="U425" s="76">
        <f>AVERAGE(Grades[[#This Row],[math score]],Grades[[#This Row],[reading score]],Grades[[#This Row],[writing score]])</f>
        <v>74.666666666666671</v>
      </c>
      <c r="V425" s="15" t="str">
        <f>_xlfn.XLOOKUP(Grades[[#This Row],[Name]],Students[Name],Students[School Name])</f>
        <v>Granite Hills High</v>
      </c>
      <c r="W425" s="15" t="str">
        <f>_xlfn.XLOOKUP(Grades[[#This Row],[Name]],Students[Name],Students[Extracurricular Activities])</f>
        <v>Student Government</v>
      </c>
      <c r="X425" s="15" t="str">
        <f>_xlfn.XLOOKUP(Grades[[#This Row],[school]],Schools[School Name],Schools[City])</f>
        <v>Minneapolis</v>
      </c>
      <c r="Y425" s="15">
        <f>_xlfn.XLOOKUP(Grades[[#This Row],[School City]],Schools[City],Schools[Zipcode])</f>
        <v>55488</v>
      </c>
    </row>
    <row r="426" spans="12:25" x14ac:dyDescent="0.2">
      <c r="L426" t="s">
        <v>548</v>
      </c>
      <c r="M426" t="s">
        <v>5</v>
      </c>
      <c r="N426" t="s">
        <v>629</v>
      </c>
      <c r="O426">
        <v>41</v>
      </c>
      <c r="P426">
        <v>39</v>
      </c>
      <c r="Q426">
        <v>34</v>
      </c>
      <c r="R426" t="str">
        <f>_xlfn.XLOOKUP(Grades[[#This Row],[math score]],$I$37:$I$41,$J$37:$J$41, ,-1)</f>
        <v>F</v>
      </c>
      <c r="S426" s="16" t="str">
        <f>_xlfn.XLOOKUP(Grades[[#This Row],[reading score]],$I$37:$I$41,$J$37:$J$41, ,-1)</f>
        <v>F</v>
      </c>
      <c r="T426" s="16" t="str">
        <f>_xlfn.XLOOKUP(Grades[[#This Row],[writing score]],$I$37:$I$41,$J$37:$J$41, ,-1)</f>
        <v>F</v>
      </c>
      <c r="U426" s="76">
        <f>AVERAGE(Grades[[#This Row],[math score]],Grades[[#This Row],[reading score]],Grades[[#This Row],[writing score]])</f>
        <v>38</v>
      </c>
      <c r="V426" s="15" t="str">
        <f>_xlfn.XLOOKUP(Grades[[#This Row],[Name]],Students[Name],Students[School Name])</f>
        <v>Lone Oak Grammar School</v>
      </c>
      <c r="W426" s="15" t="str">
        <f>_xlfn.XLOOKUP(Grades[[#This Row],[Name]],Students[Name],Students[Extracurricular Activities])</f>
        <v>Yearbook Committee</v>
      </c>
      <c r="X426" s="15" t="str">
        <f>_xlfn.XLOOKUP(Grades[[#This Row],[school]],Schools[School Name],Schools[City])</f>
        <v>Rochester</v>
      </c>
      <c r="Y426" s="15">
        <f>_xlfn.XLOOKUP(Grades[[#This Row],[School City]],Schools[City],Schools[Zipcode])</f>
        <v>55906</v>
      </c>
    </row>
    <row r="427" spans="12:25" x14ac:dyDescent="0.2">
      <c r="L427" t="s">
        <v>214</v>
      </c>
      <c r="M427" t="s">
        <v>4</v>
      </c>
      <c r="N427" t="s">
        <v>630</v>
      </c>
      <c r="O427">
        <v>62</v>
      </c>
      <c r="P427">
        <v>67</v>
      </c>
      <c r="Q427">
        <v>62</v>
      </c>
      <c r="R427" t="str">
        <f>_xlfn.XLOOKUP(Grades[[#This Row],[math score]],$I$37:$I$41,$J$37:$J$41, ,-1)</f>
        <v>D</v>
      </c>
      <c r="S427" s="16" t="str">
        <f>_xlfn.XLOOKUP(Grades[[#This Row],[reading score]],$I$37:$I$41,$J$37:$J$41, ,-1)</f>
        <v>D</v>
      </c>
      <c r="T427" s="16" t="str">
        <f>_xlfn.XLOOKUP(Grades[[#This Row],[writing score]],$I$37:$I$41,$J$37:$J$41, ,-1)</f>
        <v>D</v>
      </c>
      <c r="U427" s="76">
        <f>AVERAGE(Grades[[#This Row],[math score]],Grades[[#This Row],[reading score]],Grades[[#This Row],[writing score]])</f>
        <v>63.666666666666664</v>
      </c>
      <c r="V427" s="15" t="str">
        <f>_xlfn.XLOOKUP(Grades[[#This Row],[Name]],Students[Name],Students[School Name])</f>
        <v>Blue River High School</v>
      </c>
      <c r="W427" s="15" t="str">
        <f>_xlfn.XLOOKUP(Grades[[#This Row],[Name]],Students[Name],Students[Extracurricular Activities])</f>
        <v>Yearbook Committee</v>
      </c>
      <c r="X427" s="15" t="str">
        <f>_xlfn.XLOOKUP(Grades[[#This Row],[school]],Schools[School Name],Schools[City])</f>
        <v>Duluth</v>
      </c>
      <c r="Y427" s="15">
        <f>_xlfn.XLOOKUP(Grades[[#This Row],[School City]],Schools[City],Schools[Zipcode])</f>
        <v>55810</v>
      </c>
    </row>
    <row r="428" spans="12:25" x14ac:dyDescent="0.2">
      <c r="L428" t="s">
        <v>549</v>
      </c>
      <c r="M428" t="s">
        <v>5</v>
      </c>
      <c r="N428" t="s">
        <v>629</v>
      </c>
      <c r="O428">
        <v>86</v>
      </c>
      <c r="P428">
        <v>83</v>
      </c>
      <c r="Q428">
        <v>86</v>
      </c>
      <c r="R428" t="str">
        <f>_xlfn.XLOOKUP(Grades[[#This Row],[math score]],$I$37:$I$41,$J$37:$J$41, ,-1)</f>
        <v>B</v>
      </c>
      <c r="S428" s="16" t="str">
        <f>_xlfn.XLOOKUP(Grades[[#This Row],[reading score]],$I$37:$I$41,$J$37:$J$41, ,-1)</f>
        <v>B</v>
      </c>
      <c r="T428" s="16" t="str">
        <f>_xlfn.XLOOKUP(Grades[[#This Row],[writing score]],$I$37:$I$41,$J$37:$J$41, ,-1)</f>
        <v>B</v>
      </c>
      <c r="U428" s="76">
        <f>AVERAGE(Grades[[#This Row],[math score]],Grades[[#This Row],[reading score]],Grades[[#This Row],[writing score]])</f>
        <v>85</v>
      </c>
      <c r="V428" s="15" t="str">
        <f>_xlfn.XLOOKUP(Grades[[#This Row],[Name]],Students[Name],Students[School Name])</f>
        <v>Blue River High School</v>
      </c>
      <c r="W428" s="15" t="str">
        <f>_xlfn.XLOOKUP(Grades[[#This Row],[Name]],Students[Name],Students[Extracurricular Activities])</f>
        <v>Sports</v>
      </c>
      <c r="X428" s="15" t="str">
        <f>_xlfn.XLOOKUP(Grades[[#This Row],[school]],Schools[School Name],Schools[City])</f>
        <v>Duluth</v>
      </c>
      <c r="Y428" s="15">
        <f>_xlfn.XLOOKUP(Grades[[#This Row],[School City]],Schools[City],Schools[Zipcode])</f>
        <v>55810</v>
      </c>
    </row>
    <row r="429" spans="12:25" x14ac:dyDescent="0.2">
      <c r="L429" t="s">
        <v>550</v>
      </c>
      <c r="M429" t="s">
        <v>5</v>
      </c>
      <c r="N429" t="s">
        <v>629</v>
      </c>
      <c r="O429">
        <v>69</v>
      </c>
      <c r="P429">
        <v>71</v>
      </c>
      <c r="Q429">
        <v>65</v>
      </c>
      <c r="R429" t="str">
        <f>_xlfn.XLOOKUP(Grades[[#This Row],[math score]],$I$37:$I$41,$J$37:$J$41, ,-1)</f>
        <v>D</v>
      </c>
      <c r="S429" s="16" t="str">
        <f>_xlfn.XLOOKUP(Grades[[#This Row],[reading score]],$I$37:$I$41,$J$37:$J$41, ,-1)</f>
        <v>C</v>
      </c>
      <c r="T429" s="16" t="str">
        <f>_xlfn.XLOOKUP(Grades[[#This Row],[writing score]],$I$37:$I$41,$J$37:$J$41, ,-1)</f>
        <v>D</v>
      </c>
      <c r="U429" s="76">
        <f>AVERAGE(Grades[[#This Row],[math score]],Grades[[#This Row],[reading score]],Grades[[#This Row],[writing score]])</f>
        <v>68.333333333333329</v>
      </c>
      <c r="V429" s="15" t="str">
        <f>_xlfn.XLOOKUP(Grades[[#This Row],[Name]],Students[Name],Students[School Name])</f>
        <v>Blue River High School</v>
      </c>
      <c r="W429" s="15" t="str">
        <f>_xlfn.XLOOKUP(Grades[[#This Row],[Name]],Students[Name],Students[Extracurricular Activities])</f>
        <v>Student Government</v>
      </c>
      <c r="X429" s="15" t="str">
        <f>_xlfn.XLOOKUP(Grades[[#This Row],[school]],Schools[School Name],Schools[City])</f>
        <v>Duluth</v>
      </c>
      <c r="Y429" s="15">
        <f>_xlfn.XLOOKUP(Grades[[#This Row],[School City]],Schools[City],Schools[Zipcode])</f>
        <v>55810</v>
      </c>
    </row>
    <row r="430" spans="12:25" x14ac:dyDescent="0.2">
      <c r="L430" t="s">
        <v>551</v>
      </c>
      <c r="M430" t="s">
        <v>5</v>
      </c>
      <c r="N430" t="s">
        <v>629</v>
      </c>
      <c r="O430">
        <v>65</v>
      </c>
      <c r="P430">
        <v>59</v>
      </c>
      <c r="Q430">
        <v>53</v>
      </c>
      <c r="R430" t="str">
        <f>_xlfn.XLOOKUP(Grades[[#This Row],[math score]],$I$37:$I$41,$J$37:$J$41, ,-1)</f>
        <v>D</v>
      </c>
      <c r="S430" s="16" t="str">
        <f>_xlfn.XLOOKUP(Grades[[#This Row],[reading score]],$I$37:$I$41,$J$37:$J$41, ,-1)</f>
        <v>F</v>
      </c>
      <c r="T430" s="16" t="str">
        <f>_xlfn.XLOOKUP(Grades[[#This Row],[writing score]],$I$37:$I$41,$J$37:$J$41, ,-1)</f>
        <v>F</v>
      </c>
      <c r="U430" s="76">
        <f>AVERAGE(Grades[[#This Row],[math score]],Grades[[#This Row],[reading score]],Grades[[#This Row],[writing score]])</f>
        <v>59</v>
      </c>
      <c r="V430" s="15" t="str">
        <f>_xlfn.XLOOKUP(Grades[[#This Row],[Name]],Students[Name],Students[School Name])</f>
        <v>Granite Hills High</v>
      </c>
      <c r="W430" s="15" t="str">
        <f>_xlfn.XLOOKUP(Grades[[#This Row],[Name]],Students[Name],Students[Extracurricular Activities])</f>
        <v>Student Government</v>
      </c>
      <c r="X430" s="15" t="str">
        <f>_xlfn.XLOOKUP(Grades[[#This Row],[school]],Schools[School Name],Schools[City])</f>
        <v>Minneapolis</v>
      </c>
      <c r="Y430" s="15">
        <f>_xlfn.XLOOKUP(Grades[[#This Row],[School City]],Schools[City],Schools[Zipcode])</f>
        <v>55488</v>
      </c>
    </row>
    <row r="431" spans="12:25" x14ac:dyDescent="0.2">
      <c r="L431" t="s">
        <v>552</v>
      </c>
      <c r="M431" t="s">
        <v>5</v>
      </c>
      <c r="N431" t="s">
        <v>629</v>
      </c>
      <c r="O431">
        <v>68</v>
      </c>
      <c r="P431">
        <v>63</v>
      </c>
      <c r="Q431">
        <v>54</v>
      </c>
      <c r="R431" t="str">
        <f>_xlfn.XLOOKUP(Grades[[#This Row],[math score]],$I$37:$I$41,$J$37:$J$41, ,-1)</f>
        <v>D</v>
      </c>
      <c r="S431" s="16" t="str">
        <f>_xlfn.XLOOKUP(Grades[[#This Row],[reading score]],$I$37:$I$41,$J$37:$J$41, ,-1)</f>
        <v>D</v>
      </c>
      <c r="T431" s="16" t="str">
        <f>_xlfn.XLOOKUP(Grades[[#This Row],[writing score]],$I$37:$I$41,$J$37:$J$41, ,-1)</f>
        <v>F</v>
      </c>
      <c r="U431" s="76">
        <f>AVERAGE(Grades[[#This Row],[math score]],Grades[[#This Row],[reading score]],Grades[[#This Row],[writing score]])</f>
        <v>61.666666666666664</v>
      </c>
      <c r="V431" s="15" t="str">
        <f>_xlfn.XLOOKUP(Grades[[#This Row],[Name]],Students[Name],Students[School Name])</f>
        <v>Blue River High School</v>
      </c>
      <c r="W431" s="15" t="str">
        <f>_xlfn.XLOOKUP(Grades[[#This Row],[Name]],Students[Name],Students[Extracurricular Activities])</f>
        <v>Student Government</v>
      </c>
      <c r="X431" s="15" t="str">
        <f>_xlfn.XLOOKUP(Grades[[#This Row],[school]],Schools[School Name],Schools[City])</f>
        <v>Duluth</v>
      </c>
      <c r="Y431" s="15">
        <f>_xlfn.XLOOKUP(Grades[[#This Row],[School City]],Schools[City],Schools[Zipcode])</f>
        <v>55810</v>
      </c>
    </row>
    <row r="432" spans="12:25" x14ac:dyDescent="0.2">
      <c r="L432" t="s">
        <v>553</v>
      </c>
      <c r="M432" t="s">
        <v>5</v>
      </c>
      <c r="N432" t="s">
        <v>629</v>
      </c>
      <c r="O432">
        <v>64</v>
      </c>
      <c r="P432">
        <v>66</v>
      </c>
      <c r="Q432">
        <v>59</v>
      </c>
      <c r="R432" t="str">
        <f>_xlfn.XLOOKUP(Grades[[#This Row],[math score]],$I$37:$I$41,$J$37:$J$41, ,-1)</f>
        <v>D</v>
      </c>
      <c r="S432" s="16" t="str">
        <f>_xlfn.XLOOKUP(Grades[[#This Row],[reading score]],$I$37:$I$41,$J$37:$J$41, ,-1)</f>
        <v>D</v>
      </c>
      <c r="T432" s="16" t="str">
        <f>_xlfn.XLOOKUP(Grades[[#This Row],[writing score]],$I$37:$I$41,$J$37:$J$41, ,-1)</f>
        <v>F</v>
      </c>
      <c r="U432" s="76">
        <f>AVERAGE(Grades[[#This Row],[math score]],Grades[[#This Row],[reading score]],Grades[[#This Row],[writing score]])</f>
        <v>63</v>
      </c>
      <c r="V432" s="15" t="str">
        <f>_xlfn.XLOOKUP(Grades[[#This Row],[Name]],Students[Name],Students[School Name])</f>
        <v>Blue River High School</v>
      </c>
      <c r="W432" s="15" t="str">
        <f>_xlfn.XLOOKUP(Grades[[#This Row],[Name]],Students[Name],Students[Extracurricular Activities])</f>
        <v xml:space="preserve">Marching Band </v>
      </c>
      <c r="X432" s="15" t="str">
        <f>_xlfn.XLOOKUP(Grades[[#This Row],[school]],Schools[School Name],Schools[City])</f>
        <v>Duluth</v>
      </c>
      <c r="Y432" s="15">
        <f>_xlfn.XLOOKUP(Grades[[#This Row],[School City]],Schools[City],Schools[Zipcode])</f>
        <v>55810</v>
      </c>
    </row>
    <row r="433" spans="12:25" x14ac:dyDescent="0.2">
      <c r="L433" t="s">
        <v>215</v>
      </c>
      <c r="M433" t="s">
        <v>4</v>
      </c>
      <c r="N433" t="s">
        <v>630</v>
      </c>
      <c r="O433">
        <v>61</v>
      </c>
      <c r="P433">
        <v>72</v>
      </c>
      <c r="Q433">
        <v>70</v>
      </c>
      <c r="R433" t="str">
        <f>_xlfn.XLOOKUP(Grades[[#This Row],[math score]],$I$37:$I$41,$J$37:$J$41, ,-1)</f>
        <v>D</v>
      </c>
      <c r="S433" s="16" t="str">
        <f>_xlfn.XLOOKUP(Grades[[#This Row],[reading score]],$I$37:$I$41,$J$37:$J$41, ,-1)</f>
        <v>C</v>
      </c>
      <c r="T433" s="16" t="str">
        <f>_xlfn.XLOOKUP(Grades[[#This Row],[writing score]],$I$37:$I$41,$J$37:$J$41, ,-1)</f>
        <v>C</v>
      </c>
      <c r="U433" s="76">
        <f>AVERAGE(Grades[[#This Row],[math score]],Grades[[#This Row],[reading score]],Grades[[#This Row],[writing score]])</f>
        <v>67.666666666666671</v>
      </c>
      <c r="V433" s="15" t="str">
        <f>_xlfn.XLOOKUP(Grades[[#This Row],[Name]],Students[Name],Students[School Name])</f>
        <v>Blue River High School</v>
      </c>
      <c r="W433" s="15" t="str">
        <f>_xlfn.XLOOKUP(Grades[[#This Row],[Name]],Students[Name],Students[Extracurricular Activities])</f>
        <v>Chess Club</v>
      </c>
      <c r="X433" s="15" t="str">
        <f>_xlfn.XLOOKUP(Grades[[#This Row],[school]],Schools[School Name],Schools[City])</f>
        <v>Duluth</v>
      </c>
      <c r="Y433" s="15">
        <f>_xlfn.XLOOKUP(Grades[[#This Row],[School City]],Schools[City],Schools[Zipcode])</f>
        <v>55810</v>
      </c>
    </row>
    <row r="434" spans="12:25" x14ac:dyDescent="0.2">
      <c r="L434" t="s">
        <v>554</v>
      </c>
      <c r="M434" t="s">
        <v>5</v>
      </c>
      <c r="N434" t="s">
        <v>630</v>
      </c>
      <c r="O434">
        <v>61</v>
      </c>
      <c r="P434">
        <v>56</v>
      </c>
      <c r="Q434">
        <v>55</v>
      </c>
      <c r="R434" t="str">
        <f>_xlfn.XLOOKUP(Grades[[#This Row],[math score]],$I$37:$I$41,$J$37:$J$41, ,-1)</f>
        <v>D</v>
      </c>
      <c r="S434" s="16" t="str">
        <f>_xlfn.XLOOKUP(Grades[[#This Row],[reading score]],$I$37:$I$41,$J$37:$J$41, ,-1)</f>
        <v>F</v>
      </c>
      <c r="T434" s="16" t="str">
        <f>_xlfn.XLOOKUP(Grades[[#This Row],[writing score]],$I$37:$I$41,$J$37:$J$41, ,-1)</f>
        <v>F</v>
      </c>
      <c r="U434" s="76">
        <f>AVERAGE(Grades[[#This Row],[math score]],Grades[[#This Row],[reading score]],Grades[[#This Row],[writing score]])</f>
        <v>57.333333333333336</v>
      </c>
      <c r="V434" s="15" t="str">
        <f>_xlfn.XLOOKUP(Grades[[#This Row],[Name]],Students[Name],Students[School Name])</f>
        <v>Blue River High School</v>
      </c>
      <c r="W434" s="15" t="str">
        <f>_xlfn.XLOOKUP(Grades[[#This Row],[Name]],Students[Name],Students[Extracurricular Activities])</f>
        <v>Chess Club</v>
      </c>
      <c r="X434" s="15" t="str">
        <f>_xlfn.XLOOKUP(Grades[[#This Row],[school]],Schools[School Name],Schools[City])</f>
        <v>Duluth</v>
      </c>
      <c r="Y434" s="15">
        <f>_xlfn.XLOOKUP(Grades[[#This Row],[School City]],Schools[City],Schools[Zipcode])</f>
        <v>55810</v>
      </c>
    </row>
    <row r="435" spans="12:25" x14ac:dyDescent="0.2">
      <c r="L435" t="s">
        <v>216</v>
      </c>
      <c r="M435" t="s">
        <v>4</v>
      </c>
      <c r="N435" t="s">
        <v>629</v>
      </c>
      <c r="O435">
        <v>47</v>
      </c>
      <c r="P435">
        <v>59</v>
      </c>
      <c r="Q435">
        <v>50</v>
      </c>
      <c r="R435" t="str">
        <f>_xlfn.XLOOKUP(Grades[[#This Row],[math score]],$I$37:$I$41,$J$37:$J$41, ,-1)</f>
        <v>F</v>
      </c>
      <c r="S435" s="16" t="str">
        <f>_xlfn.XLOOKUP(Grades[[#This Row],[reading score]],$I$37:$I$41,$J$37:$J$41, ,-1)</f>
        <v>F</v>
      </c>
      <c r="T435" s="16" t="str">
        <f>_xlfn.XLOOKUP(Grades[[#This Row],[writing score]],$I$37:$I$41,$J$37:$J$41, ,-1)</f>
        <v>F</v>
      </c>
      <c r="U435" s="76">
        <f>AVERAGE(Grades[[#This Row],[math score]],Grades[[#This Row],[reading score]],Grades[[#This Row],[writing score]])</f>
        <v>52</v>
      </c>
      <c r="V435" s="15" t="str">
        <f>_xlfn.XLOOKUP(Grades[[#This Row],[Name]],Students[Name],Students[School Name])</f>
        <v>Granite Hills High</v>
      </c>
      <c r="W435" s="15" t="str">
        <f>_xlfn.XLOOKUP(Grades[[#This Row],[Name]],Students[Name],Students[Extracurricular Activities])</f>
        <v>Student Government</v>
      </c>
      <c r="X435" s="15" t="str">
        <f>_xlfn.XLOOKUP(Grades[[#This Row],[school]],Schools[School Name],Schools[City])</f>
        <v>Minneapolis</v>
      </c>
      <c r="Y435" s="15">
        <f>_xlfn.XLOOKUP(Grades[[#This Row],[School City]],Schools[City],Schools[Zipcode])</f>
        <v>55488</v>
      </c>
    </row>
    <row r="436" spans="12:25" x14ac:dyDescent="0.2">
      <c r="L436" t="s">
        <v>555</v>
      </c>
      <c r="M436" t="s">
        <v>5</v>
      </c>
      <c r="N436" t="s">
        <v>629</v>
      </c>
      <c r="O436">
        <v>73</v>
      </c>
      <c r="P436">
        <v>66</v>
      </c>
      <c r="Q436">
        <v>66</v>
      </c>
      <c r="R436" t="str">
        <f>_xlfn.XLOOKUP(Grades[[#This Row],[math score]],$I$37:$I$41,$J$37:$J$41, ,-1)</f>
        <v>C</v>
      </c>
      <c r="S436" s="16" t="str">
        <f>_xlfn.XLOOKUP(Grades[[#This Row],[reading score]],$I$37:$I$41,$J$37:$J$41, ,-1)</f>
        <v>D</v>
      </c>
      <c r="T436" s="16" t="str">
        <f>_xlfn.XLOOKUP(Grades[[#This Row],[writing score]],$I$37:$I$41,$J$37:$J$41, ,-1)</f>
        <v>D</v>
      </c>
      <c r="U436" s="76">
        <f>AVERAGE(Grades[[#This Row],[math score]],Grades[[#This Row],[reading score]],Grades[[#This Row],[writing score]])</f>
        <v>68.333333333333329</v>
      </c>
      <c r="V436" s="15" t="str">
        <f>_xlfn.XLOOKUP(Grades[[#This Row],[Name]],Students[Name],Students[School Name])</f>
        <v>Blue River High School</v>
      </c>
      <c r="W436" s="15" t="str">
        <f>_xlfn.XLOOKUP(Grades[[#This Row],[Name]],Students[Name],Students[Extracurricular Activities])</f>
        <v>Student Government</v>
      </c>
      <c r="X436" s="15" t="str">
        <f>_xlfn.XLOOKUP(Grades[[#This Row],[school]],Schools[School Name],Schools[City])</f>
        <v>Duluth</v>
      </c>
      <c r="Y436" s="15">
        <f>_xlfn.XLOOKUP(Grades[[#This Row],[School City]],Schools[City],Schools[Zipcode])</f>
        <v>55810</v>
      </c>
    </row>
    <row r="437" spans="12:25" x14ac:dyDescent="0.2">
      <c r="L437" t="s">
        <v>556</v>
      </c>
      <c r="M437" t="s">
        <v>5</v>
      </c>
      <c r="N437" t="s">
        <v>629</v>
      </c>
      <c r="O437">
        <v>50</v>
      </c>
      <c r="P437">
        <v>48</v>
      </c>
      <c r="Q437">
        <v>53</v>
      </c>
      <c r="R437" t="str">
        <f>_xlfn.XLOOKUP(Grades[[#This Row],[math score]],$I$37:$I$41,$J$37:$J$41, ,-1)</f>
        <v>F</v>
      </c>
      <c r="S437" s="16" t="str">
        <f>_xlfn.XLOOKUP(Grades[[#This Row],[reading score]],$I$37:$I$41,$J$37:$J$41, ,-1)</f>
        <v>F</v>
      </c>
      <c r="T437" s="16" t="str">
        <f>_xlfn.XLOOKUP(Grades[[#This Row],[writing score]],$I$37:$I$41,$J$37:$J$41, ,-1)</f>
        <v>F</v>
      </c>
      <c r="U437" s="76">
        <f>AVERAGE(Grades[[#This Row],[math score]],Grades[[#This Row],[reading score]],Grades[[#This Row],[writing score]])</f>
        <v>50.333333333333336</v>
      </c>
      <c r="V437" s="15" t="str">
        <f>_xlfn.XLOOKUP(Grades[[#This Row],[Name]],Students[Name],Students[School Name])</f>
        <v>Blue River High School</v>
      </c>
      <c r="W437" s="15" t="str">
        <f>_xlfn.XLOOKUP(Grades[[#This Row],[Name]],Students[Name],Students[Extracurricular Activities])</f>
        <v>Yearbook Committee</v>
      </c>
      <c r="X437" s="15" t="str">
        <f>_xlfn.XLOOKUP(Grades[[#This Row],[school]],Schools[School Name],Schools[City])</f>
        <v>Duluth</v>
      </c>
      <c r="Y437" s="15">
        <f>_xlfn.XLOOKUP(Grades[[#This Row],[School City]],Schools[City],Schools[Zipcode])</f>
        <v>55810</v>
      </c>
    </row>
    <row r="438" spans="12:25" x14ac:dyDescent="0.2">
      <c r="L438" t="s">
        <v>557</v>
      </c>
      <c r="M438" t="s">
        <v>5</v>
      </c>
      <c r="N438" t="s">
        <v>629</v>
      </c>
      <c r="O438">
        <v>75</v>
      </c>
      <c r="P438">
        <v>68</v>
      </c>
      <c r="Q438">
        <v>64</v>
      </c>
      <c r="R438" t="str">
        <f>_xlfn.XLOOKUP(Grades[[#This Row],[math score]],$I$37:$I$41,$J$37:$J$41, ,-1)</f>
        <v>C</v>
      </c>
      <c r="S438" s="16" t="str">
        <f>_xlfn.XLOOKUP(Grades[[#This Row],[reading score]],$I$37:$I$41,$J$37:$J$41, ,-1)</f>
        <v>D</v>
      </c>
      <c r="T438" s="16" t="str">
        <f>_xlfn.XLOOKUP(Grades[[#This Row],[writing score]],$I$37:$I$41,$J$37:$J$41, ,-1)</f>
        <v>D</v>
      </c>
      <c r="U438" s="76">
        <f>AVERAGE(Grades[[#This Row],[math score]],Grades[[#This Row],[reading score]],Grades[[#This Row],[writing score]])</f>
        <v>69</v>
      </c>
      <c r="V438" s="15" t="str">
        <f>_xlfn.XLOOKUP(Grades[[#This Row],[Name]],Students[Name],Students[School Name])</f>
        <v>Golden Sierra High School</v>
      </c>
      <c r="W438" s="15" t="str">
        <f>_xlfn.XLOOKUP(Grades[[#This Row],[Name]],Students[Name],Students[Extracurricular Activities])</f>
        <v xml:space="preserve">Marching Band </v>
      </c>
      <c r="X438" s="15" t="str">
        <f>_xlfn.XLOOKUP(Grades[[#This Row],[school]],Schools[School Name],Schools[City])</f>
        <v>Bloomington</v>
      </c>
      <c r="Y438" s="15">
        <f>_xlfn.XLOOKUP(Grades[[#This Row],[School City]],Schools[City],Schools[Zipcode])</f>
        <v>55435</v>
      </c>
    </row>
    <row r="439" spans="12:25" x14ac:dyDescent="0.2">
      <c r="L439" t="s">
        <v>558</v>
      </c>
      <c r="M439" t="s">
        <v>5</v>
      </c>
      <c r="N439" t="s">
        <v>629</v>
      </c>
      <c r="O439">
        <v>75</v>
      </c>
      <c r="P439">
        <v>66</v>
      </c>
      <c r="Q439">
        <v>73</v>
      </c>
      <c r="R439" t="str">
        <f>_xlfn.XLOOKUP(Grades[[#This Row],[math score]],$I$37:$I$41,$J$37:$J$41, ,-1)</f>
        <v>C</v>
      </c>
      <c r="S439" s="16" t="str">
        <f>_xlfn.XLOOKUP(Grades[[#This Row],[reading score]],$I$37:$I$41,$J$37:$J$41, ,-1)</f>
        <v>D</v>
      </c>
      <c r="T439" s="16" t="str">
        <f>_xlfn.XLOOKUP(Grades[[#This Row],[writing score]],$I$37:$I$41,$J$37:$J$41, ,-1)</f>
        <v>C</v>
      </c>
      <c r="U439" s="76">
        <f>AVERAGE(Grades[[#This Row],[math score]],Grades[[#This Row],[reading score]],Grades[[#This Row],[writing score]])</f>
        <v>71.333333333333329</v>
      </c>
      <c r="V439" s="15" t="str">
        <f>_xlfn.XLOOKUP(Grades[[#This Row],[Name]],Students[Name],Students[School Name])</f>
        <v>Golden Sierra High School</v>
      </c>
      <c r="W439" s="15" t="str">
        <f>_xlfn.XLOOKUP(Grades[[#This Row],[Name]],Students[Name],Students[Extracurricular Activities])</f>
        <v xml:space="preserve">Marching Band </v>
      </c>
      <c r="X439" s="15" t="str">
        <f>_xlfn.XLOOKUP(Grades[[#This Row],[school]],Schools[School Name],Schools[City])</f>
        <v>Bloomington</v>
      </c>
      <c r="Y439" s="15">
        <f>_xlfn.XLOOKUP(Grades[[#This Row],[School City]],Schools[City],Schools[Zipcode])</f>
        <v>55435</v>
      </c>
    </row>
    <row r="440" spans="12:25" x14ac:dyDescent="0.2">
      <c r="L440" t="s">
        <v>559</v>
      </c>
      <c r="M440" t="s">
        <v>5</v>
      </c>
      <c r="N440" t="s">
        <v>630</v>
      </c>
      <c r="O440">
        <v>70</v>
      </c>
      <c r="P440">
        <v>56</v>
      </c>
      <c r="Q440">
        <v>51</v>
      </c>
      <c r="R440" t="str">
        <f>_xlfn.XLOOKUP(Grades[[#This Row],[math score]],$I$37:$I$41,$J$37:$J$41, ,-1)</f>
        <v>C</v>
      </c>
      <c r="S440" s="16" t="str">
        <f>_xlfn.XLOOKUP(Grades[[#This Row],[reading score]],$I$37:$I$41,$J$37:$J$41, ,-1)</f>
        <v>F</v>
      </c>
      <c r="T440" s="16" t="str">
        <f>_xlfn.XLOOKUP(Grades[[#This Row],[writing score]],$I$37:$I$41,$J$37:$J$41, ,-1)</f>
        <v>F</v>
      </c>
      <c r="U440" s="76">
        <f>AVERAGE(Grades[[#This Row],[math score]],Grades[[#This Row],[reading score]],Grades[[#This Row],[writing score]])</f>
        <v>59</v>
      </c>
      <c r="V440" s="15" t="str">
        <f>_xlfn.XLOOKUP(Grades[[#This Row],[Name]],Students[Name],Students[School Name])</f>
        <v>Blue River High School</v>
      </c>
      <c r="W440" s="15" t="str">
        <f>_xlfn.XLOOKUP(Grades[[#This Row],[Name]],Students[Name],Students[Extracurricular Activities])</f>
        <v>Chess Club</v>
      </c>
      <c r="X440" s="15" t="str">
        <f>_xlfn.XLOOKUP(Grades[[#This Row],[school]],Schools[School Name],Schools[City])</f>
        <v>Duluth</v>
      </c>
      <c r="Y440" s="15">
        <f>_xlfn.XLOOKUP(Grades[[#This Row],[School City]],Schools[City],Schools[Zipcode])</f>
        <v>55810</v>
      </c>
    </row>
    <row r="441" spans="12:25" x14ac:dyDescent="0.2">
      <c r="L441" t="s">
        <v>560</v>
      </c>
      <c r="M441" t="s">
        <v>5</v>
      </c>
      <c r="N441" t="s">
        <v>630</v>
      </c>
      <c r="O441">
        <v>89</v>
      </c>
      <c r="P441">
        <v>88</v>
      </c>
      <c r="Q441">
        <v>82</v>
      </c>
      <c r="R441" t="str">
        <f>_xlfn.XLOOKUP(Grades[[#This Row],[math score]],$I$37:$I$41,$J$37:$J$41, ,-1)</f>
        <v>B</v>
      </c>
      <c r="S441" s="16" t="str">
        <f>_xlfn.XLOOKUP(Grades[[#This Row],[reading score]],$I$37:$I$41,$J$37:$J$41, ,-1)</f>
        <v>B</v>
      </c>
      <c r="T441" s="16" t="str">
        <f>_xlfn.XLOOKUP(Grades[[#This Row],[writing score]],$I$37:$I$41,$J$37:$J$41, ,-1)</f>
        <v>B</v>
      </c>
      <c r="U441" s="76">
        <f>AVERAGE(Grades[[#This Row],[math score]],Grades[[#This Row],[reading score]],Grades[[#This Row],[writing score]])</f>
        <v>86.333333333333329</v>
      </c>
      <c r="V441" s="15" t="str">
        <f>_xlfn.XLOOKUP(Grades[[#This Row],[Name]],Students[Name],Students[School Name])</f>
        <v>Golden Sierra High School</v>
      </c>
      <c r="W441" s="15" t="str">
        <f>_xlfn.XLOOKUP(Grades[[#This Row],[Name]],Students[Name],Students[Extracurricular Activities])</f>
        <v>Student Government</v>
      </c>
      <c r="X441" s="15" t="str">
        <f>_xlfn.XLOOKUP(Grades[[#This Row],[school]],Schools[School Name],Schools[City])</f>
        <v>Bloomington</v>
      </c>
      <c r="Y441" s="15">
        <f>_xlfn.XLOOKUP(Grades[[#This Row],[School City]],Schools[City],Schools[Zipcode])</f>
        <v>55435</v>
      </c>
    </row>
    <row r="442" spans="12:25" x14ac:dyDescent="0.2">
      <c r="L442" t="s">
        <v>217</v>
      </c>
      <c r="M442" t="s">
        <v>4</v>
      </c>
      <c r="N442" t="s">
        <v>630</v>
      </c>
      <c r="O442">
        <v>67</v>
      </c>
      <c r="P442">
        <v>81</v>
      </c>
      <c r="Q442">
        <v>79</v>
      </c>
      <c r="R442" t="str">
        <f>_xlfn.XLOOKUP(Grades[[#This Row],[math score]],$I$37:$I$41,$J$37:$J$41, ,-1)</f>
        <v>D</v>
      </c>
      <c r="S442" s="16" t="str">
        <f>_xlfn.XLOOKUP(Grades[[#This Row],[reading score]],$I$37:$I$41,$J$37:$J$41, ,-1)</f>
        <v>B</v>
      </c>
      <c r="T442" s="16" t="str">
        <f>_xlfn.XLOOKUP(Grades[[#This Row],[writing score]],$I$37:$I$41,$J$37:$J$41, ,-1)</f>
        <v>C</v>
      </c>
      <c r="U442" s="76">
        <f>AVERAGE(Grades[[#This Row],[math score]],Grades[[#This Row],[reading score]],Grades[[#This Row],[writing score]])</f>
        <v>75.666666666666671</v>
      </c>
      <c r="V442" s="15" t="str">
        <f>_xlfn.XLOOKUP(Grades[[#This Row],[Name]],Students[Name],Students[School Name])</f>
        <v>Blue River High School</v>
      </c>
      <c r="W442" s="15" t="str">
        <f>_xlfn.XLOOKUP(Grades[[#This Row],[Name]],Students[Name],Students[Extracurricular Activities])</f>
        <v>Yearbook Committee</v>
      </c>
      <c r="X442" s="15" t="str">
        <f>_xlfn.XLOOKUP(Grades[[#This Row],[school]],Schools[School Name],Schools[City])</f>
        <v>Duluth</v>
      </c>
      <c r="Y442" s="15">
        <f>_xlfn.XLOOKUP(Grades[[#This Row],[School City]],Schools[City],Schools[Zipcode])</f>
        <v>55810</v>
      </c>
    </row>
    <row r="443" spans="12:25" x14ac:dyDescent="0.2">
      <c r="L443" t="s">
        <v>218</v>
      </c>
      <c r="M443" t="s">
        <v>4</v>
      </c>
      <c r="N443" t="s">
        <v>629</v>
      </c>
      <c r="O443">
        <v>78</v>
      </c>
      <c r="P443">
        <v>81</v>
      </c>
      <c r="Q443">
        <v>80</v>
      </c>
      <c r="R443" t="str">
        <f>_xlfn.XLOOKUP(Grades[[#This Row],[math score]],$I$37:$I$41,$J$37:$J$41, ,-1)</f>
        <v>C</v>
      </c>
      <c r="S443" s="16" t="str">
        <f>_xlfn.XLOOKUP(Grades[[#This Row],[reading score]],$I$37:$I$41,$J$37:$J$41, ,-1)</f>
        <v>B</v>
      </c>
      <c r="T443" s="16" t="str">
        <f>_xlfn.XLOOKUP(Grades[[#This Row],[writing score]],$I$37:$I$41,$J$37:$J$41, ,-1)</f>
        <v>B</v>
      </c>
      <c r="U443" s="76">
        <f>AVERAGE(Grades[[#This Row],[math score]],Grades[[#This Row],[reading score]],Grades[[#This Row],[writing score]])</f>
        <v>79.666666666666671</v>
      </c>
      <c r="V443" s="15" t="str">
        <f>_xlfn.XLOOKUP(Grades[[#This Row],[Name]],Students[Name],Students[School Name])</f>
        <v>Golden Sierra High School</v>
      </c>
      <c r="W443" s="15" t="str">
        <f>_xlfn.XLOOKUP(Grades[[#This Row],[Name]],Students[Name],Students[Extracurricular Activities])</f>
        <v>Chess Club</v>
      </c>
      <c r="X443" s="15" t="str">
        <f>_xlfn.XLOOKUP(Grades[[#This Row],[school]],Schools[School Name],Schools[City])</f>
        <v>Bloomington</v>
      </c>
      <c r="Y443" s="15">
        <f>_xlfn.XLOOKUP(Grades[[#This Row],[School City]],Schools[City],Schools[Zipcode])</f>
        <v>55435</v>
      </c>
    </row>
    <row r="444" spans="12:25" x14ac:dyDescent="0.2">
      <c r="L444" t="s">
        <v>219</v>
      </c>
      <c r="M444" t="s">
        <v>4</v>
      </c>
      <c r="N444" t="s">
        <v>629</v>
      </c>
      <c r="O444">
        <v>59</v>
      </c>
      <c r="P444">
        <v>73</v>
      </c>
      <c r="Q444">
        <v>69</v>
      </c>
      <c r="R444" t="str">
        <f>_xlfn.XLOOKUP(Grades[[#This Row],[math score]],$I$37:$I$41,$J$37:$J$41, ,-1)</f>
        <v>F</v>
      </c>
      <c r="S444" s="16" t="str">
        <f>_xlfn.XLOOKUP(Grades[[#This Row],[reading score]],$I$37:$I$41,$J$37:$J$41, ,-1)</f>
        <v>C</v>
      </c>
      <c r="T444" s="16" t="str">
        <f>_xlfn.XLOOKUP(Grades[[#This Row],[writing score]],$I$37:$I$41,$J$37:$J$41, ,-1)</f>
        <v>D</v>
      </c>
      <c r="U444" s="76">
        <f>AVERAGE(Grades[[#This Row],[math score]],Grades[[#This Row],[reading score]],Grades[[#This Row],[writing score]])</f>
        <v>67</v>
      </c>
      <c r="V444" s="15" t="str">
        <f>_xlfn.XLOOKUP(Grades[[#This Row],[Name]],Students[Name],Students[School Name])</f>
        <v>Granite Hills High</v>
      </c>
      <c r="W444" s="15" t="str">
        <f>_xlfn.XLOOKUP(Grades[[#This Row],[Name]],Students[Name],Students[Extracurricular Activities])</f>
        <v>Student Government</v>
      </c>
      <c r="X444" s="15" t="str">
        <f>_xlfn.XLOOKUP(Grades[[#This Row],[school]],Schools[School Name],Schools[City])</f>
        <v>Minneapolis</v>
      </c>
      <c r="Y444" s="15">
        <f>_xlfn.XLOOKUP(Grades[[#This Row],[School City]],Schools[City],Schools[Zipcode])</f>
        <v>55488</v>
      </c>
    </row>
    <row r="445" spans="12:25" x14ac:dyDescent="0.2">
      <c r="L445" t="s">
        <v>220</v>
      </c>
      <c r="M445" t="s">
        <v>4</v>
      </c>
      <c r="N445" t="s">
        <v>630</v>
      </c>
      <c r="O445">
        <v>73</v>
      </c>
      <c r="P445">
        <v>83</v>
      </c>
      <c r="Q445">
        <v>76</v>
      </c>
      <c r="R445" t="str">
        <f>_xlfn.XLOOKUP(Grades[[#This Row],[math score]],$I$37:$I$41,$J$37:$J$41, ,-1)</f>
        <v>C</v>
      </c>
      <c r="S445" s="16" t="str">
        <f>_xlfn.XLOOKUP(Grades[[#This Row],[reading score]],$I$37:$I$41,$J$37:$J$41, ,-1)</f>
        <v>B</v>
      </c>
      <c r="T445" s="16" t="str">
        <f>_xlfn.XLOOKUP(Grades[[#This Row],[writing score]],$I$37:$I$41,$J$37:$J$41, ,-1)</f>
        <v>C</v>
      </c>
      <c r="U445" s="76">
        <f>AVERAGE(Grades[[#This Row],[math score]],Grades[[#This Row],[reading score]],Grades[[#This Row],[writing score]])</f>
        <v>77.333333333333329</v>
      </c>
      <c r="V445" s="15" t="str">
        <f>_xlfn.XLOOKUP(Grades[[#This Row],[Name]],Students[Name],Students[School Name])</f>
        <v>Lone Oak Grammar School</v>
      </c>
      <c r="W445" s="15" t="str">
        <f>_xlfn.XLOOKUP(Grades[[#This Row],[Name]],Students[Name],Students[Extracurricular Activities])</f>
        <v xml:space="preserve">Marching Band </v>
      </c>
      <c r="X445" s="15" t="str">
        <f>_xlfn.XLOOKUP(Grades[[#This Row],[school]],Schools[School Name],Schools[City])</f>
        <v>Rochester</v>
      </c>
      <c r="Y445" s="15">
        <f>_xlfn.XLOOKUP(Grades[[#This Row],[School City]],Schools[City],Schools[Zipcode])</f>
        <v>55906</v>
      </c>
    </row>
    <row r="446" spans="12:25" x14ac:dyDescent="0.2">
      <c r="L446" t="s">
        <v>561</v>
      </c>
      <c r="M446" t="s">
        <v>5</v>
      </c>
      <c r="N446" t="s">
        <v>629</v>
      </c>
      <c r="O446">
        <v>79</v>
      </c>
      <c r="P446">
        <v>82</v>
      </c>
      <c r="Q446">
        <v>73</v>
      </c>
      <c r="R446" t="str">
        <f>_xlfn.XLOOKUP(Grades[[#This Row],[math score]],$I$37:$I$41,$J$37:$J$41, ,-1)</f>
        <v>C</v>
      </c>
      <c r="S446" s="16" t="str">
        <f>_xlfn.XLOOKUP(Grades[[#This Row],[reading score]],$I$37:$I$41,$J$37:$J$41, ,-1)</f>
        <v>B</v>
      </c>
      <c r="T446" s="16" t="str">
        <f>_xlfn.XLOOKUP(Grades[[#This Row],[writing score]],$I$37:$I$41,$J$37:$J$41, ,-1)</f>
        <v>C</v>
      </c>
      <c r="U446" s="76">
        <f>AVERAGE(Grades[[#This Row],[math score]],Grades[[#This Row],[reading score]],Grades[[#This Row],[writing score]])</f>
        <v>78</v>
      </c>
      <c r="V446" s="15" t="str">
        <f>_xlfn.XLOOKUP(Grades[[#This Row],[Name]],Students[Name],Students[School Name])</f>
        <v>Granite Hills High</v>
      </c>
      <c r="W446" s="15" t="str">
        <f>_xlfn.XLOOKUP(Grades[[#This Row],[Name]],Students[Name],Students[Extracurricular Activities])</f>
        <v>Student Government</v>
      </c>
      <c r="X446" s="15" t="str">
        <f>_xlfn.XLOOKUP(Grades[[#This Row],[school]],Schools[School Name],Schools[City])</f>
        <v>Minneapolis</v>
      </c>
      <c r="Y446" s="15">
        <f>_xlfn.XLOOKUP(Grades[[#This Row],[School City]],Schools[City],Schools[Zipcode])</f>
        <v>55488</v>
      </c>
    </row>
    <row r="447" spans="12:25" x14ac:dyDescent="0.2">
      <c r="L447" t="s">
        <v>221</v>
      </c>
      <c r="M447" t="s">
        <v>4</v>
      </c>
      <c r="N447" t="s">
        <v>630</v>
      </c>
      <c r="O447">
        <v>67</v>
      </c>
      <c r="P447">
        <v>74</v>
      </c>
      <c r="Q447">
        <v>77</v>
      </c>
      <c r="R447" t="str">
        <f>_xlfn.XLOOKUP(Grades[[#This Row],[math score]],$I$37:$I$41,$J$37:$J$41, ,-1)</f>
        <v>D</v>
      </c>
      <c r="S447" s="16" t="str">
        <f>_xlfn.XLOOKUP(Grades[[#This Row],[reading score]],$I$37:$I$41,$J$37:$J$41, ,-1)</f>
        <v>C</v>
      </c>
      <c r="T447" s="16" t="str">
        <f>_xlfn.XLOOKUP(Grades[[#This Row],[writing score]],$I$37:$I$41,$J$37:$J$41, ,-1)</f>
        <v>C</v>
      </c>
      <c r="U447" s="76">
        <f>AVERAGE(Grades[[#This Row],[math score]],Grades[[#This Row],[reading score]],Grades[[#This Row],[writing score]])</f>
        <v>72.666666666666671</v>
      </c>
      <c r="V447" s="15" t="str">
        <f>_xlfn.XLOOKUP(Grades[[#This Row],[Name]],Students[Name],Students[School Name])</f>
        <v>Blue River High School</v>
      </c>
      <c r="W447" s="15" t="str">
        <f>_xlfn.XLOOKUP(Grades[[#This Row],[Name]],Students[Name],Students[Extracurricular Activities])</f>
        <v>Student Government</v>
      </c>
      <c r="X447" s="15" t="str">
        <f>_xlfn.XLOOKUP(Grades[[#This Row],[school]],Schools[School Name],Schools[City])</f>
        <v>Duluth</v>
      </c>
      <c r="Y447" s="15">
        <f>_xlfn.XLOOKUP(Grades[[#This Row],[School City]],Schools[City],Schools[Zipcode])</f>
        <v>55810</v>
      </c>
    </row>
    <row r="448" spans="12:25" x14ac:dyDescent="0.2">
      <c r="L448" t="s">
        <v>562</v>
      </c>
      <c r="M448" t="s">
        <v>5</v>
      </c>
      <c r="N448" t="s">
        <v>629</v>
      </c>
      <c r="O448">
        <v>69</v>
      </c>
      <c r="P448">
        <v>66</v>
      </c>
      <c r="Q448">
        <v>60</v>
      </c>
      <c r="R448" t="str">
        <f>_xlfn.XLOOKUP(Grades[[#This Row],[math score]],$I$37:$I$41,$J$37:$J$41, ,-1)</f>
        <v>D</v>
      </c>
      <c r="S448" s="16" t="str">
        <f>_xlfn.XLOOKUP(Grades[[#This Row],[reading score]],$I$37:$I$41,$J$37:$J$41, ,-1)</f>
        <v>D</v>
      </c>
      <c r="T448" s="16" t="str">
        <f>_xlfn.XLOOKUP(Grades[[#This Row],[writing score]],$I$37:$I$41,$J$37:$J$41, ,-1)</f>
        <v>D</v>
      </c>
      <c r="U448" s="76">
        <f>AVERAGE(Grades[[#This Row],[math score]],Grades[[#This Row],[reading score]],Grades[[#This Row],[writing score]])</f>
        <v>65</v>
      </c>
      <c r="V448" s="15" t="str">
        <f>_xlfn.XLOOKUP(Grades[[#This Row],[Name]],Students[Name],Students[School Name])</f>
        <v>Golden Sierra High School</v>
      </c>
      <c r="W448" s="15" t="str">
        <f>_xlfn.XLOOKUP(Grades[[#This Row],[Name]],Students[Name],Students[Extracurricular Activities])</f>
        <v>Yearbook Committee</v>
      </c>
      <c r="X448" s="15" t="str">
        <f>_xlfn.XLOOKUP(Grades[[#This Row],[school]],Schools[School Name],Schools[City])</f>
        <v>Bloomington</v>
      </c>
      <c r="Y448" s="15">
        <f>_xlfn.XLOOKUP(Grades[[#This Row],[School City]],Schools[City],Schools[Zipcode])</f>
        <v>55435</v>
      </c>
    </row>
    <row r="449" spans="12:25" x14ac:dyDescent="0.2">
      <c r="L449" t="s">
        <v>563</v>
      </c>
      <c r="M449" t="s">
        <v>5</v>
      </c>
      <c r="N449" t="s">
        <v>629</v>
      </c>
      <c r="O449">
        <v>86</v>
      </c>
      <c r="P449">
        <v>81</v>
      </c>
      <c r="Q449">
        <v>80</v>
      </c>
      <c r="R449" t="str">
        <f>_xlfn.XLOOKUP(Grades[[#This Row],[math score]],$I$37:$I$41,$J$37:$J$41, ,-1)</f>
        <v>B</v>
      </c>
      <c r="S449" s="16" t="str">
        <f>_xlfn.XLOOKUP(Grades[[#This Row],[reading score]],$I$37:$I$41,$J$37:$J$41, ,-1)</f>
        <v>B</v>
      </c>
      <c r="T449" s="16" t="str">
        <f>_xlfn.XLOOKUP(Grades[[#This Row],[writing score]],$I$37:$I$41,$J$37:$J$41, ,-1)</f>
        <v>B</v>
      </c>
      <c r="U449" s="76">
        <f>AVERAGE(Grades[[#This Row],[math score]],Grades[[#This Row],[reading score]],Grades[[#This Row],[writing score]])</f>
        <v>82.333333333333329</v>
      </c>
      <c r="V449" s="15" t="str">
        <f>_xlfn.XLOOKUP(Grades[[#This Row],[Name]],Students[Name],Students[School Name])</f>
        <v>Blue River High School</v>
      </c>
      <c r="W449" s="15" t="str">
        <f>_xlfn.XLOOKUP(Grades[[#This Row],[Name]],Students[Name],Students[Extracurricular Activities])</f>
        <v>Chess Club</v>
      </c>
      <c r="X449" s="15" t="str">
        <f>_xlfn.XLOOKUP(Grades[[#This Row],[school]],Schools[School Name],Schools[City])</f>
        <v>Duluth</v>
      </c>
      <c r="Y449" s="15">
        <f>_xlfn.XLOOKUP(Grades[[#This Row],[School City]],Schools[City],Schools[Zipcode])</f>
        <v>55810</v>
      </c>
    </row>
    <row r="450" spans="12:25" x14ac:dyDescent="0.2">
      <c r="L450" t="s">
        <v>564</v>
      </c>
      <c r="M450" t="s">
        <v>5</v>
      </c>
      <c r="N450" t="s">
        <v>629</v>
      </c>
      <c r="O450">
        <v>47</v>
      </c>
      <c r="P450">
        <v>46</v>
      </c>
      <c r="Q450">
        <v>42</v>
      </c>
      <c r="R450" t="str">
        <f>_xlfn.XLOOKUP(Grades[[#This Row],[math score]],$I$37:$I$41,$J$37:$J$41, ,-1)</f>
        <v>F</v>
      </c>
      <c r="S450" s="16" t="str">
        <f>_xlfn.XLOOKUP(Grades[[#This Row],[reading score]],$I$37:$I$41,$J$37:$J$41, ,-1)</f>
        <v>F</v>
      </c>
      <c r="T450" s="16" t="str">
        <f>_xlfn.XLOOKUP(Grades[[#This Row],[writing score]],$I$37:$I$41,$J$37:$J$41, ,-1)</f>
        <v>F</v>
      </c>
      <c r="U450" s="76">
        <f>AVERAGE(Grades[[#This Row],[math score]],Grades[[#This Row],[reading score]],Grades[[#This Row],[writing score]])</f>
        <v>45</v>
      </c>
      <c r="V450" s="15" t="str">
        <f>_xlfn.XLOOKUP(Grades[[#This Row],[Name]],Students[Name],Students[School Name])</f>
        <v>Lone Oak Grammar School</v>
      </c>
      <c r="W450" s="15" t="str">
        <f>_xlfn.XLOOKUP(Grades[[#This Row],[Name]],Students[Name],Students[Extracurricular Activities])</f>
        <v>Chess Club</v>
      </c>
      <c r="X450" s="15" t="str">
        <f>_xlfn.XLOOKUP(Grades[[#This Row],[school]],Schools[School Name],Schools[City])</f>
        <v>Rochester</v>
      </c>
      <c r="Y450" s="15">
        <f>_xlfn.XLOOKUP(Grades[[#This Row],[School City]],Schools[City],Schools[Zipcode])</f>
        <v>55906</v>
      </c>
    </row>
    <row r="451" spans="12:25" x14ac:dyDescent="0.2">
      <c r="L451" t="s">
        <v>565</v>
      </c>
      <c r="M451" t="s">
        <v>5</v>
      </c>
      <c r="N451" t="s">
        <v>629</v>
      </c>
      <c r="O451">
        <v>81</v>
      </c>
      <c r="P451">
        <v>73</v>
      </c>
      <c r="Q451">
        <v>72</v>
      </c>
      <c r="R451" t="str">
        <f>_xlfn.XLOOKUP(Grades[[#This Row],[math score]],$I$37:$I$41,$J$37:$J$41, ,-1)</f>
        <v>B</v>
      </c>
      <c r="S451" s="16" t="str">
        <f>_xlfn.XLOOKUP(Grades[[#This Row],[reading score]],$I$37:$I$41,$J$37:$J$41, ,-1)</f>
        <v>C</v>
      </c>
      <c r="T451" s="16" t="str">
        <f>_xlfn.XLOOKUP(Grades[[#This Row],[writing score]],$I$37:$I$41,$J$37:$J$41, ,-1)</f>
        <v>C</v>
      </c>
      <c r="U451" s="76">
        <f>AVERAGE(Grades[[#This Row],[math score]],Grades[[#This Row],[reading score]],Grades[[#This Row],[writing score]])</f>
        <v>75.333333333333329</v>
      </c>
      <c r="V451" s="15" t="str">
        <f>_xlfn.XLOOKUP(Grades[[#This Row],[Name]],Students[Name],Students[School Name])</f>
        <v>Lone Oak Grammar School</v>
      </c>
      <c r="W451" s="15" t="str">
        <f>_xlfn.XLOOKUP(Grades[[#This Row],[Name]],Students[Name],Students[Extracurricular Activities])</f>
        <v xml:space="preserve">Marching Band </v>
      </c>
      <c r="X451" s="15" t="str">
        <f>_xlfn.XLOOKUP(Grades[[#This Row],[school]],Schools[School Name],Schools[City])</f>
        <v>Rochester</v>
      </c>
      <c r="Y451" s="15">
        <f>_xlfn.XLOOKUP(Grades[[#This Row],[School City]],Schools[City],Schools[Zipcode])</f>
        <v>55906</v>
      </c>
    </row>
    <row r="452" spans="12:25" x14ac:dyDescent="0.2">
      <c r="L452" t="s">
        <v>222</v>
      </c>
      <c r="M452" t="s">
        <v>4</v>
      </c>
      <c r="N452" t="s">
        <v>630</v>
      </c>
      <c r="O452">
        <v>64</v>
      </c>
      <c r="P452">
        <v>85</v>
      </c>
      <c r="Q452">
        <v>85</v>
      </c>
      <c r="R452" t="str">
        <f>_xlfn.XLOOKUP(Grades[[#This Row],[math score]],$I$37:$I$41,$J$37:$J$41, ,-1)</f>
        <v>D</v>
      </c>
      <c r="S452" s="16" t="str">
        <f>_xlfn.XLOOKUP(Grades[[#This Row],[reading score]],$I$37:$I$41,$J$37:$J$41, ,-1)</f>
        <v>B</v>
      </c>
      <c r="T452" s="16" t="str">
        <f>_xlfn.XLOOKUP(Grades[[#This Row],[writing score]],$I$37:$I$41,$J$37:$J$41, ,-1)</f>
        <v>B</v>
      </c>
      <c r="U452" s="76">
        <f>AVERAGE(Grades[[#This Row],[math score]],Grades[[#This Row],[reading score]],Grades[[#This Row],[writing score]])</f>
        <v>78</v>
      </c>
      <c r="V452" s="15" t="str">
        <f>_xlfn.XLOOKUP(Grades[[#This Row],[Name]],Students[Name],Students[School Name])</f>
        <v>Blue River High School</v>
      </c>
      <c r="W452" s="15" t="str">
        <f>_xlfn.XLOOKUP(Grades[[#This Row],[Name]],Students[Name],Students[Extracurricular Activities])</f>
        <v>Yearbook Committee</v>
      </c>
      <c r="X452" s="15" t="str">
        <f>_xlfn.XLOOKUP(Grades[[#This Row],[school]],Schools[School Name],Schools[City])</f>
        <v>Duluth</v>
      </c>
      <c r="Y452" s="15">
        <f>_xlfn.XLOOKUP(Grades[[#This Row],[School City]],Schools[City],Schools[Zipcode])</f>
        <v>55810</v>
      </c>
    </row>
    <row r="453" spans="12:25" x14ac:dyDescent="0.2">
      <c r="L453" t="s">
        <v>223</v>
      </c>
      <c r="M453" t="s">
        <v>4</v>
      </c>
      <c r="N453" t="s">
        <v>629</v>
      </c>
      <c r="O453">
        <v>100</v>
      </c>
      <c r="P453">
        <v>92</v>
      </c>
      <c r="Q453">
        <v>97</v>
      </c>
      <c r="R453" t="str">
        <f>_xlfn.XLOOKUP(Grades[[#This Row],[math score]],$I$37:$I$41,$J$37:$J$41, ,-1)</f>
        <v>A</v>
      </c>
      <c r="S453" s="16" t="str">
        <f>_xlfn.XLOOKUP(Grades[[#This Row],[reading score]],$I$37:$I$41,$J$37:$J$41, ,-1)</f>
        <v>A</v>
      </c>
      <c r="T453" s="16" t="str">
        <f>_xlfn.XLOOKUP(Grades[[#This Row],[writing score]],$I$37:$I$41,$J$37:$J$41, ,-1)</f>
        <v>A</v>
      </c>
      <c r="U453" s="76">
        <f>AVERAGE(Grades[[#This Row],[math score]],Grades[[#This Row],[reading score]],Grades[[#This Row],[writing score]])</f>
        <v>96.333333333333329</v>
      </c>
      <c r="V453" s="15" t="str">
        <f>_xlfn.XLOOKUP(Grades[[#This Row],[Name]],Students[Name],Students[School Name])</f>
        <v>Willow Creek High School</v>
      </c>
      <c r="W453" s="15" t="str">
        <f>_xlfn.XLOOKUP(Grades[[#This Row],[Name]],Students[Name],Students[Extracurricular Activities])</f>
        <v>Yearbook Committee</v>
      </c>
      <c r="X453" s="15" t="str">
        <f>_xlfn.XLOOKUP(Grades[[#This Row],[school]],Schools[School Name],Schools[City])</f>
        <v>Saint Paul</v>
      </c>
      <c r="Y453" s="15">
        <f>_xlfn.XLOOKUP(Grades[[#This Row],[School City]],Schools[City],Schools[Zipcode])</f>
        <v>55108</v>
      </c>
    </row>
    <row r="454" spans="12:25" x14ac:dyDescent="0.2">
      <c r="L454" t="s">
        <v>224</v>
      </c>
      <c r="M454" t="s">
        <v>4</v>
      </c>
      <c r="N454" t="s">
        <v>629</v>
      </c>
      <c r="O454">
        <v>65</v>
      </c>
      <c r="P454">
        <v>77</v>
      </c>
      <c r="Q454">
        <v>74</v>
      </c>
      <c r="R454" t="str">
        <f>_xlfn.XLOOKUP(Grades[[#This Row],[math score]],$I$37:$I$41,$J$37:$J$41, ,-1)</f>
        <v>D</v>
      </c>
      <c r="S454" s="16" t="str">
        <f>_xlfn.XLOOKUP(Grades[[#This Row],[reading score]],$I$37:$I$41,$J$37:$J$41, ,-1)</f>
        <v>C</v>
      </c>
      <c r="T454" s="16" t="str">
        <f>_xlfn.XLOOKUP(Grades[[#This Row],[writing score]],$I$37:$I$41,$J$37:$J$41, ,-1)</f>
        <v>C</v>
      </c>
      <c r="U454" s="76">
        <f>AVERAGE(Grades[[#This Row],[math score]],Grades[[#This Row],[reading score]],Grades[[#This Row],[writing score]])</f>
        <v>72</v>
      </c>
      <c r="V454" s="15" t="str">
        <f>_xlfn.XLOOKUP(Grades[[#This Row],[Name]],Students[Name],Students[School Name])</f>
        <v>Blue River High School</v>
      </c>
      <c r="W454" s="15" t="str">
        <f>_xlfn.XLOOKUP(Grades[[#This Row],[Name]],Students[Name],Students[Extracurricular Activities])</f>
        <v xml:space="preserve">Marching Band </v>
      </c>
      <c r="X454" s="15" t="str">
        <f>_xlfn.XLOOKUP(Grades[[#This Row],[school]],Schools[School Name],Schools[City])</f>
        <v>Duluth</v>
      </c>
      <c r="Y454" s="15">
        <f>_xlfn.XLOOKUP(Grades[[#This Row],[School City]],Schools[City],Schools[Zipcode])</f>
        <v>55810</v>
      </c>
    </row>
    <row r="455" spans="12:25" x14ac:dyDescent="0.2">
      <c r="L455" t="s">
        <v>566</v>
      </c>
      <c r="M455" t="s">
        <v>5</v>
      </c>
      <c r="N455" t="s">
        <v>629</v>
      </c>
      <c r="O455">
        <v>65</v>
      </c>
      <c r="P455">
        <v>58</v>
      </c>
      <c r="Q455">
        <v>49</v>
      </c>
      <c r="R455" t="str">
        <f>_xlfn.XLOOKUP(Grades[[#This Row],[math score]],$I$37:$I$41,$J$37:$J$41, ,-1)</f>
        <v>D</v>
      </c>
      <c r="S455" s="16" t="str">
        <f>_xlfn.XLOOKUP(Grades[[#This Row],[reading score]],$I$37:$I$41,$J$37:$J$41, ,-1)</f>
        <v>F</v>
      </c>
      <c r="T455" s="16" t="str">
        <f>_xlfn.XLOOKUP(Grades[[#This Row],[writing score]],$I$37:$I$41,$J$37:$J$41, ,-1)</f>
        <v>F</v>
      </c>
      <c r="U455" s="76">
        <f>AVERAGE(Grades[[#This Row],[math score]],Grades[[#This Row],[reading score]],Grades[[#This Row],[writing score]])</f>
        <v>57.333333333333336</v>
      </c>
      <c r="V455" s="15" t="str">
        <f>_xlfn.XLOOKUP(Grades[[#This Row],[Name]],Students[Name],Students[School Name])</f>
        <v>Blue River High School</v>
      </c>
      <c r="W455" s="15" t="str">
        <f>_xlfn.XLOOKUP(Grades[[#This Row],[Name]],Students[Name],Students[Extracurricular Activities])</f>
        <v>Yearbook Committee</v>
      </c>
      <c r="X455" s="15" t="str">
        <f>_xlfn.XLOOKUP(Grades[[#This Row],[school]],Schools[School Name],Schools[City])</f>
        <v>Duluth</v>
      </c>
      <c r="Y455" s="15">
        <f>_xlfn.XLOOKUP(Grades[[#This Row],[School City]],Schools[City],Schools[Zipcode])</f>
        <v>55810</v>
      </c>
    </row>
    <row r="456" spans="12:25" x14ac:dyDescent="0.2">
      <c r="L456" t="s">
        <v>225</v>
      </c>
      <c r="M456" t="s">
        <v>4</v>
      </c>
      <c r="N456" t="s">
        <v>630</v>
      </c>
      <c r="O456">
        <v>53</v>
      </c>
      <c r="P456">
        <v>61</v>
      </c>
      <c r="Q456">
        <v>62</v>
      </c>
      <c r="R456" t="str">
        <f>_xlfn.XLOOKUP(Grades[[#This Row],[math score]],$I$37:$I$41,$J$37:$J$41, ,-1)</f>
        <v>F</v>
      </c>
      <c r="S456" s="16" t="str">
        <f>_xlfn.XLOOKUP(Grades[[#This Row],[reading score]],$I$37:$I$41,$J$37:$J$41, ,-1)</f>
        <v>D</v>
      </c>
      <c r="T456" s="16" t="str">
        <f>_xlfn.XLOOKUP(Grades[[#This Row],[writing score]],$I$37:$I$41,$J$37:$J$41, ,-1)</f>
        <v>D</v>
      </c>
      <c r="U456" s="76">
        <f>AVERAGE(Grades[[#This Row],[math score]],Grades[[#This Row],[reading score]],Grades[[#This Row],[writing score]])</f>
        <v>58.666666666666664</v>
      </c>
      <c r="V456" s="15" t="str">
        <f>_xlfn.XLOOKUP(Grades[[#This Row],[Name]],Students[Name],Students[School Name])</f>
        <v>Blue River High School</v>
      </c>
      <c r="W456" s="15" t="str">
        <f>_xlfn.XLOOKUP(Grades[[#This Row],[Name]],Students[Name],Students[Extracurricular Activities])</f>
        <v xml:space="preserve">Marching Band </v>
      </c>
      <c r="X456" s="15" t="str">
        <f>_xlfn.XLOOKUP(Grades[[#This Row],[school]],Schools[School Name],Schools[City])</f>
        <v>Duluth</v>
      </c>
      <c r="Y456" s="15">
        <f>_xlfn.XLOOKUP(Grades[[#This Row],[School City]],Schools[City],Schools[Zipcode])</f>
        <v>55810</v>
      </c>
    </row>
    <row r="457" spans="12:25" x14ac:dyDescent="0.2">
      <c r="L457" t="s">
        <v>567</v>
      </c>
      <c r="M457" t="s">
        <v>5</v>
      </c>
      <c r="N457" t="s">
        <v>629</v>
      </c>
      <c r="O457">
        <v>37</v>
      </c>
      <c r="P457">
        <v>56</v>
      </c>
      <c r="Q457">
        <v>47</v>
      </c>
      <c r="R457" t="str">
        <f>_xlfn.XLOOKUP(Grades[[#This Row],[math score]],$I$37:$I$41,$J$37:$J$41, ,-1)</f>
        <v>F</v>
      </c>
      <c r="S457" s="16" t="str">
        <f>_xlfn.XLOOKUP(Grades[[#This Row],[reading score]],$I$37:$I$41,$J$37:$J$41, ,-1)</f>
        <v>F</v>
      </c>
      <c r="T457" s="16" t="str">
        <f>_xlfn.XLOOKUP(Grades[[#This Row],[writing score]],$I$37:$I$41,$J$37:$J$41, ,-1)</f>
        <v>F</v>
      </c>
      <c r="U457" s="76">
        <f>AVERAGE(Grades[[#This Row],[math score]],Grades[[#This Row],[reading score]],Grades[[#This Row],[writing score]])</f>
        <v>46.666666666666664</v>
      </c>
      <c r="V457" s="15" t="str">
        <f>_xlfn.XLOOKUP(Grades[[#This Row],[Name]],Students[Name],Students[School Name])</f>
        <v>Blue River High School</v>
      </c>
      <c r="W457" s="15" t="str">
        <f>_xlfn.XLOOKUP(Grades[[#This Row],[Name]],Students[Name],Students[Extracurricular Activities])</f>
        <v>Sports</v>
      </c>
      <c r="X457" s="15" t="str">
        <f>_xlfn.XLOOKUP(Grades[[#This Row],[school]],Schools[School Name],Schools[City])</f>
        <v>Duluth</v>
      </c>
      <c r="Y457" s="15">
        <f>_xlfn.XLOOKUP(Grades[[#This Row],[School City]],Schools[City],Schools[Zipcode])</f>
        <v>55810</v>
      </c>
    </row>
    <row r="458" spans="12:25" x14ac:dyDescent="0.2">
      <c r="L458" t="s">
        <v>226</v>
      </c>
      <c r="M458" t="s">
        <v>4</v>
      </c>
      <c r="N458" t="s">
        <v>629</v>
      </c>
      <c r="O458">
        <v>79</v>
      </c>
      <c r="P458">
        <v>89</v>
      </c>
      <c r="Q458">
        <v>89</v>
      </c>
      <c r="R458" t="str">
        <f>_xlfn.XLOOKUP(Grades[[#This Row],[math score]],$I$37:$I$41,$J$37:$J$41, ,-1)</f>
        <v>C</v>
      </c>
      <c r="S458" s="16" t="str">
        <f>_xlfn.XLOOKUP(Grades[[#This Row],[reading score]],$I$37:$I$41,$J$37:$J$41, ,-1)</f>
        <v>B</v>
      </c>
      <c r="T458" s="16" t="str">
        <f>_xlfn.XLOOKUP(Grades[[#This Row],[writing score]],$I$37:$I$41,$J$37:$J$41, ,-1)</f>
        <v>B</v>
      </c>
      <c r="U458" s="76">
        <f>AVERAGE(Grades[[#This Row],[math score]],Grades[[#This Row],[reading score]],Grades[[#This Row],[writing score]])</f>
        <v>85.666666666666671</v>
      </c>
      <c r="V458" s="15" t="str">
        <f>_xlfn.XLOOKUP(Grades[[#This Row],[Name]],Students[Name],Students[School Name])</f>
        <v>Golden Sierra High School</v>
      </c>
      <c r="W458" s="15" t="str">
        <f>_xlfn.XLOOKUP(Grades[[#This Row],[Name]],Students[Name],Students[Extracurricular Activities])</f>
        <v>Sports</v>
      </c>
      <c r="X458" s="15" t="str">
        <f>_xlfn.XLOOKUP(Grades[[#This Row],[school]],Schools[School Name],Schools[City])</f>
        <v>Bloomington</v>
      </c>
      <c r="Y458" s="15">
        <f>_xlfn.XLOOKUP(Grades[[#This Row],[School City]],Schools[City],Schools[Zipcode])</f>
        <v>55435</v>
      </c>
    </row>
    <row r="459" spans="12:25" x14ac:dyDescent="0.2">
      <c r="L459" t="s">
        <v>568</v>
      </c>
      <c r="M459" t="s">
        <v>5</v>
      </c>
      <c r="N459" t="s">
        <v>629</v>
      </c>
      <c r="O459">
        <v>53</v>
      </c>
      <c r="P459">
        <v>54</v>
      </c>
      <c r="Q459">
        <v>48</v>
      </c>
      <c r="R459" t="str">
        <f>_xlfn.XLOOKUP(Grades[[#This Row],[math score]],$I$37:$I$41,$J$37:$J$41, ,-1)</f>
        <v>F</v>
      </c>
      <c r="S459" s="16" t="str">
        <f>_xlfn.XLOOKUP(Grades[[#This Row],[reading score]],$I$37:$I$41,$J$37:$J$41, ,-1)</f>
        <v>F</v>
      </c>
      <c r="T459" s="16" t="str">
        <f>_xlfn.XLOOKUP(Grades[[#This Row],[writing score]],$I$37:$I$41,$J$37:$J$41, ,-1)</f>
        <v>F</v>
      </c>
      <c r="U459" s="76">
        <f>AVERAGE(Grades[[#This Row],[math score]],Grades[[#This Row],[reading score]],Grades[[#This Row],[writing score]])</f>
        <v>51.666666666666664</v>
      </c>
      <c r="V459" s="15" t="str">
        <f>_xlfn.XLOOKUP(Grades[[#This Row],[Name]],Students[Name],Students[School Name])</f>
        <v>Golden Sierra High School</v>
      </c>
      <c r="W459" s="15" t="str">
        <f>_xlfn.XLOOKUP(Grades[[#This Row],[Name]],Students[Name],Students[Extracurricular Activities])</f>
        <v xml:space="preserve">Marching Band </v>
      </c>
      <c r="X459" s="15" t="str">
        <f>_xlfn.XLOOKUP(Grades[[#This Row],[school]],Schools[School Name],Schools[City])</f>
        <v>Bloomington</v>
      </c>
      <c r="Y459" s="15">
        <f>_xlfn.XLOOKUP(Grades[[#This Row],[School City]],Schools[City],Schools[Zipcode])</f>
        <v>55435</v>
      </c>
    </row>
    <row r="460" spans="12:25" x14ac:dyDescent="0.2">
      <c r="L460" t="s">
        <v>227</v>
      </c>
      <c r="M460" t="s">
        <v>4</v>
      </c>
      <c r="N460" t="s">
        <v>630</v>
      </c>
      <c r="O460">
        <v>100</v>
      </c>
      <c r="P460">
        <v>100</v>
      </c>
      <c r="Q460">
        <v>100</v>
      </c>
      <c r="R460" t="str">
        <f>_xlfn.XLOOKUP(Grades[[#This Row],[math score]],$I$37:$I$41,$J$37:$J$41, ,-1)</f>
        <v>A</v>
      </c>
      <c r="S460" s="16" t="str">
        <f>_xlfn.XLOOKUP(Grades[[#This Row],[reading score]],$I$37:$I$41,$J$37:$J$41, ,-1)</f>
        <v>A</v>
      </c>
      <c r="T460" s="16" t="str">
        <f>_xlfn.XLOOKUP(Grades[[#This Row],[writing score]],$I$37:$I$41,$J$37:$J$41, ,-1)</f>
        <v>A</v>
      </c>
      <c r="U460" s="76">
        <f>AVERAGE(Grades[[#This Row],[math score]],Grades[[#This Row],[reading score]],Grades[[#This Row],[writing score]])</f>
        <v>100</v>
      </c>
      <c r="V460" s="15" t="str">
        <f>_xlfn.XLOOKUP(Grades[[#This Row],[Name]],Students[Name],Students[School Name])</f>
        <v>Willow Creek High School</v>
      </c>
      <c r="W460" s="15" t="str">
        <f>_xlfn.XLOOKUP(Grades[[#This Row],[Name]],Students[Name],Students[Extracurricular Activities])</f>
        <v>Sports</v>
      </c>
      <c r="X460" s="15" t="str">
        <f>_xlfn.XLOOKUP(Grades[[#This Row],[school]],Schools[School Name],Schools[City])</f>
        <v>Saint Paul</v>
      </c>
      <c r="Y460" s="15">
        <f>_xlfn.XLOOKUP(Grades[[#This Row],[School City]],Schools[City],Schools[Zipcode])</f>
        <v>55108</v>
      </c>
    </row>
    <row r="461" spans="12:25" x14ac:dyDescent="0.2">
      <c r="L461" t="s">
        <v>569</v>
      </c>
      <c r="M461" t="s">
        <v>5</v>
      </c>
      <c r="N461" t="s">
        <v>630</v>
      </c>
      <c r="O461">
        <v>72</v>
      </c>
      <c r="P461">
        <v>65</v>
      </c>
      <c r="Q461">
        <v>68</v>
      </c>
      <c r="R461" t="str">
        <f>_xlfn.XLOOKUP(Grades[[#This Row],[math score]],$I$37:$I$41,$J$37:$J$41, ,-1)</f>
        <v>C</v>
      </c>
      <c r="S461" s="16" t="str">
        <f>_xlfn.XLOOKUP(Grades[[#This Row],[reading score]],$I$37:$I$41,$J$37:$J$41, ,-1)</f>
        <v>D</v>
      </c>
      <c r="T461" s="16" t="str">
        <f>_xlfn.XLOOKUP(Grades[[#This Row],[writing score]],$I$37:$I$41,$J$37:$J$41, ,-1)</f>
        <v>D</v>
      </c>
      <c r="U461" s="76">
        <f>AVERAGE(Grades[[#This Row],[math score]],Grades[[#This Row],[reading score]],Grades[[#This Row],[writing score]])</f>
        <v>68.333333333333329</v>
      </c>
      <c r="V461" s="15" t="str">
        <f>_xlfn.XLOOKUP(Grades[[#This Row],[Name]],Students[Name],Students[School Name])</f>
        <v>Lone Oak Grammar School</v>
      </c>
      <c r="W461" s="15" t="str">
        <f>_xlfn.XLOOKUP(Grades[[#This Row],[Name]],Students[Name],Students[Extracurricular Activities])</f>
        <v>Chess Club</v>
      </c>
      <c r="X461" s="15" t="str">
        <f>_xlfn.XLOOKUP(Grades[[#This Row],[school]],Schools[School Name],Schools[City])</f>
        <v>Rochester</v>
      </c>
      <c r="Y461" s="15">
        <f>_xlfn.XLOOKUP(Grades[[#This Row],[School City]],Schools[City],Schools[Zipcode])</f>
        <v>55906</v>
      </c>
    </row>
    <row r="462" spans="12:25" x14ac:dyDescent="0.2">
      <c r="L462" t="s">
        <v>570</v>
      </c>
      <c r="M462" t="s">
        <v>5</v>
      </c>
      <c r="N462" t="s">
        <v>629</v>
      </c>
      <c r="O462">
        <v>53</v>
      </c>
      <c r="P462">
        <v>58</v>
      </c>
      <c r="Q462">
        <v>55</v>
      </c>
      <c r="R462" t="str">
        <f>_xlfn.XLOOKUP(Grades[[#This Row],[math score]],$I$37:$I$41,$J$37:$J$41, ,-1)</f>
        <v>F</v>
      </c>
      <c r="S462" s="16" t="str">
        <f>_xlfn.XLOOKUP(Grades[[#This Row],[reading score]],$I$37:$I$41,$J$37:$J$41, ,-1)</f>
        <v>F</v>
      </c>
      <c r="T462" s="16" t="str">
        <f>_xlfn.XLOOKUP(Grades[[#This Row],[writing score]],$I$37:$I$41,$J$37:$J$41, ,-1)</f>
        <v>F</v>
      </c>
      <c r="U462" s="76">
        <f>AVERAGE(Grades[[#This Row],[math score]],Grades[[#This Row],[reading score]],Grades[[#This Row],[writing score]])</f>
        <v>55.333333333333336</v>
      </c>
      <c r="V462" s="15" t="str">
        <f>_xlfn.XLOOKUP(Grades[[#This Row],[Name]],Students[Name],Students[School Name])</f>
        <v>Blue River High School</v>
      </c>
      <c r="W462" s="15" t="str">
        <f>_xlfn.XLOOKUP(Grades[[#This Row],[Name]],Students[Name],Students[Extracurricular Activities])</f>
        <v>Sports</v>
      </c>
      <c r="X462" s="15" t="str">
        <f>_xlfn.XLOOKUP(Grades[[#This Row],[school]],Schools[School Name],Schools[City])</f>
        <v>Duluth</v>
      </c>
      <c r="Y462" s="15">
        <f>_xlfn.XLOOKUP(Grades[[#This Row],[School City]],Schools[City],Schools[Zipcode])</f>
        <v>55810</v>
      </c>
    </row>
    <row r="463" spans="12:25" x14ac:dyDescent="0.2">
      <c r="L463" t="s">
        <v>571</v>
      </c>
      <c r="M463" t="s">
        <v>5</v>
      </c>
      <c r="N463" t="s">
        <v>630</v>
      </c>
      <c r="O463">
        <v>54</v>
      </c>
      <c r="P463">
        <v>54</v>
      </c>
      <c r="Q463">
        <v>45</v>
      </c>
      <c r="R463" t="str">
        <f>_xlfn.XLOOKUP(Grades[[#This Row],[math score]],$I$37:$I$41,$J$37:$J$41, ,-1)</f>
        <v>F</v>
      </c>
      <c r="S463" s="16" t="str">
        <f>_xlfn.XLOOKUP(Grades[[#This Row],[reading score]],$I$37:$I$41,$J$37:$J$41, ,-1)</f>
        <v>F</v>
      </c>
      <c r="T463" s="16" t="str">
        <f>_xlfn.XLOOKUP(Grades[[#This Row],[writing score]],$I$37:$I$41,$J$37:$J$41, ,-1)</f>
        <v>F</v>
      </c>
      <c r="U463" s="76">
        <f>AVERAGE(Grades[[#This Row],[math score]],Grades[[#This Row],[reading score]],Grades[[#This Row],[writing score]])</f>
        <v>51</v>
      </c>
      <c r="V463" s="15" t="str">
        <f>_xlfn.XLOOKUP(Grades[[#This Row],[Name]],Students[Name],Students[School Name])</f>
        <v>Lone Oak Grammar School</v>
      </c>
      <c r="W463" s="15" t="str">
        <f>_xlfn.XLOOKUP(Grades[[#This Row],[Name]],Students[Name],Students[Extracurricular Activities])</f>
        <v>Yearbook Committee</v>
      </c>
      <c r="X463" s="15" t="str">
        <f>_xlfn.XLOOKUP(Grades[[#This Row],[school]],Schools[School Name],Schools[City])</f>
        <v>Rochester</v>
      </c>
      <c r="Y463" s="15">
        <f>_xlfn.XLOOKUP(Grades[[#This Row],[School City]],Schools[City],Schools[Zipcode])</f>
        <v>55906</v>
      </c>
    </row>
    <row r="464" spans="12:25" x14ac:dyDescent="0.2">
      <c r="L464" t="s">
        <v>228</v>
      </c>
      <c r="M464" t="s">
        <v>4</v>
      </c>
      <c r="N464" t="s">
        <v>630</v>
      </c>
      <c r="O464">
        <v>71</v>
      </c>
      <c r="P464">
        <v>70</v>
      </c>
      <c r="Q464">
        <v>76</v>
      </c>
      <c r="R464" t="str">
        <f>_xlfn.XLOOKUP(Grades[[#This Row],[math score]],$I$37:$I$41,$J$37:$J$41, ,-1)</f>
        <v>C</v>
      </c>
      <c r="S464" s="16" t="str">
        <f>_xlfn.XLOOKUP(Grades[[#This Row],[reading score]],$I$37:$I$41,$J$37:$J$41, ,-1)</f>
        <v>C</v>
      </c>
      <c r="T464" s="16" t="str">
        <f>_xlfn.XLOOKUP(Grades[[#This Row],[writing score]],$I$37:$I$41,$J$37:$J$41, ,-1)</f>
        <v>C</v>
      </c>
      <c r="U464" s="76">
        <f>AVERAGE(Grades[[#This Row],[math score]],Grades[[#This Row],[reading score]],Grades[[#This Row],[writing score]])</f>
        <v>72.333333333333329</v>
      </c>
      <c r="V464" s="15" t="str">
        <f>_xlfn.XLOOKUP(Grades[[#This Row],[Name]],Students[Name],Students[School Name])</f>
        <v>Willow Creek High School</v>
      </c>
      <c r="W464" s="15" t="str">
        <f>_xlfn.XLOOKUP(Grades[[#This Row],[Name]],Students[Name],Students[Extracurricular Activities])</f>
        <v>Yearbook Committee</v>
      </c>
      <c r="X464" s="15" t="str">
        <f>_xlfn.XLOOKUP(Grades[[#This Row],[school]],Schools[School Name],Schools[City])</f>
        <v>Saint Paul</v>
      </c>
      <c r="Y464" s="15">
        <f>_xlfn.XLOOKUP(Grades[[#This Row],[School City]],Schools[City],Schools[Zipcode])</f>
        <v>55108</v>
      </c>
    </row>
    <row r="465" spans="12:25" x14ac:dyDescent="0.2">
      <c r="L465" t="s">
        <v>229</v>
      </c>
      <c r="M465" t="s">
        <v>4</v>
      </c>
      <c r="N465" t="s">
        <v>630</v>
      </c>
      <c r="O465">
        <v>77</v>
      </c>
      <c r="P465">
        <v>90</v>
      </c>
      <c r="Q465">
        <v>91</v>
      </c>
      <c r="R465" t="str">
        <f>_xlfn.XLOOKUP(Grades[[#This Row],[math score]],$I$37:$I$41,$J$37:$J$41, ,-1)</f>
        <v>C</v>
      </c>
      <c r="S465" s="16" t="str">
        <f>_xlfn.XLOOKUP(Grades[[#This Row],[reading score]],$I$37:$I$41,$J$37:$J$41, ,-1)</f>
        <v>A</v>
      </c>
      <c r="T465" s="16" t="str">
        <f>_xlfn.XLOOKUP(Grades[[#This Row],[writing score]],$I$37:$I$41,$J$37:$J$41, ,-1)</f>
        <v>A</v>
      </c>
      <c r="U465" s="76">
        <f>AVERAGE(Grades[[#This Row],[math score]],Grades[[#This Row],[reading score]],Grades[[#This Row],[writing score]])</f>
        <v>86</v>
      </c>
      <c r="V465" s="15" t="str">
        <f>_xlfn.XLOOKUP(Grades[[#This Row],[Name]],Students[Name],Students[School Name])</f>
        <v>Blue River High School</v>
      </c>
      <c r="W465" s="15" t="str">
        <f>_xlfn.XLOOKUP(Grades[[#This Row],[Name]],Students[Name],Students[Extracurricular Activities])</f>
        <v>Yearbook Committee</v>
      </c>
      <c r="X465" s="15" t="str">
        <f>_xlfn.XLOOKUP(Grades[[#This Row],[school]],Schools[School Name],Schools[City])</f>
        <v>Duluth</v>
      </c>
      <c r="Y465" s="15">
        <f>_xlfn.XLOOKUP(Grades[[#This Row],[School City]],Schools[City],Schools[Zipcode])</f>
        <v>55810</v>
      </c>
    </row>
    <row r="466" spans="12:25" x14ac:dyDescent="0.2">
      <c r="L466" t="s">
        <v>572</v>
      </c>
      <c r="M466" t="s">
        <v>5</v>
      </c>
      <c r="N466" t="s">
        <v>629</v>
      </c>
      <c r="O466">
        <v>75</v>
      </c>
      <c r="P466">
        <v>58</v>
      </c>
      <c r="Q466">
        <v>62</v>
      </c>
      <c r="R466" t="str">
        <f>_xlfn.XLOOKUP(Grades[[#This Row],[math score]],$I$37:$I$41,$J$37:$J$41, ,-1)</f>
        <v>C</v>
      </c>
      <c r="S466" s="16" t="str">
        <f>_xlfn.XLOOKUP(Grades[[#This Row],[reading score]],$I$37:$I$41,$J$37:$J$41, ,-1)</f>
        <v>F</v>
      </c>
      <c r="T466" s="16" t="str">
        <f>_xlfn.XLOOKUP(Grades[[#This Row],[writing score]],$I$37:$I$41,$J$37:$J$41, ,-1)</f>
        <v>D</v>
      </c>
      <c r="U466" s="76">
        <f>AVERAGE(Grades[[#This Row],[math score]],Grades[[#This Row],[reading score]],Grades[[#This Row],[writing score]])</f>
        <v>65</v>
      </c>
      <c r="V466" s="15" t="str">
        <f>_xlfn.XLOOKUP(Grades[[#This Row],[Name]],Students[Name],Students[School Name])</f>
        <v>Granite Hills High</v>
      </c>
      <c r="W466" s="15" t="str">
        <f>_xlfn.XLOOKUP(Grades[[#This Row],[Name]],Students[Name],Students[Extracurricular Activities])</f>
        <v>Sports</v>
      </c>
      <c r="X466" s="15" t="str">
        <f>_xlfn.XLOOKUP(Grades[[#This Row],[school]],Schools[School Name],Schools[City])</f>
        <v>Minneapolis</v>
      </c>
      <c r="Y466" s="15">
        <f>_xlfn.XLOOKUP(Grades[[#This Row],[School City]],Schools[City],Schools[Zipcode])</f>
        <v>55488</v>
      </c>
    </row>
    <row r="467" spans="12:25" x14ac:dyDescent="0.2">
      <c r="L467" t="s">
        <v>230</v>
      </c>
      <c r="M467" t="s">
        <v>4</v>
      </c>
      <c r="N467" t="s">
        <v>629</v>
      </c>
      <c r="O467">
        <v>84</v>
      </c>
      <c r="P467">
        <v>87</v>
      </c>
      <c r="Q467">
        <v>91</v>
      </c>
      <c r="R467" t="str">
        <f>_xlfn.XLOOKUP(Grades[[#This Row],[math score]],$I$37:$I$41,$J$37:$J$41, ,-1)</f>
        <v>B</v>
      </c>
      <c r="S467" s="16" t="str">
        <f>_xlfn.XLOOKUP(Grades[[#This Row],[reading score]],$I$37:$I$41,$J$37:$J$41, ,-1)</f>
        <v>B</v>
      </c>
      <c r="T467" s="16" t="str">
        <f>_xlfn.XLOOKUP(Grades[[#This Row],[writing score]],$I$37:$I$41,$J$37:$J$41, ,-1)</f>
        <v>A</v>
      </c>
      <c r="U467" s="76">
        <f>AVERAGE(Grades[[#This Row],[math score]],Grades[[#This Row],[reading score]],Grades[[#This Row],[writing score]])</f>
        <v>87.333333333333329</v>
      </c>
      <c r="V467" s="15" t="str">
        <f>_xlfn.XLOOKUP(Grades[[#This Row],[Name]],Students[Name],Students[School Name])</f>
        <v>Blue River High School</v>
      </c>
      <c r="W467" s="15" t="str">
        <f>_xlfn.XLOOKUP(Grades[[#This Row],[Name]],Students[Name],Students[Extracurricular Activities])</f>
        <v>Yearbook Committee</v>
      </c>
      <c r="X467" s="15" t="str">
        <f>_xlfn.XLOOKUP(Grades[[#This Row],[school]],Schools[School Name],Schools[City])</f>
        <v>Duluth</v>
      </c>
      <c r="Y467" s="15">
        <f>_xlfn.XLOOKUP(Grades[[#This Row],[School City]],Schools[City],Schools[Zipcode])</f>
        <v>55810</v>
      </c>
    </row>
    <row r="468" spans="12:25" x14ac:dyDescent="0.2">
      <c r="L468" t="s">
        <v>231</v>
      </c>
      <c r="M468" t="s">
        <v>4</v>
      </c>
      <c r="N468" t="s">
        <v>629</v>
      </c>
      <c r="O468">
        <v>26</v>
      </c>
      <c r="P468">
        <v>31</v>
      </c>
      <c r="Q468">
        <v>38</v>
      </c>
      <c r="R468" t="str">
        <f>_xlfn.XLOOKUP(Grades[[#This Row],[math score]],$I$37:$I$41,$J$37:$J$41, ,-1)</f>
        <v>F</v>
      </c>
      <c r="S468" s="16" t="str">
        <f>_xlfn.XLOOKUP(Grades[[#This Row],[reading score]],$I$37:$I$41,$J$37:$J$41, ,-1)</f>
        <v>F</v>
      </c>
      <c r="T468" s="16" t="str">
        <f>_xlfn.XLOOKUP(Grades[[#This Row],[writing score]],$I$37:$I$41,$J$37:$J$41, ,-1)</f>
        <v>F</v>
      </c>
      <c r="U468" s="76">
        <f>AVERAGE(Grades[[#This Row],[math score]],Grades[[#This Row],[reading score]],Grades[[#This Row],[writing score]])</f>
        <v>31.666666666666668</v>
      </c>
      <c r="V468" s="15" t="str">
        <f>_xlfn.XLOOKUP(Grades[[#This Row],[Name]],Students[Name],Students[School Name])</f>
        <v>Granite Hills High</v>
      </c>
      <c r="W468" s="15" t="str">
        <f>_xlfn.XLOOKUP(Grades[[#This Row],[Name]],Students[Name],Students[Extracurricular Activities])</f>
        <v>Yearbook Committee</v>
      </c>
      <c r="X468" s="15" t="str">
        <f>_xlfn.XLOOKUP(Grades[[#This Row],[school]],Schools[School Name],Schools[City])</f>
        <v>Minneapolis</v>
      </c>
      <c r="Y468" s="15">
        <f>_xlfn.XLOOKUP(Grades[[#This Row],[School City]],Schools[City],Schools[Zipcode])</f>
        <v>55488</v>
      </c>
    </row>
    <row r="469" spans="12:25" x14ac:dyDescent="0.2">
      <c r="L469" t="s">
        <v>573</v>
      </c>
      <c r="M469" t="s">
        <v>5</v>
      </c>
      <c r="N469" t="s">
        <v>629</v>
      </c>
      <c r="O469">
        <v>72</v>
      </c>
      <c r="P469">
        <v>67</v>
      </c>
      <c r="Q469">
        <v>65</v>
      </c>
      <c r="R469" t="str">
        <f>_xlfn.XLOOKUP(Grades[[#This Row],[math score]],$I$37:$I$41,$J$37:$J$41, ,-1)</f>
        <v>C</v>
      </c>
      <c r="S469" s="16" t="str">
        <f>_xlfn.XLOOKUP(Grades[[#This Row],[reading score]],$I$37:$I$41,$J$37:$J$41, ,-1)</f>
        <v>D</v>
      </c>
      <c r="T469" s="16" t="str">
        <f>_xlfn.XLOOKUP(Grades[[#This Row],[writing score]],$I$37:$I$41,$J$37:$J$41, ,-1)</f>
        <v>D</v>
      </c>
      <c r="U469" s="76">
        <f>AVERAGE(Grades[[#This Row],[math score]],Grades[[#This Row],[reading score]],Grades[[#This Row],[writing score]])</f>
        <v>68</v>
      </c>
      <c r="V469" s="15" t="str">
        <f>_xlfn.XLOOKUP(Grades[[#This Row],[Name]],Students[Name],Students[School Name])</f>
        <v>Granite Hills High</v>
      </c>
      <c r="W469" s="15" t="str">
        <f>_xlfn.XLOOKUP(Grades[[#This Row],[Name]],Students[Name],Students[Extracurricular Activities])</f>
        <v>Chess Club</v>
      </c>
      <c r="X469" s="15" t="str">
        <f>_xlfn.XLOOKUP(Grades[[#This Row],[school]],Schools[School Name],Schools[City])</f>
        <v>Minneapolis</v>
      </c>
      <c r="Y469" s="15">
        <f>_xlfn.XLOOKUP(Grades[[#This Row],[School City]],Schools[City],Schools[Zipcode])</f>
        <v>55488</v>
      </c>
    </row>
    <row r="470" spans="12:25" x14ac:dyDescent="0.2">
      <c r="L470" t="s">
        <v>232</v>
      </c>
      <c r="M470" t="s">
        <v>4</v>
      </c>
      <c r="N470" t="s">
        <v>630</v>
      </c>
      <c r="O470">
        <v>77</v>
      </c>
      <c r="P470">
        <v>88</v>
      </c>
      <c r="Q470">
        <v>85</v>
      </c>
      <c r="R470" t="str">
        <f>_xlfn.XLOOKUP(Grades[[#This Row],[math score]],$I$37:$I$41,$J$37:$J$41, ,-1)</f>
        <v>C</v>
      </c>
      <c r="S470" s="16" t="str">
        <f>_xlfn.XLOOKUP(Grades[[#This Row],[reading score]],$I$37:$I$41,$J$37:$J$41, ,-1)</f>
        <v>B</v>
      </c>
      <c r="T470" s="16" t="str">
        <f>_xlfn.XLOOKUP(Grades[[#This Row],[writing score]],$I$37:$I$41,$J$37:$J$41, ,-1)</f>
        <v>B</v>
      </c>
      <c r="U470" s="76">
        <f>AVERAGE(Grades[[#This Row],[math score]],Grades[[#This Row],[reading score]],Grades[[#This Row],[writing score]])</f>
        <v>83.333333333333329</v>
      </c>
      <c r="V470" s="15" t="str">
        <f>_xlfn.XLOOKUP(Grades[[#This Row],[Name]],Students[Name],Students[School Name])</f>
        <v>Granite Hills High</v>
      </c>
      <c r="W470" s="15" t="str">
        <f>_xlfn.XLOOKUP(Grades[[#This Row],[Name]],Students[Name],Students[Extracurricular Activities])</f>
        <v>Chess Club</v>
      </c>
      <c r="X470" s="15" t="str">
        <f>_xlfn.XLOOKUP(Grades[[#This Row],[school]],Schools[School Name],Schools[City])</f>
        <v>Minneapolis</v>
      </c>
      <c r="Y470" s="15">
        <f>_xlfn.XLOOKUP(Grades[[#This Row],[School City]],Schools[City],Schools[Zipcode])</f>
        <v>55488</v>
      </c>
    </row>
    <row r="471" spans="12:25" x14ac:dyDescent="0.2">
      <c r="L471" t="s">
        <v>574</v>
      </c>
      <c r="M471" t="s">
        <v>5</v>
      </c>
      <c r="N471" t="s">
        <v>630</v>
      </c>
      <c r="O471">
        <v>91</v>
      </c>
      <c r="P471">
        <v>74</v>
      </c>
      <c r="Q471">
        <v>76</v>
      </c>
      <c r="R471" t="str">
        <f>_xlfn.XLOOKUP(Grades[[#This Row],[math score]],$I$37:$I$41,$J$37:$J$41, ,-1)</f>
        <v>A</v>
      </c>
      <c r="S471" s="16" t="str">
        <f>_xlfn.XLOOKUP(Grades[[#This Row],[reading score]],$I$37:$I$41,$J$37:$J$41, ,-1)</f>
        <v>C</v>
      </c>
      <c r="T471" s="16" t="str">
        <f>_xlfn.XLOOKUP(Grades[[#This Row],[writing score]],$I$37:$I$41,$J$37:$J$41, ,-1)</f>
        <v>C</v>
      </c>
      <c r="U471" s="76">
        <f>AVERAGE(Grades[[#This Row],[math score]],Grades[[#This Row],[reading score]],Grades[[#This Row],[writing score]])</f>
        <v>80.333333333333329</v>
      </c>
      <c r="V471" s="15" t="str">
        <f>_xlfn.XLOOKUP(Grades[[#This Row],[Name]],Students[Name],Students[School Name])</f>
        <v>Blue River High School</v>
      </c>
      <c r="W471" s="15" t="str">
        <f>_xlfn.XLOOKUP(Grades[[#This Row],[Name]],Students[Name],Students[Extracurricular Activities])</f>
        <v>Yearbook Committee</v>
      </c>
      <c r="X471" s="15" t="str">
        <f>_xlfn.XLOOKUP(Grades[[#This Row],[school]],Schools[School Name],Schools[City])</f>
        <v>Duluth</v>
      </c>
      <c r="Y471" s="15">
        <f>_xlfn.XLOOKUP(Grades[[#This Row],[School City]],Schools[City],Schools[Zipcode])</f>
        <v>55810</v>
      </c>
    </row>
    <row r="472" spans="12:25" x14ac:dyDescent="0.2">
      <c r="L472" t="s">
        <v>233</v>
      </c>
      <c r="M472" t="s">
        <v>4</v>
      </c>
      <c r="N472" t="s">
        <v>629</v>
      </c>
      <c r="O472">
        <v>83</v>
      </c>
      <c r="P472">
        <v>85</v>
      </c>
      <c r="Q472">
        <v>90</v>
      </c>
      <c r="R472" t="str">
        <f>_xlfn.XLOOKUP(Grades[[#This Row],[math score]],$I$37:$I$41,$J$37:$J$41, ,-1)</f>
        <v>B</v>
      </c>
      <c r="S472" s="16" t="str">
        <f>_xlfn.XLOOKUP(Grades[[#This Row],[reading score]],$I$37:$I$41,$J$37:$J$41, ,-1)</f>
        <v>B</v>
      </c>
      <c r="T472" s="16" t="str">
        <f>_xlfn.XLOOKUP(Grades[[#This Row],[writing score]],$I$37:$I$41,$J$37:$J$41, ,-1)</f>
        <v>A</v>
      </c>
      <c r="U472" s="76">
        <f>AVERAGE(Grades[[#This Row],[math score]],Grades[[#This Row],[reading score]],Grades[[#This Row],[writing score]])</f>
        <v>86</v>
      </c>
      <c r="V472" s="15" t="str">
        <f>_xlfn.XLOOKUP(Grades[[#This Row],[Name]],Students[Name],Students[School Name])</f>
        <v>Blue River High School</v>
      </c>
      <c r="W472" s="15" t="str">
        <f>_xlfn.XLOOKUP(Grades[[#This Row],[Name]],Students[Name],Students[Extracurricular Activities])</f>
        <v xml:space="preserve">Marching Band </v>
      </c>
      <c r="X472" s="15" t="str">
        <f>_xlfn.XLOOKUP(Grades[[#This Row],[school]],Schools[School Name],Schools[City])</f>
        <v>Duluth</v>
      </c>
      <c r="Y472" s="15">
        <f>_xlfn.XLOOKUP(Grades[[#This Row],[School City]],Schools[City],Schools[Zipcode])</f>
        <v>55810</v>
      </c>
    </row>
    <row r="473" spans="12:25" x14ac:dyDescent="0.2">
      <c r="L473" t="s">
        <v>234</v>
      </c>
      <c r="M473" t="s">
        <v>4</v>
      </c>
      <c r="N473" t="s">
        <v>629</v>
      </c>
      <c r="O473">
        <v>63</v>
      </c>
      <c r="P473">
        <v>69</v>
      </c>
      <c r="Q473">
        <v>74</v>
      </c>
      <c r="R473" t="str">
        <f>_xlfn.XLOOKUP(Grades[[#This Row],[math score]],$I$37:$I$41,$J$37:$J$41, ,-1)</f>
        <v>D</v>
      </c>
      <c r="S473" s="16" t="str">
        <f>_xlfn.XLOOKUP(Grades[[#This Row],[reading score]],$I$37:$I$41,$J$37:$J$41, ,-1)</f>
        <v>D</v>
      </c>
      <c r="T473" s="16" t="str">
        <f>_xlfn.XLOOKUP(Grades[[#This Row],[writing score]],$I$37:$I$41,$J$37:$J$41, ,-1)</f>
        <v>C</v>
      </c>
      <c r="U473" s="76">
        <f>AVERAGE(Grades[[#This Row],[math score]],Grades[[#This Row],[reading score]],Grades[[#This Row],[writing score]])</f>
        <v>68.666666666666671</v>
      </c>
      <c r="V473" s="15" t="str">
        <f>_xlfn.XLOOKUP(Grades[[#This Row],[Name]],Students[Name],Students[School Name])</f>
        <v>Blue River High School</v>
      </c>
      <c r="W473" s="15" t="str">
        <f>_xlfn.XLOOKUP(Grades[[#This Row],[Name]],Students[Name],Students[Extracurricular Activities])</f>
        <v>Chess Club</v>
      </c>
      <c r="X473" s="15" t="str">
        <f>_xlfn.XLOOKUP(Grades[[#This Row],[school]],Schools[School Name],Schools[City])</f>
        <v>Duluth</v>
      </c>
      <c r="Y473" s="15">
        <f>_xlfn.XLOOKUP(Grades[[#This Row],[School City]],Schools[City],Schools[Zipcode])</f>
        <v>55810</v>
      </c>
    </row>
    <row r="474" spans="12:25" x14ac:dyDescent="0.2">
      <c r="L474" t="s">
        <v>235</v>
      </c>
      <c r="M474" t="s">
        <v>4</v>
      </c>
      <c r="N474" t="s">
        <v>630</v>
      </c>
      <c r="O474">
        <v>68</v>
      </c>
      <c r="P474">
        <v>86</v>
      </c>
      <c r="Q474">
        <v>84</v>
      </c>
      <c r="R474" t="str">
        <f>_xlfn.XLOOKUP(Grades[[#This Row],[math score]],$I$37:$I$41,$J$37:$J$41, ,-1)</f>
        <v>D</v>
      </c>
      <c r="S474" s="16" t="str">
        <f>_xlfn.XLOOKUP(Grades[[#This Row],[reading score]],$I$37:$I$41,$J$37:$J$41, ,-1)</f>
        <v>B</v>
      </c>
      <c r="T474" s="16" t="str">
        <f>_xlfn.XLOOKUP(Grades[[#This Row],[writing score]],$I$37:$I$41,$J$37:$J$41, ,-1)</f>
        <v>B</v>
      </c>
      <c r="U474" s="76">
        <f>AVERAGE(Grades[[#This Row],[math score]],Grades[[#This Row],[reading score]],Grades[[#This Row],[writing score]])</f>
        <v>79.333333333333329</v>
      </c>
      <c r="V474" s="15" t="str">
        <f>_xlfn.XLOOKUP(Grades[[#This Row],[Name]],Students[Name],Students[School Name])</f>
        <v>Blue River High School</v>
      </c>
      <c r="W474" s="15" t="str">
        <f>_xlfn.XLOOKUP(Grades[[#This Row],[Name]],Students[Name],Students[Extracurricular Activities])</f>
        <v xml:space="preserve">Marching Band </v>
      </c>
      <c r="X474" s="15" t="str">
        <f>_xlfn.XLOOKUP(Grades[[#This Row],[school]],Schools[School Name],Schools[City])</f>
        <v>Duluth</v>
      </c>
      <c r="Y474" s="15">
        <f>_xlfn.XLOOKUP(Grades[[#This Row],[School City]],Schools[City],Schools[Zipcode])</f>
        <v>55810</v>
      </c>
    </row>
    <row r="475" spans="12:25" x14ac:dyDescent="0.2">
      <c r="L475" t="s">
        <v>236</v>
      </c>
      <c r="M475" t="s">
        <v>4</v>
      </c>
      <c r="N475" t="s">
        <v>630</v>
      </c>
      <c r="O475">
        <v>59</v>
      </c>
      <c r="P475">
        <v>67</v>
      </c>
      <c r="Q475">
        <v>61</v>
      </c>
      <c r="R475" t="str">
        <f>_xlfn.XLOOKUP(Grades[[#This Row],[math score]],$I$37:$I$41,$J$37:$J$41, ,-1)</f>
        <v>F</v>
      </c>
      <c r="S475" s="16" t="str">
        <f>_xlfn.XLOOKUP(Grades[[#This Row],[reading score]],$I$37:$I$41,$J$37:$J$41, ,-1)</f>
        <v>D</v>
      </c>
      <c r="T475" s="16" t="str">
        <f>_xlfn.XLOOKUP(Grades[[#This Row],[writing score]],$I$37:$I$41,$J$37:$J$41, ,-1)</f>
        <v>D</v>
      </c>
      <c r="U475" s="76">
        <f>AVERAGE(Grades[[#This Row],[math score]],Grades[[#This Row],[reading score]],Grades[[#This Row],[writing score]])</f>
        <v>62.333333333333336</v>
      </c>
      <c r="V475" s="15" t="str">
        <f>_xlfn.XLOOKUP(Grades[[#This Row],[Name]],Students[Name],Students[School Name])</f>
        <v>Golden Sierra High School</v>
      </c>
      <c r="W475" s="15" t="str">
        <f>_xlfn.XLOOKUP(Grades[[#This Row],[Name]],Students[Name],Students[Extracurricular Activities])</f>
        <v>Student Government</v>
      </c>
      <c r="X475" s="15" t="str">
        <f>_xlfn.XLOOKUP(Grades[[#This Row],[school]],Schools[School Name],Schools[City])</f>
        <v>Bloomington</v>
      </c>
      <c r="Y475" s="15">
        <f>_xlfn.XLOOKUP(Grades[[#This Row],[School City]],Schools[City],Schools[Zipcode])</f>
        <v>55435</v>
      </c>
    </row>
    <row r="476" spans="12:25" x14ac:dyDescent="0.2">
      <c r="L476" t="s">
        <v>237</v>
      </c>
      <c r="M476" t="s">
        <v>4</v>
      </c>
      <c r="N476" t="s">
        <v>629</v>
      </c>
      <c r="O476">
        <v>90</v>
      </c>
      <c r="P476">
        <v>90</v>
      </c>
      <c r="Q476">
        <v>91</v>
      </c>
      <c r="R476" t="str">
        <f>_xlfn.XLOOKUP(Grades[[#This Row],[math score]],$I$37:$I$41,$J$37:$J$41, ,-1)</f>
        <v>A</v>
      </c>
      <c r="S476" s="16" t="str">
        <f>_xlfn.XLOOKUP(Grades[[#This Row],[reading score]],$I$37:$I$41,$J$37:$J$41, ,-1)</f>
        <v>A</v>
      </c>
      <c r="T476" s="16" t="str">
        <f>_xlfn.XLOOKUP(Grades[[#This Row],[writing score]],$I$37:$I$41,$J$37:$J$41, ,-1)</f>
        <v>A</v>
      </c>
      <c r="U476" s="76">
        <f>AVERAGE(Grades[[#This Row],[math score]],Grades[[#This Row],[reading score]],Grades[[#This Row],[writing score]])</f>
        <v>90.333333333333329</v>
      </c>
      <c r="V476" s="15" t="str">
        <f>_xlfn.XLOOKUP(Grades[[#This Row],[Name]],Students[Name],Students[School Name])</f>
        <v>Lone Oak Grammar School</v>
      </c>
      <c r="W476" s="15" t="str">
        <f>_xlfn.XLOOKUP(Grades[[#This Row],[Name]],Students[Name],Students[Extracurricular Activities])</f>
        <v xml:space="preserve">Marching Band </v>
      </c>
      <c r="X476" s="15" t="str">
        <f>_xlfn.XLOOKUP(Grades[[#This Row],[school]],Schools[School Name],Schools[City])</f>
        <v>Rochester</v>
      </c>
      <c r="Y476" s="15">
        <f>_xlfn.XLOOKUP(Grades[[#This Row],[School City]],Schools[City],Schools[Zipcode])</f>
        <v>55906</v>
      </c>
    </row>
    <row r="477" spans="12:25" x14ac:dyDescent="0.2">
      <c r="L477" t="s">
        <v>238</v>
      </c>
      <c r="M477" t="s">
        <v>4</v>
      </c>
      <c r="N477" t="s">
        <v>629</v>
      </c>
      <c r="O477">
        <v>71</v>
      </c>
      <c r="P477">
        <v>76</v>
      </c>
      <c r="Q477">
        <v>83</v>
      </c>
      <c r="R477" t="str">
        <f>_xlfn.XLOOKUP(Grades[[#This Row],[math score]],$I$37:$I$41,$J$37:$J$41, ,-1)</f>
        <v>C</v>
      </c>
      <c r="S477" s="16" t="str">
        <f>_xlfn.XLOOKUP(Grades[[#This Row],[reading score]],$I$37:$I$41,$J$37:$J$41, ,-1)</f>
        <v>C</v>
      </c>
      <c r="T477" s="16" t="str">
        <f>_xlfn.XLOOKUP(Grades[[#This Row],[writing score]],$I$37:$I$41,$J$37:$J$41, ,-1)</f>
        <v>B</v>
      </c>
      <c r="U477" s="76">
        <f>AVERAGE(Grades[[#This Row],[math score]],Grades[[#This Row],[reading score]],Grades[[#This Row],[writing score]])</f>
        <v>76.666666666666671</v>
      </c>
      <c r="V477" s="15" t="str">
        <f>_xlfn.XLOOKUP(Grades[[#This Row],[Name]],Students[Name],Students[School Name])</f>
        <v>Golden Sierra High School</v>
      </c>
      <c r="W477" s="15" t="str">
        <f>_xlfn.XLOOKUP(Grades[[#This Row],[Name]],Students[Name],Students[Extracurricular Activities])</f>
        <v>Sports</v>
      </c>
      <c r="X477" s="15" t="str">
        <f>_xlfn.XLOOKUP(Grades[[#This Row],[school]],Schools[School Name],Schools[City])</f>
        <v>Bloomington</v>
      </c>
      <c r="Y477" s="15">
        <f>_xlfn.XLOOKUP(Grades[[#This Row],[School City]],Schools[City],Schools[Zipcode])</f>
        <v>55435</v>
      </c>
    </row>
    <row r="478" spans="12:25" x14ac:dyDescent="0.2">
      <c r="L478" t="s">
        <v>575</v>
      </c>
      <c r="M478" t="s">
        <v>5</v>
      </c>
      <c r="N478" t="s">
        <v>629</v>
      </c>
      <c r="O478">
        <v>76</v>
      </c>
      <c r="P478">
        <v>62</v>
      </c>
      <c r="Q478">
        <v>66</v>
      </c>
      <c r="R478" t="str">
        <f>_xlfn.XLOOKUP(Grades[[#This Row],[math score]],$I$37:$I$41,$J$37:$J$41, ,-1)</f>
        <v>C</v>
      </c>
      <c r="S478" s="16" t="str">
        <f>_xlfn.XLOOKUP(Grades[[#This Row],[reading score]],$I$37:$I$41,$J$37:$J$41, ,-1)</f>
        <v>D</v>
      </c>
      <c r="T478" s="16" t="str">
        <f>_xlfn.XLOOKUP(Grades[[#This Row],[writing score]],$I$37:$I$41,$J$37:$J$41, ,-1)</f>
        <v>D</v>
      </c>
      <c r="U478" s="76">
        <f>AVERAGE(Grades[[#This Row],[math score]],Grades[[#This Row],[reading score]],Grades[[#This Row],[writing score]])</f>
        <v>68</v>
      </c>
      <c r="V478" s="15" t="str">
        <f>_xlfn.XLOOKUP(Grades[[#This Row],[Name]],Students[Name],Students[School Name])</f>
        <v>Golden Sierra High School</v>
      </c>
      <c r="W478" s="15" t="str">
        <f>_xlfn.XLOOKUP(Grades[[#This Row],[Name]],Students[Name],Students[Extracurricular Activities])</f>
        <v>Chess Club</v>
      </c>
      <c r="X478" s="15" t="str">
        <f>_xlfn.XLOOKUP(Grades[[#This Row],[school]],Schools[School Name],Schools[City])</f>
        <v>Bloomington</v>
      </c>
      <c r="Y478" s="15">
        <f>_xlfn.XLOOKUP(Grades[[#This Row],[School City]],Schools[City],Schools[Zipcode])</f>
        <v>55435</v>
      </c>
    </row>
    <row r="479" spans="12:25" x14ac:dyDescent="0.2">
      <c r="L479" t="s">
        <v>576</v>
      </c>
      <c r="M479" t="s">
        <v>5</v>
      </c>
      <c r="N479" t="s">
        <v>630</v>
      </c>
      <c r="O479">
        <v>80</v>
      </c>
      <c r="P479">
        <v>68</v>
      </c>
      <c r="Q479">
        <v>72</v>
      </c>
      <c r="R479" t="str">
        <f>_xlfn.XLOOKUP(Grades[[#This Row],[math score]],$I$37:$I$41,$J$37:$J$41, ,-1)</f>
        <v>B</v>
      </c>
      <c r="S479" s="16" t="str">
        <f>_xlfn.XLOOKUP(Grades[[#This Row],[reading score]],$I$37:$I$41,$J$37:$J$41, ,-1)</f>
        <v>D</v>
      </c>
      <c r="T479" s="16" t="str">
        <f>_xlfn.XLOOKUP(Grades[[#This Row],[writing score]],$I$37:$I$41,$J$37:$J$41, ,-1)</f>
        <v>C</v>
      </c>
      <c r="U479" s="76">
        <f>AVERAGE(Grades[[#This Row],[math score]],Grades[[#This Row],[reading score]],Grades[[#This Row],[writing score]])</f>
        <v>73.333333333333329</v>
      </c>
      <c r="V479" s="15" t="str">
        <f>_xlfn.XLOOKUP(Grades[[#This Row],[Name]],Students[Name],Students[School Name])</f>
        <v>Golden Sierra High School</v>
      </c>
      <c r="W479" s="15" t="str">
        <f>_xlfn.XLOOKUP(Grades[[#This Row],[Name]],Students[Name],Students[Extracurricular Activities])</f>
        <v xml:space="preserve">Marching Band </v>
      </c>
      <c r="X479" s="15" t="str">
        <f>_xlfn.XLOOKUP(Grades[[#This Row],[school]],Schools[School Name],Schools[City])</f>
        <v>Bloomington</v>
      </c>
      <c r="Y479" s="15">
        <f>_xlfn.XLOOKUP(Grades[[#This Row],[School City]],Schools[City],Schools[Zipcode])</f>
        <v>55435</v>
      </c>
    </row>
    <row r="480" spans="12:25" x14ac:dyDescent="0.2">
      <c r="L480" t="s">
        <v>239</v>
      </c>
      <c r="M480" t="s">
        <v>4</v>
      </c>
      <c r="N480" t="s">
        <v>629</v>
      </c>
      <c r="O480">
        <v>55</v>
      </c>
      <c r="P480">
        <v>64</v>
      </c>
      <c r="Q480">
        <v>70</v>
      </c>
      <c r="R480" t="str">
        <f>_xlfn.XLOOKUP(Grades[[#This Row],[math score]],$I$37:$I$41,$J$37:$J$41, ,-1)</f>
        <v>F</v>
      </c>
      <c r="S480" s="16" t="str">
        <f>_xlfn.XLOOKUP(Grades[[#This Row],[reading score]],$I$37:$I$41,$J$37:$J$41, ,-1)</f>
        <v>D</v>
      </c>
      <c r="T480" s="16" t="str">
        <f>_xlfn.XLOOKUP(Grades[[#This Row],[writing score]],$I$37:$I$41,$J$37:$J$41, ,-1)</f>
        <v>C</v>
      </c>
      <c r="U480" s="76">
        <f>AVERAGE(Grades[[#This Row],[math score]],Grades[[#This Row],[reading score]],Grades[[#This Row],[writing score]])</f>
        <v>63</v>
      </c>
      <c r="V480" s="15" t="str">
        <f>_xlfn.XLOOKUP(Grades[[#This Row],[Name]],Students[Name],Students[School Name])</f>
        <v>Golden Sierra High School</v>
      </c>
      <c r="W480" s="15" t="str">
        <f>_xlfn.XLOOKUP(Grades[[#This Row],[Name]],Students[Name],Students[Extracurricular Activities])</f>
        <v>Art Club</v>
      </c>
      <c r="X480" s="15" t="str">
        <f>_xlfn.XLOOKUP(Grades[[#This Row],[school]],Schools[School Name],Schools[City])</f>
        <v>Bloomington</v>
      </c>
      <c r="Y480" s="15">
        <f>_xlfn.XLOOKUP(Grades[[#This Row],[School City]],Schools[City],Schools[Zipcode])</f>
        <v>55435</v>
      </c>
    </row>
    <row r="481" spans="12:25" x14ac:dyDescent="0.2">
      <c r="L481" t="s">
        <v>577</v>
      </c>
      <c r="M481" t="s">
        <v>5</v>
      </c>
      <c r="N481" t="s">
        <v>629</v>
      </c>
      <c r="O481">
        <v>76</v>
      </c>
      <c r="P481">
        <v>71</v>
      </c>
      <c r="Q481">
        <v>67</v>
      </c>
      <c r="R481" t="str">
        <f>_xlfn.XLOOKUP(Grades[[#This Row],[math score]],$I$37:$I$41,$J$37:$J$41, ,-1)</f>
        <v>C</v>
      </c>
      <c r="S481" s="16" t="str">
        <f>_xlfn.XLOOKUP(Grades[[#This Row],[reading score]],$I$37:$I$41,$J$37:$J$41, ,-1)</f>
        <v>C</v>
      </c>
      <c r="T481" s="16" t="str">
        <f>_xlfn.XLOOKUP(Grades[[#This Row],[writing score]],$I$37:$I$41,$J$37:$J$41, ,-1)</f>
        <v>D</v>
      </c>
      <c r="U481" s="76">
        <f>AVERAGE(Grades[[#This Row],[math score]],Grades[[#This Row],[reading score]],Grades[[#This Row],[writing score]])</f>
        <v>71.333333333333329</v>
      </c>
      <c r="V481" s="15" t="str">
        <f>_xlfn.XLOOKUP(Grades[[#This Row],[Name]],Students[Name],Students[School Name])</f>
        <v>Willow Creek High School</v>
      </c>
      <c r="W481" s="15" t="str">
        <f>_xlfn.XLOOKUP(Grades[[#This Row],[Name]],Students[Name],Students[Extracurricular Activities])</f>
        <v xml:space="preserve">Marching Band </v>
      </c>
      <c r="X481" s="15" t="str">
        <f>_xlfn.XLOOKUP(Grades[[#This Row],[school]],Schools[School Name],Schools[City])</f>
        <v>Saint Paul</v>
      </c>
      <c r="Y481" s="15">
        <f>_xlfn.XLOOKUP(Grades[[#This Row],[School City]],Schools[City],Schools[Zipcode])</f>
        <v>55108</v>
      </c>
    </row>
    <row r="482" spans="12:25" x14ac:dyDescent="0.2">
      <c r="L482" t="s">
        <v>632</v>
      </c>
      <c r="M482" t="s">
        <v>5</v>
      </c>
      <c r="N482" t="s">
        <v>630</v>
      </c>
      <c r="O482">
        <v>73</v>
      </c>
      <c r="P482">
        <v>71</v>
      </c>
      <c r="Q482">
        <v>68</v>
      </c>
      <c r="R482" t="str">
        <f>_xlfn.XLOOKUP(Grades[[#This Row],[math score]],$I$37:$I$41,$J$37:$J$41, ,-1)</f>
        <v>C</v>
      </c>
      <c r="S482" s="16" t="str">
        <f>_xlfn.XLOOKUP(Grades[[#This Row],[reading score]],$I$37:$I$41,$J$37:$J$41, ,-1)</f>
        <v>C</v>
      </c>
      <c r="T482" s="16" t="str">
        <f>_xlfn.XLOOKUP(Grades[[#This Row],[writing score]],$I$37:$I$41,$J$37:$J$41, ,-1)</f>
        <v>D</v>
      </c>
      <c r="U482" s="76">
        <f>AVERAGE(Grades[[#This Row],[math score]],Grades[[#This Row],[reading score]],Grades[[#This Row],[writing score]])</f>
        <v>70.666666666666671</v>
      </c>
      <c r="V482" s="15" t="str">
        <f>_xlfn.XLOOKUP(Grades[[#This Row],[Name]],Students[Name],Students[School Name])</f>
        <v>Lone Oak Grammar School</v>
      </c>
      <c r="W482" s="15" t="str">
        <f>_xlfn.XLOOKUP(Grades[[#This Row],[Name]],Students[Name],Students[Extracurricular Activities])</f>
        <v>Chess Club</v>
      </c>
      <c r="X482" s="15" t="str">
        <f>_xlfn.XLOOKUP(Grades[[#This Row],[school]],Schools[School Name],Schools[City])</f>
        <v>Rochester</v>
      </c>
      <c r="Y482" s="15">
        <f>_xlfn.XLOOKUP(Grades[[#This Row],[School City]],Schools[City],Schools[Zipcode])</f>
        <v>55906</v>
      </c>
    </row>
    <row r="483" spans="12:25" x14ac:dyDescent="0.2">
      <c r="L483" t="s">
        <v>240</v>
      </c>
      <c r="M483" t="s">
        <v>4</v>
      </c>
      <c r="N483" t="s">
        <v>629</v>
      </c>
      <c r="O483">
        <v>52</v>
      </c>
      <c r="P483">
        <v>59</v>
      </c>
      <c r="Q483">
        <v>56</v>
      </c>
      <c r="R483" t="str">
        <f>_xlfn.XLOOKUP(Grades[[#This Row],[math score]],$I$37:$I$41,$J$37:$J$41, ,-1)</f>
        <v>F</v>
      </c>
      <c r="S483" s="16" t="str">
        <f>_xlfn.XLOOKUP(Grades[[#This Row],[reading score]],$I$37:$I$41,$J$37:$J$41, ,-1)</f>
        <v>F</v>
      </c>
      <c r="T483" s="16" t="str">
        <f>_xlfn.XLOOKUP(Grades[[#This Row],[writing score]],$I$37:$I$41,$J$37:$J$41, ,-1)</f>
        <v>F</v>
      </c>
      <c r="U483" s="76">
        <f>AVERAGE(Grades[[#This Row],[math score]],Grades[[#This Row],[reading score]],Grades[[#This Row],[writing score]])</f>
        <v>55.666666666666664</v>
      </c>
      <c r="V483" s="15" t="str">
        <f>_xlfn.XLOOKUP(Grades[[#This Row],[Name]],Students[Name],Students[School Name])</f>
        <v>Golden Sierra High School</v>
      </c>
      <c r="W483" s="15" t="str">
        <f>_xlfn.XLOOKUP(Grades[[#This Row],[Name]],Students[Name],Students[Extracurricular Activities])</f>
        <v xml:space="preserve">Marching Band </v>
      </c>
      <c r="X483" s="15" t="str">
        <f>_xlfn.XLOOKUP(Grades[[#This Row],[school]],Schools[School Name],Schools[City])</f>
        <v>Bloomington</v>
      </c>
      <c r="Y483" s="15">
        <f>_xlfn.XLOOKUP(Grades[[#This Row],[School City]],Schools[City],Schools[Zipcode])</f>
        <v>55435</v>
      </c>
    </row>
    <row r="484" spans="12:25" x14ac:dyDescent="0.2">
      <c r="L484" t="s">
        <v>633</v>
      </c>
      <c r="M484" t="s">
        <v>5</v>
      </c>
      <c r="N484" t="s">
        <v>630</v>
      </c>
      <c r="O484">
        <v>68</v>
      </c>
      <c r="P484">
        <v>68</v>
      </c>
      <c r="Q484">
        <v>61</v>
      </c>
      <c r="R484" t="str">
        <f>_xlfn.XLOOKUP(Grades[[#This Row],[math score]],$I$37:$I$41,$J$37:$J$41, ,-1)</f>
        <v>D</v>
      </c>
      <c r="S484" s="16" t="str">
        <f>_xlfn.XLOOKUP(Grades[[#This Row],[reading score]],$I$37:$I$41,$J$37:$J$41, ,-1)</f>
        <v>D</v>
      </c>
      <c r="T484" s="16" t="str">
        <f>_xlfn.XLOOKUP(Grades[[#This Row],[writing score]],$I$37:$I$41,$J$37:$J$41, ,-1)</f>
        <v>D</v>
      </c>
      <c r="U484" s="76">
        <f>AVERAGE(Grades[[#This Row],[math score]],Grades[[#This Row],[reading score]],Grades[[#This Row],[writing score]])</f>
        <v>65.666666666666671</v>
      </c>
      <c r="V484" s="15" t="str">
        <f>_xlfn.XLOOKUP(Grades[[#This Row],[Name]],Students[Name],Students[School Name])</f>
        <v>Blue River High School</v>
      </c>
      <c r="W484" s="15" t="str">
        <f>_xlfn.XLOOKUP(Grades[[#This Row],[Name]],Students[Name],Students[Extracurricular Activities])</f>
        <v>Yearbook Committee</v>
      </c>
      <c r="X484" s="15" t="str">
        <f>_xlfn.XLOOKUP(Grades[[#This Row],[school]],Schools[School Name],Schools[City])</f>
        <v>Duluth</v>
      </c>
      <c r="Y484" s="15">
        <f>_xlfn.XLOOKUP(Grades[[#This Row],[School City]],Schools[City],Schools[Zipcode])</f>
        <v>55810</v>
      </c>
    </row>
    <row r="485" spans="12:25" x14ac:dyDescent="0.2">
      <c r="L485" t="s">
        <v>634</v>
      </c>
      <c r="M485" t="s">
        <v>5</v>
      </c>
      <c r="N485" t="s">
        <v>629</v>
      </c>
      <c r="O485">
        <v>59</v>
      </c>
      <c r="P485">
        <v>52</v>
      </c>
      <c r="Q485">
        <v>46</v>
      </c>
      <c r="R485" t="str">
        <f>_xlfn.XLOOKUP(Grades[[#This Row],[math score]],$I$37:$I$41,$J$37:$J$41, ,-1)</f>
        <v>F</v>
      </c>
      <c r="S485" s="16" t="str">
        <f>_xlfn.XLOOKUP(Grades[[#This Row],[reading score]],$I$37:$I$41,$J$37:$J$41, ,-1)</f>
        <v>F</v>
      </c>
      <c r="T485" s="16" t="str">
        <f>_xlfn.XLOOKUP(Grades[[#This Row],[writing score]],$I$37:$I$41,$J$37:$J$41, ,-1)</f>
        <v>F</v>
      </c>
      <c r="U485" s="76">
        <f>AVERAGE(Grades[[#This Row],[math score]],Grades[[#This Row],[reading score]],Grades[[#This Row],[writing score]])</f>
        <v>52.333333333333336</v>
      </c>
      <c r="V485" s="15" t="str">
        <f>_xlfn.XLOOKUP(Grades[[#This Row],[Name]],Students[Name],Students[School Name])</f>
        <v>Granite Hills High</v>
      </c>
      <c r="W485" s="15" t="str">
        <f>_xlfn.XLOOKUP(Grades[[#This Row],[Name]],Students[Name],Students[Extracurricular Activities])</f>
        <v>Chess Club</v>
      </c>
      <c r="X485" s="15" t="str">
        <f>_xlfn.XLOOKUP(Grades[[#This Row],[school]],Schools[School Name],Schools[City])</f>
        <v>Minneapolis</v>
      </c>
      <c r="Y485" s="15">
        <f>_xlfn.XLOOKUP(Grades[[#This Row],[School City]],Schools[City],Schools[Zipcode])</f>
        <v>55488</v>
      </c>
    </row>
    <row r="486" spans="12:25" x14ac:dyDescent="0.2">
      <c r="L486" t="s">
        <v>241</v>
      </c>
      <c r="M486" t="s">
        <v>4</v>
      </c>
      <c r="N486" t="s">
        <v>629</v>
      </c>
      <c r="O486">
        <v>49</v>
      </c>
      <c r="P486">
        <v>52</v>
      </c>
      <c r="Q486">
        <v>54</v>
      </c>
      <c r="R486" t="str">
        <f>_xlfn.XLOOKUP(Grades[[#This Row],[math score]],$I$37:$I$41,$J$37:$J$41, ,-1)</f>
        <v>F</v>
      </c>
      <c r="S486" s="16" t="str">
        <f>_xlfn.XLOOKUP(Grades[[#This Row],[reading score]],$I$37:$I$41,$J$37:$J$41, ,-1)</f>
        <v>F</v>
      </c>
      <c r="T486" s="16" t="str">
        <f>_xlfn.XLOOKUP(Grades[[#This Row],[writing score]],$I$37:$I$41,$J$37:$J$41, ,-1)</f>
        <v>F</v>
      </c>
      <c r="U486" s="76">
        <f>AVERAGE(Grades[[#This Row],[math score]],Grades[[#This Row],[reading score]],Grades[[#This Row],[writing score]])</f>
        <v>51.666666666666664</v>
      </c>
      <c r="V486" s="15" t="str">
        <f>_xlfn.XLOOKUP(Grades[[#This Row],[Name]],Students[Name],Students[School Name])</f>
        <v>Lone Oak Grammar School</v>
      </c>
      <c r="W486" s="15" t="str">
        <f>_xlfn.XLOOKUP(Grades[[#This Row],[Name]],Students[Name],Students[Extracurricular Activities])</f>
        <v xml:space="preserve">Marching Band </v>
      </c>
      <c r="X486" s="15" t="str">
        <f>_xlfn.XLOOKUP(Grades[[#This Row],[school]],Schools[School Name],Schools[City])</f>
        <v>Rochester</v>
      </c>
      <c r="Y486" s="15">
        <f>_xlfn.XLOOKUP(Grades[[#This Row],[School City]],Schools[City],Schools[Zipcode])</f>
        <v>55906</v>
      </c>
    </row>
    <row r="487" spans="12:25" x14ac:dyDescent="0.2">
      <c r="L487" t="s">
        <v>635</v>
      </c>
      <c r="M487" t="s">
        <v>5</v>
      </c>
      <c r="N487" t="s">
        <v>630</v>
      </c>
      <c r="O487">
        <v>70</v>
      </c>
      <c r="P487">
        <v>74</v>
      </c>
      <c r="Q487">
        <v>71</v>
      </c>
      <c r="R487" t="str">
        <f>_xlfn.XLOOKUP(Grades[[#This Row],[math score]],$I$37:$I$41,$J$37:$J$41, ,-1)</f>
        <v>C</v>
      </c>
      <c r="S487" s="16" t="str">
        <f>_xlfn.XLOOKUP(Grades[[#This Row],[reading score]],$I$37:$I$41,$J$37:$J$41, ,-1)</f>
        <v>C</v>
      </c>
      <c r="T487" s="16" t="str">
        <f>_xlfn.XLOOKUP(Grades[[#This Row],[writing score]],$I$37:$I$41,$J$37:$J$41, ,-1)</f>
        <v>C</v>
      </c>
      <c r="U487" s="76">
        <f>AVERAGE(Grades[[#This Row],[math score]],Grades[[#This Row],[reading score]],Grades[[#This Row],[writing score]])</f>
        <v>71.666666666666671</v>
      </c>
      <c r="V487" s="15" t="str">
        <f>_xlfn.XLOOKUP(Grades[[#This Row],[Name]],Students[Name],Students[School Name])</f>
        <v>Blue River High School</v>
      </c>
      <c r="W487" s="15" t="str">
        <f>_xlfn.XLOOKUP(Grades[[#This Row],[Name]],Students[Name],Students[Extracurricular Activities])</f>
        <v>Chess Club</v>
      </c>
      <c r="X487" s="15" t="str">
        <f>_xlfn.XLOOKUP(Grades[[#This Row],[school]],Schools[School Name],Schools[City])</f>
        <v>Duluth</v>
      </c>
      <c r="Y487" s="15">
        <f>_xlfn.XLOOKUP(Grades[[#This Row],[School City]],Schools[City],Schools[Zipcode])</f>
        <v>55810</v>
      </c>
    </row>
    <row r="488" spans="12:25" x14ac:dyDescent="0.2">
      <c r="L488" t="s">
        <v>636</v>
      </c>
      <c r="M488" t="s">
        <v>5</v>
      </c>
      <c r="N488" t="s">
        <v>629</v>
      </c>
      <c r="O488">
        <v>61</v>
      </c>
      <c r="P488">
        <v>47</v>
      </c>
      <c r="Q488">
        <v>56</v>
      </c>
      <c r="R488" t="str">
        <f>_xlfn.XLOOKUP(Grades[[#This Row],[math score]],$I$37:$I$41,$J$37:$J$41, ,-1)</f>
        <v>D</v>
      </c>
      <c r="S488" s="16" t="str">
        <f>_xlfn.XLOOKUP(Grades[[#This Row],[reading score]],$I$37:$I$41,$J$37:$J$41, ,-1)</f>
        <v>F</v>
      </c>
      <c r="T488" s="16" t="str">
        <f>_xlfn.XLOOKUP(Grades[[#This Row],[writing score]],$I$37:$I$41,$J$37:$J$41, ,-1)</f>
        <v>F</v>
      </c>
      <c r="U488" s="76">
        <f>AVERAGE(Grades[[#This Row],[math score]],Grades[[#This Row],[reading score]],Grades[[#This Row],[writing score]])</f>
        <v>54.666666666666664</v>
      </c>
      <c r="V488" s="15" t="str">
        <f>_xlfn.XLOOKUP(Grades[[#This Row],[Name]],Students[Name],Students[School Name])</f>
        <v>Golden Sierra High School</v>
      </c>
      <c r="W488" s="15" t="str">
        <f>_xlfn.XLOOKUP(Grades[[#This Row],[Name]],Students[Name],Students[Extracurricular Activities])</f>
        <v>Yearbook Committee</v>
      </c>
      <c r="X488" s="15" t="str">
        <f>_xlfn.XLOOKUP(Grades[[#This Row],[school]],Schools[School Name],Schools[City])</f>
        <v>Bloomington</v>
      </c>
      <c r="Y488" s="15">
        <f>_xlfn.XLOOKUP(Grades[[#This Row],[School City]],Schools[City],Schools[Zipcode])</f>
        <v>55435</v>
      </c>
    </row>
    <row r="489" spans="12:25" x14ac:dyDescent="0.2">
      <c r="L489" t="s">
        <v>242</v>
      </c>
      <c r="M489" t="s">
        <v>4</v>
      </c>
      <c r="N489" t="s">
        <v>630</v>
      </c>
      <c r="O489">
        <v>60</v>
      </c>
      <c r="P489">
        <v>75</v>
      </c>
      <c r="Q489">
        <v>74</v>
      </c>
      <c r="R489" t="str">
        <f>_xlfn.XLOOKUP(Grades[[#This Row],[math score]],$I$37:$I$41,$J$37:$J$41, ,-1)</f>
        <v>D</v>
      </c>
      <c r="S489" s="16" t="str">
        <f>_xlfn.XLOOKUP(Grades[[#This Row],[reading score]],$I$37:$I$41,$J$37:$J$41, ,-1)</f>
        <v>C</v>
      </c>
      <c r="T489" s="16" t="str">
        <f>_xlfn.XLOOKUP(Grades[[#This Row],[writing score]],$I$37:$I$41,$J$37:$J$41, ,-1)</f>
        <v>C</v>
      </c>
      <c r="U489" s="76">
        <f>AVERAGE(Grades[[#This Row],[math score]],Grades[[#This Row],[reading score]],Grades[[#This Row],[writing score]])</f>
        <v>69.666666666666671</v>
      </c>
      <c r="V489" s="15" t="str">
        <f>_xlfn.XLOOKUP(Grades[[#This Row],[Name]],Students[Name],Students[School Name])</f>
        <v>Blue River High School</v>
      </c>
      <c r="W489" s="15" t="str">
        <f>_xlfn.XLOOKUP(Grades[[#This Row],[Name]],Students[Name],Students[Extracurricular Activities])</f>
        <v xml:space="preserve">Marching Band </v>
      </c>
      <c r="X489" s="15" t="str">
        <f>_xlfn.XLOOKUP(Grades[[#This Row],[school]],Schools[School Name],Schools[City])</f>
        <v>Duluth</v>
      </c>
      <c r="Y489" s="15">
        <f>_xlfn.XLOOKUP(Grades[[#This Row],[School City]],Schools[City],Schools[Zipcode])</f>
        <v>55810</v>
      </c>
    </row>
    <row r="490" spans="12:25" x14ac:dyDescent="0.2">
      <c r="L490" t="s">
        <v>637</v>
      </c>
      <c r="M490" t="s">
        <v>5</v>
      </c>
      <c r="N490" t="s">
        <v>630</v>
      </c>
      <c r="O490">
        <v>64</v>
      </c>
      <c r="P490">
        <v>53</v>
      </c>
      <c r="Q490">
        <v>57</v>
      </c>
      <c r="R490" t="str">
        <f>_xlfn.XLOOKUP(Grades[[#This Row],[math score]],$I$37:$I$41,$J$37:$J$41, ,-1)</f>
        <v>D</v>
      </c>
      <c r="S490" s="16" t="str">
        <f>_xlfn.XLOOKUP(Grades[[#This Row],[reading score]],$I$37:$I$41,$J$37:$J$41, ,-1)</f>
        <v>F</v>
      </c>
      <c r="T490" s="16" t="str">
        <f>_xlfn.XLOOKUP(Grades[[#This Row],[writing score]],$I$37:$I$41,$J$37:$J$41, ,-1)</f>
        <v>F</v>
      </c>
      <c r="U490" s="76">
        <f>AVERAGE(Grades[[#This Row],[math score]],Grades[[#This Row],[reading score]],Grades[[#This Row],[writing score]])</f>
        <v>58</v>
      </c>
      <c r="V490" s="15" t="str">
        <f>_xlfn.XLOOKUP(Grades[[#This Row],[Name]],Students[Name],Students[School Name])</f>
        <v>Lone Oak Grammar School</v>
      </c>
      <c r="W490" s="15" t="str">
        <f>_xlfn.XLOOKUP(Grades[[#This Row],[Name]],Students[Name],Students[Extracurricular Activities])</f>
        <v>Student Government</v>
      </c>
      <c r="X490" s="15" t="str">
        <f>_xlfn.XLOOKUP(Grades[[#This Row],[school]],Schools[School Name],Schools[City])</f>
        <v>Rochester</v>
      </c>
      <c r="Y490" s="15">
        <f>_xlfn.XLOOKUP(Grades[[#This Row],[School City]],Schools[City],Schools[Zipcode])</f>
        <v>55906</v>
      </c>
    </row>
    <row r="491" spans="12:25" x14ac:dyDescent="0.2">
      <c r="L491" t="s">
        <v>638</v>
      </c>
      <c r="M491" t="s">
        <v>5</v>
      </c>
      <c r="N491" t="s">
        <v>629</v>
      </c>
      <c r="O491">
        <v>79</v>
      </c>
      <c r="P491">
        <v>82</v>
      </c>
      <c r="Q491">
        <v>82</v>
      </c>
      <c r="R491" t="str">
        <f>_xlfn.XLOOKUP(Grades[[#This Row],[math score]],$I$37:$I$41,$J$37:$J$41, ,-1)</f>
        <v>C</v>
      </c>
      <c r="S491" s="16" t="str">
        <f>_xlfn.XLOOKUP(Grades[[#This Row],[reading score]],$I$37:$I$41,$J$37:$J$41, ,-1)</f>
        <v>B</v>
      </c>
      <c r="T491" s="16" t="str">
        <f>_xlfn.XLOOKUP(Grades[[#This Row],[writing score]],$I$37:$I$41,$J$37:$J$41, ,-1)</f>
        <v>B</v>
      </c>
      <c r="U491" s="76">
        <f>AVERAGE(Grades[[#This Row],[math score]],Grades[[#This Row],[reading score]],Grades[[#This Row],[writing score]])</f>
        <v>81</v>
      </c>
      <c r="V491" s="15" t="str">
        <f>_xlfn.XLOOKUP(Grades[[#This Row],[Name]],Students[Name],Students[School Name])</f>
        <v>Granite Hills High</v>
      </c>
      <c r="W491" s="15" t="str">
        <f>_xlfn.XLOOKUP(Grades[[#This Row],[Name]],Students[Name],Students[Extracurricular Activities])</f>
        <v xml:space="preserve">Marching Band </v>
      </c>
      <c r="X491" s="15" t="str">
        <f>_xlfn.XLOOKUP(Grades[[#This Row],[school]],Schools[School Name],Schools[City])</f>
        <v>Minneapolis</v>
      </c>
      <c r="Y491" s="15">
        <f>_xlfn.XLOOKUP(Grades[[#This Row],[School City]],Schools[City],Schools[Zipcode])</f>
        <v>55488</v>
      </c>
    </row>
    <row r="492" spans="12:25" x14ac:dyDescent="0.2">
      <c r="L492" t="s">
        <v>243</v>
      </c>
      <c r="M492" t="s">
        <v>4</v>
      </c>
      <c r="N492" t="s">
        <v>629</v>
      </c>
      <c r="O492">
        <v>65</v>
      </c>
      <c r="P492">
        <v>85</v>
      </c>
      <c r="Q492">
        <v>76</v>
      </c>
      <c r="R492" t="str">
        <f>_xlfn.XLOOKUP(Grades[[#This Row],[math score]],$I$37:$I$41,$J$37:$J$41, ,-1)</f>
        <v>D</v>
      </c>
      <c r="S492" s="16" t="str">
        <f>_xlfn.XLOOKUP(Grades[[#This Row],[reading score]],$I$37:$I$41,$J$37:$J$41, ,-1)</f>
        <v>B</v>
      </c>
      <c r="T492" s="16" t="str">
        <f>_xlfn.XLOOKUP(Grades[[#This Row],[writing score]],$I$37:$I$41,$J$37:$J$41, ,-1)</f>
        <v>C</v>
      </c>
      <c r="U492" s="76">
        <f>AVERAGE(Grades[[#This Row],[math score]],Grades[[#This Row],[reading score]],Grades[[#This Row],[writing score]])</f>
        <v>75.333333333333329</v>
      </c>
      <c r="V492" s="15" t="str">
        <f>_xlfn.XLOOKUP(Grades[[#This Row],[Name]],Students[Name],Students[School Name])</f>
        <v>Granite Hills High</v>
      </c>
      <c r="W492" s="15" t="str">
        <f>_xlfn.XLOOKUP(Grades[[#This Row],[Name]],Students[Name],Students[Extracurricular Activities])</f>
        <v xml:space="preserve">Marching Band </v>
      </c>
      <c r="X492" s="15" t="str">
        <f>_xlfn.XLOOKUP(Grades[[#This Row],[school]],Schools[School Name],Schools[City])</f>
        <v>Minneapolis</v>
      </c>
      <c r="Y492" s="15">
        <f>_xlfn.XLOOKUP(Grades[[#This Row],[School City]],Schools[City],Schools[Zipcode])</f>
        <v>55488</v>
      </c>
    </row>
    <row r="493" spans="12:25" x14ac:dyDescent="0.2">
      <c r="L493" t="s">
        <v>244</v>
      </c>
      <c r="M493" t="s">
        <v>4</v>
      </c>
      <c r="N493" t="s">
        <v>630</v>
      </c>
      <c r="O493">
        <v>64</v>
      </c>
      <c r="P493">
        <v>64</v>
      </c>
      <c r="Q493">
        <v>70</v>
      </c>
      <c r="R493" t="str">
        <f>_xlfn.XLOOKUP(Grades[[#This Row],[math score]],$I$37:$I$41,$J$37:$J$41, ,-1)</f>
        <v>D</v>
      </c>
      <c r="S493" s="16" t="str">
        <f>_xlfn.XLOOKUP(Grades[[#This Row],[reading score]],$I$37:$I$41,$J$37:$J$41, ,-1)</f>
        <v>D</v>
      </c>
      <c r="T493" s="16" t="str">
        <f>_xlfn.XLOOKUP(Grades[[#This Row],[writing score]],$I$37:$I$41,$J$37:$J$41, ,-1)</f>
        <v>C</v>
      </c>
      <c r="U493" s="76">
        <f>AVERAGE(Grades[[#This Row],[math score]],Grades[[#This Row],[reading score]],Grades[[#This Row],[writing score]])</f>
        <v>66</v>
      </c>
      <c r="V493" s="15" t="str">
        <f>_xlfn.XLOOKUP(Grades[[#This Row],[Name]],Students[Name],Students[School Name])</f>
        <v>Blue River High School</v>
      </c>
      <c r="W493" s="15" t="str">
        <f>_xlfn.XLOOKUP(Grades[[#This Row],[Name]],Students[Name],Students[Extracurricular Activities])</f>
        <v xml:space="preserve">Marching Band </v>
      </c>
      <c r="X493" s="15" t="str">
        <f>_xlfn.XLOOKUP(Grades[[#This Row],[school]],Schools[School Name],Schools[City])</f>
        <v>Duluth</v>
      </c>
      <c r="Y493" s="15">
        <f>_xlfn.XLOOKUP(Grades[[#This Row],[School City]],Schools[City],Schools[Zipcode])</f>
        <v>55810</v>
      </c>
    </row>
    <row r="494" spans="12:25" x14ac:dyDescent="0.2">
      <c r="L494" t="s">
        <v>639</v>
      </c>
      <c r="M494" t="s">
        <v>4</v>
      </c>
      <c r="N494" t="s">
        <v>629</v>
      </c>
      <c r="O494">
        <v>83</v>
      </c>
      <c r="P494">
        <v>83</v>
      </c>
      <c r="Q494">
        <v>90</v>
      </c>
      <c r="R494" t="str">
        <f>_xlfn.XLOOKUP(Grades[[#This Row],[math score]],$I$37:$I$41,$J$37:$J$41, ,-1)</f>
        <v>B</v>
      </c>
      <c r="S494" s="16" t="str">
        <f>_xlfn.XLOOKUP(Grades[[#This Row],[reading score]],$I$37:$I$41,$J$37:$J$41, ,-1)</f>
        <v>B</v>
      </c>
      <c r="T494" s="16" t="str">
        <f>_xlfn.XLOOKUP(Grades[[#This Row],[writing score]],$I$37:$I$41,$J$37:$J$41, ,-1)</f>
        <v>A</v>
      </c>
      <c r="U494" s="76">
        <f>AVERAGE(Grades[[#This Row],[math score]],Grades[[#This Row],[reading score]],Grades[[#This Row],[writing score]])</f>
        <v>85.333333333333329</v>
      </c>
      <c r="V494" s="15" t="str">
        <f>_xlfn.XLOOKUP(Grades[[#This Row],[Name]],Students[Name],Students[School Name])</f>
        <v>Blue River High School</v>
      </c>
      <c r="W494" s="15" t="str">
        <f>_xlfn.XLOOKUP(Grades[[#This Row],[Name]],Students[Name],Students[Extracurricular Activities])</f>
        <v>Yearbook Committee</v>
      </c>
      <c r="X494" s="15" t="str">
        <f>_xlfn.XLOOKUP(Grades[[#This Row],[school]],Schools[School Name],Schools[City])</f>
        <v>Duluth</v>
      </c>
      <c r="Y494" s="15">
        <f>_xlfn.XLOOKUP(Grades[[#This Row],[School City]],Schools[City],Schools[Zipcode])</f>
        <v>55810</v>
      </c>
    </row>
    <row r="495" spans="12:25" x14ac:dyDescent="0.2">
      <c r="L495" t="s">
        <v>245</v>
      </c>
      <c r="M495" t="s">
        <v>4</v>
      </c>
      <c r="N495" t="s">
        <v>630</v>
      </c>
      <c r="O495">
        <v>81</v>
      </c>
      <c r="P495">
        <v>88</v>
      </c>
      <c r="Q495">
        <v>90</v>
      </c>
      <c r="R495" t="str">
        <f>_xlfn.XLOOKUP(Grades[[#This Row],[math score]],$I$37:$I$41,$J$37:$J$41, ,-1)</f>
        <v>B</v>
      </c>
      <c r="S495" s="16" t="str">
        <f>_xlfn.XLOOKUP(Grades[[#This Row],[reading score]],$I$37:$I$41,$J$37:$J$41, ,-1)</f>
        <v>B</v>
      </c>
      <c r="T495" s="16" t="str">
        <f>_xlfn.XLOOKUP(Grades[[#This Row],[writing score]],$I$37:$I$41,$J$37:$J$41, ,-1)</f>
        <v>A</v>
      </c>
      <c r="U495" s="76">
        <f>AVERAGE(Grades[[#This Row],[math score]],Grades[[#This Row],[reading score]],Grades[[#This Row],[writing score]])</f>
        <v>86.333333333333329</v>
      </c>
      <c r="V495" s="15" t="str">
        <f>_xlfn.XLOOKUP(Grades[[#This Row],[Name]],Students[Name],Students[School Name])</f>
        <v>Blue River High School</v>
      </c>
      <c r="W495" s="15" t="str">
        <f>_xlfn.XLOOKUP(Grades[[#This Row],[Name]],Students[Name],Students[Extracurricular Activities])</f>
        <v>Sports</v>
      </c>
      <c r="X495" s="15" t="str">
        <f>_xlfn.XLOOKUP(Grades[[#This Row],[school]],Schools[School Name],Schools[City])</f>
        <v>Duluth</v>
      </c>
      <c r="Y495" s="15">
        <f>_xlfn.XLOOKUP(Grades[[#This Row],[School City]],Schools[City],Schools[Zipcode])</f>
        <v>55810</v>
      </c>
    </row>
    <row r="496" spans="12:25" x14ac:dyDescent="0.2">
      <c r="L496" t="s">
        <v>246</v>
      </c>
      <c r="M496" t="s">
        <v>4</v>
      </c>
      <c r="N496" t="s">
        <v>630</v>
      </c>
      <c r="O496">
        <v>54</v>
      </c>
      <c r="P496">
        <v>64</v>
      </c>
      <c r="Q496">
        <v>68</v>
      </c>
      <c r="R496" t="str">
        <f>_xlfn.XLOOKUP(Grades[[#This Row],[math score]],$I$37:$I$41,$J$37:$J$41, ,-1)</f>
        <v>F</v>
      </c>
      <c r="S496" s="16" t="str">
        <f>_xlfn.XLOOKUP(Grades[[#This Row],[reading score]],$I$37:$I$41,$J$37:$J$41, ,-1)</f>
        <v>D</v>
      </c>
      <c r="T496" s="16" t="str">
        <f>_xlfn.XLOOKUP(Grades[[#This Row],[writing score]],$I$37:$I$41,$J$37:$J$41, ,-1)</f>
        <v>D</v>
      </c>
      <c r="U496" s="76">
        <f>AVERAGE(Grades[[#This Row],[math score]],Grades[[#This Row],[reading score]],Grades[[#This Row],[writing score]])</f>
        <v>62</v>
      </c>
      <c r="V496" s="15" t="str">
        <f>_xlfn.XLOOKUP(Grades[[#This Row],[Name]],Students[Name],Students[School Name])</f>
        <v>Lone Oak Grammar School</v>
      </c>
      <c r="W496" s="15" t="str">
        <f>_xlfn.XLOOKUP(Grades[[#This Row],[Name]],Students[Name],Students[Extracurricular Activities])</f>
        <v>Chess Club</v>
      </c>
      <c r="X496" s="15" t="str">
        <f>_xlfn.XLOOKUP(Grades[[#This Row],[school]],Schools[School Name],Schools[City])</f>
        <v>Rochester</v>
      </c>
      <c r="Y496" s="15">
        <f>_xlfn.XLOOKUP(Grades[[#This Row],[School City]],Schools[City],Schools[Zipcode])</f>
        <v>55906</v>
      </c>
    </row>
    <row r="497" spans="12:25" x14ac:dyDescent="0.2">
      <c r="L497" t="s">
        <v>640</v>
      </c>
      <c r="M497" t="s">
        <v>5</v>
      </c>
      <c r="N497" t="s">
        <v>630</v>
      </c>
      <c r="O497">
        <v>68</v>
      </c>
      <c r="P497">
        <v>64</v>
      </c>
      <c r="Q497">
        <v>66</v>
      </c>
      <c r="R497" t="str">
        <f>_xlfn.XLOOKUP(Grades[[#This Row],[math score]],$I$37:$I$41,$J$37:$J$41, ,-1)</f>
        <v>D</v>
      </c>
      <c r="S497" s="16" t="str">
        <f>_xlfn.XLOOKUP(Grades[[#This Row],[reading score]],$I$37:$I$41,$J$37:$J$41, ,-1)</f>
        <v>D</v>
      </c>
      <c r="T497" s="16" t="str">
        <f>_xlfn.XLOOKUP(Grades[[#This Row],[writing score]],$I$37:$I$41,$J$37:$J$41, ,-1)</f>
        <v>D</v>
      </c>
      <c r="U497" s="76">
        <f>AVERAGE(Grades[[#This Row],[math score]],Grades[[#This Row],[reading score]],Grades[[#This Row],[writing score]])</f>
        <v>66</v>
      </c>
      <c r="V497" s="15" t="str">
        <f>_xlfn.XLOOKUP(Grades[[#This Row],[Name]],Students[Name],Students[School Name])</f>
        <v>Golden Sierra High School</v>
      </c>
      <c r="W497" s="15" t="str">
        <f>_xlfn.XLOOKUP(Grades[[#This Row],[Name]],Students[Name],Students[Extracurricular Activities])</f>
        <v>Chess Club</v>
      </c>
      <c r="X497" s="15" t="str">
        <f>_xlfn.XLOOKUP(Grades[[#This Row],[school]],Schools[School Name],Schools[City])</f>
        <v>Bloomington</v>
      </c>
      <c r="Y497" s="15">
        <f>_xlfn.XLOOKUP(Grades[[#This Row],[School City]],Schools[City],Schools[Zipcode])</f>
        <v>55435</v>
      </c>
    </row>
    <row r="498" spans="12:25" x14ac:dyDescent="0.2">
      <c r="L498" t="s">
        <v>247</v>
      </c>
      <c r="M498" t="s">
        <v>4</v>
      </c>
      <c r="N498" t="s">
        <v>629</v>
      </c>
      <c r="O498">
        <v>54</v>
      </c>
      <c r="P498">
        <v>48</v>
      </c>
      <c r="Q498">
        <v>52</v>
      </c>
      <c r="R498" t="str">
        <f>_xlfn.XLOOKUP(Grades[[#This Row],[math score]],$I$37:$I$41,$J$37:$J$41, ,-1)</f>
        <v>F</v>
      </c>
      <c r="S498" s="16" t="str">
        <f>_xlfn.XLOOKUP(Grades[[#This Row],[reading score]],$I$37:$I$41,$J$37:$J$41, ,-1)</f>
        <v>F</v>
      </c>
      <c r="T498" s="16" t="str">
        <f>_xlfn.XLOOKUP(Grades[[#This Row],[writing score]],$I$37:$I$41,$J$37:$J$41, ,-1)</f>
        <v>F</v>
      </c>
      <c r="U498" s="76">
        <f>AVERAGE(Grades[[#This Row],[math score]],Grades[[#This Row],[reading score]],Grades[[#This Row],[writing score]])</f>
        <v>51.333333333333336</v>
      </c>
      <c r="V498" s="15" t="str">
        <f>_xlfn.XLOOKUP(Grades[[#This Row],[Name]],Students[Name],Students[School Name])</f>
        <v>Blue River High School</v>
      </c>
      <c r="W498" s="15" t="str">
        <f>_xlfn.XLOOKUP(Grades[[#This Row],[Name]],Students[Name],Students[Extracurricular Activities])</f>
        <v>Yearbook Committee</v>
      </c>
      <c r="X498" s="15" t="str">
        <f>_xlfn.XLOOKUP(Grades[[#This Row],[school]],Schools[School Name],Schools[City])</f>
        <v>Duluth</v>
      </c>
      <c r="Y498" s="15">
        <f>_xlfn.XLOOKUP(Grades[[#This Row],[School City]],Schools[City],Schools[Zipcode])</f>
        <v>55810</v>
      </c>
    </row>
    <row r="499" spans="12:25" x14ac:dyDescent="0.2">
      <c r="L499" t="s">
        <v>248</v>
      </c>
      <c r="M499" t="s">
        <v>4</v>
      </c>
      <c r="N499" t="s">
        <v>629</v>
      </c>
      <c r="O499">
        <v>59</v>
      </c>
      <c r="P499">
        <v>78</v>
      </c>
      <c r="Q499">
        <v>76</v>
      </c>
      <c r="R499" t="str">
        <f>_xlfn.XLOOKUP(Grades[[#This Row],[math score]],$I$37:$I$41,$J$37:$J$41, ,-1)</f>
        <v>F</v>
      </c>
      <c r="S499" s="16" t="str">
        <f>_xlfn.XLOOKUP(Grades[[#This Row],[reading score]],$I$37:$I$41,$J$37:$J$41, ,-1)</f>
        <v>C</v>
      </c>
      <c r="T499" s="16" t="str">
        <f>_xlfn.XLOOKUP(Grades[[#This Row],[writing score]],$I$37:$I$41,$J$37:$J$41, ,-1)</f>
        <v>C</v>
      </c>
      <c r="U499" s="76">
        <f>AVERAGE(Grades[[#This Row],[math score]],Grades[[#This Row],[reading score]],Grades[[#This Row],[writing score]])</f>
        <v>71</v>
      </c>
      <c r="V499" s="15" t="str">
        <f>_xlfn.XLOOKUP(Grades[[#This Row],[Name]],Students[Name],Students[School Name])</f>
        <v>Golden Sierra High School</v>
      </c>
      <c r="W499" s="15" t="str">
        <f>_xlfn.XLOOKUP(Grades[[#This Row],[Name]],Students[Name],Students[Extracurricular Activities])</f>
        <v>Yearbook Committee</v>
      </c>
      <c r="X499" s="15" t="str">
        <f>_xlfn.XLOOKUP(Grades[[#This Row],[school]],Schools[School Name],Schools[City])</f>
        <v>Bloomington</v>
      </c>
      <c r="Y499" s="15">
        <f>_xlfn.XLOOKUP(Grades[[#This Row],[School City]],Schools[City],Schools[Zipcode])</f>
        <v>55435</v>
      </c>
    </row>
    <row r="500" spans="12:25" x14ac:dyDescent="0.2">
      <c r="L500" t="s">
        <v>249</v>
      </c>
      <c r="M500" t="s">
        <v>4</v>
      </c>
      <c r="N500" t="s">
        <v>630</v>
      </c>
      <c r="O500">
        <v>66</v>
      </c>
      <c r="P500">
        <v>69</v>
      </c>
      <c r="Q500">
        <v>68</v>
      </c>
      <c r="R500" t="str">
        <f>_xlfn.XLOOKUP(Grades[[#This Row],[math score]],$I$37:$I$41,$J$37:$J$41, ,-1)</f>
        <v>D</v>
      </c>
      <c r="S500" s="16" t="str">
        <f>_xlfn.XLOOKUP(Grades[[#This Row],[reading score]],$I$37:$I$41,$J$37:$J$41, ,-1)</f>
        <v>D</v>
      </c>
      <c r="T500" s="16" t="str">
        <f>_xlfn.XLOOKUP(Grades[[#This Row],[writing score]],$I$37:$I$41,$J$37:$J$41, ,-1)</f>
        <v>D</v>
      </c>
      <c r="U500" s="76">
        <f>AVERAGE(Grades[[#This Row],[math score]],Grades[[#This Row],[reading score]],Grades[[#This Row],[writing score]])</f>
        <v>67.666666666666671</v>
      </c>
      <c r="V500" s="15" t="str">
        <f>_xlfn.XLOOKUP(Grades[[#This Row],[Name]],Students[Name],Students[School Name])</f>
        <v>Lone Oak Grammar School</v>
      </c>
      <c r="W500" s="15" t="str">
        <f>_xlfn.XLOOKUP(Grades[[#This Row],[Name]],Students[Name],Students[Extracurricular Activities])</f>
        <v>Student Government</v>
      </c>
      <c r="X500" s="15" t="str">
        <f>_xlfn.XLOOKUP(Grades[[#This Row],[school]],Schools[School Name],Schools[City])</f>
        <v>Rochester</v>
      </c>
      <c r="Y500" s="15">
        <f>_xlfn.XLOOKUP(Grades[[#This Row],[School City]],Schools[City],Schools[Zipcode])</f>
        <v>55906</v>
      </c>
    </row>
    <row r="501" spans="12:25" x14ac:dyDescent="0.2">
      <c r="L501" t="s">
        <v>641</v>
      </c>
      <c r="M501" t="s">
        <v>5</v>
      </c>
      <c r="N501" t="s">
        <v>629</v>
      </c>
      <c r="O501">
        <v>76</v>
      </c>
      <c r="P501">
        <v>71</v>
      </c>
      <c r="Q501">
        <v>72</v>
      </c>
      <c r="R501" t="str">
        <f>_xlfn.XLOOKUP(Grades[[#This Row],[math score]],$I$37:$I$41,$J$37:$J$41, ,-1)</f>
        <v>C</v>
      </c>
      <c r="S501" s="16" t="str">
        <f>_xlfn.XLOOKUP(Grades[[#This Row],[reading score]],$I$37:$I$41,$J$37:$J$41, ,-1)</f>
        <v>C</v>
      </c>
      <c r="T501" s="16" t="str">
        <f>_xlfn.XLOOKUP(Grades[[#This Row],[writing score]],$I$37:$I$41,$J$37:$J$41, ,-1)</f>
        <v>C</v>
      </c>
      <c r="U501" s="76">
        <f>AVERAGE(Grades[[#This Row],[math score]],Grades[[#This Row],[reading score]],Grades[[#This Row],[writing score]])</f>
        <v>73</v>
      </c>
      <c r="V501" s="15" t="str">
        <f>_xlfn.XLOOKUP(Grades[[#This Row],[Name]],Students[Name],Students[School Name])</f>
        <v>Willow Creek High School</v>
      </c>
      <c r="W501" s="15" t="str">
        <f>_xlfn.XLOOKUP(Grades[[#This Row],[Name]],Students[Name],Students[Extracurricular Activities])</f>
        <v>Yearbook Committee</v>
      </c>
      <c r="X501" s="15" t="str">
        <f>_xlfn.XLOOKUP(Grades[[#This Row],[school]],Schools[School Name],Schools[City])</f>
        <v>Saint Paul</v>
      </c>
      <c r="Y501" s="15">
        <f>_xlfn.XLOOKUP(Grades[[#This Row],[School City]],Schools[City],Schools[Zipcode])</f>
        <v>55108</v>
      </c>
    </row>
    <row r="502" spans="12:25" x14ac:dyDescent="0.2">
      <c r="L502" t="s">
        <v>250</v>
      </c>
      <c r="M502" t="s">
        <v>4</v>
      </c>
      <c r="N502" t="s">
        <v>630</v>
      </c>
      <c r="O502">
        <v>74</v>
      </c>
      <c r="P502">
        <v>79</v>
      </c>
      <c r="Q502">
        <v>82</v>
      </c>
      <c r="R502" t="str">
        <f>_xlfn.XLOOKUP(Grades[[#This Row],[math score]],$I$37:$I$41,$J$37:$J$41, ,-1)</f>
        <v>C</v>
      </c>
      <c r="S502" s="16" t="str">
        <f>_xlfn.XLOOKUP(Grades[[#This Row],[reading score]],$I$37:$I$41,$J$37:$J$41, ,-1)</f>
        <v>C</v>
      </c>
      <c r="T502" s="16" t="str">
        <f>_xlfn.XLOOKUP(Grades[[#This Row],[writing score]],$I$37:$I$41,$J$37:$J$41, ,-1)</f>
        <v>B</v>
      </c>
      <c r="U502" s="76">
        <f>AVERAGE(Grades[[#This Row],[math score]],Grades[[#This Row],[reading score]],Grades[[#This Row],[writing score]])</f>
        <v>78.333333333333329</v>
      </c>
      <c r="V502" s="15" t="str">
        <f>_xlfn.XLOOKUP(Grades[[#This Row],[Name]],Students[Name],Students[School Name])</f>
        <v>Golden Sierra High School</v>
      </c>
      <c r="W502" s="15" t="str">
        <f>_xlfn.XLOOKUP(Grades[[#This Row],[Name]],Students[Name],Students[Extracurricular Activities])</f>
        <v>Art Club</v>
      </c>
      <c r="X502" s="15" t="str">
        <f>_xlfn.XLOOKUP(Grades[[#This Row],[school]],Schools[School Name],Schools[City])</f>
        <v>Bloomington</v>
      </c>
      <c r="Y502" s="15">
        <f>_xlfn.XLOOKUP(Grades[[#This Row],[School City]],Schools[City],Schools[Zipcode])</f>
        <v>55435</v>
      </c>
    </row>
    <row r="503" spans="12:25" x14ac:dyDescent="0.2">
      <c r="L503" t="s">
        <v>251</v>
      </c>
      <c r="M503" t="s">
        <v>4</v>
      </c>
      <c r="N503" t="s">
        <v>629</v>
      </c>
      <c r="O503">
        <v>94</v>
      </c>
      <c r="P503">
        <v>87</v>
      </c>
      <c r="Q503">
        <v>92</v>
      </c>
      <c r="R503" t="str">
        <f>_xlfn.XLOOKUP(Grades[[#This Row],[math score]],$I$37:$I$41,$J$37:$J$41, ,-1)</f>
        <v>A</v>
      </c>
      <c r="S503" s="16" t="str">
        <f>_xlfn.XLOOKUP(Grades[[#This Row],[reading score]],$I$37:$I$41,$J$37:$J$41, ,-1)</f>
        <v>B</v>
      </c>
      <c r="T503" s="16" t="str">
        <f>_xlfn.XLOOKUP(Grades[[#This Row],[writing score]],$I$37:$I$41,$J$37:$J$41, ,-1)</f>
        <v>A</v>
      </c>
      <c r="U503" s="76">
        <f>AVERAGE(Grades[[#This Row],[math score]],Grades[[#This Row],[reading score]],Grades[[#This Row],[writing score]])</f>
        <v>91</v>
      </c>
      <c r="V503" s="15" t="str">
        <f>_xlfn.XLOOKUP(Grades[[#This Row],[Name]],Students[Name],Students[School Name])</f>
        <v>Lone Oak Grammar School</v>
      </c>
      <c r="W503" s="15" t="str">
        <f>_xlfn.XLOOKUP(Grades[[#This Row],[Name]],Students[Name],Students[Extracurricular Activities])</f>
        <v xml:space="preserve">Marching Band </v>
      </c>
      <c r="X503" s="15" t="str">
        <f>_xlfn.XLOOKUP(Grades[[#This Row],[school]],Schools[School Name],Schools[City])</f>
        <v>Rochester</v>
      </c>
      <c r="Y503" s="15">
        <f>_xlfn.XLOOKUP(Grades[[#This Row],[School City]],Schools[City],Schools[Zipcode])</f>
        <v>55906</v>
      </c>
    </row>
    <row r="504" spans="12:25" x14ac:dyDescent="0.2">
      <c r="L504" t="s">
        <v>642</v>
      </c>
      <c r="M504" t="s">
        <v>5</v>
      </c>
      <c r="N504" t="s">
        <v>629</v>
      </c>
      <c r="O504">
        <v>63</v>
      </c>
      <c r="P504">
        <v>61</v>
      </c>
      <c r="Q504">
        <v>54</v>
      </c>
      <c r="R504" t="str">
        <f>_xlfn.XLOOKUP(Grades[[#This Row],[math score]],$I$37:$I$41,$J$37:$J$41, ,-1)</f>
        <v>D</v>
      </c>
      <c r="S504" s="16" t="str">
        <f>_xlfn.XLOOKUP(Grades[[#This Row],[reading score]],$I$37:$I$41,$J$37:$J$41, ,-1)</f>
        <v>D</v>
      </c>
      <c r="T504" s="16" t="str">
        <f>_xlfn.XLOOKUP(Grades[[#This Row],[writing score]],$I$37:$I$41,$J$37:$J$41, ,-1)</f>
        <v>F</v>
      </c>
      <c r="U504" s="76">
        <f>AVERAGE(Grades[[#This Row],[math score]],Grades[[#This Row],[reading score]],Grades[[#This Row],[writing score]])</f>
        <v>59.333333333333336</v>
      </c>
      <c r="V504" s="15" t="str">
        <f>_xlfn.XLOOKUP(Grades[[#This Row],[Name]],Students[Name],Students[School Name])</f>
        <v>Blue River High School</v>
      </c>
      <c r="W504" s="15" t="str">
        <f>_xlfn.XLOOKUP(Grades[[#This Row],[Name]],Students[Name],Students[Extracurricular Activities])</f>
        <v>Yearbook Committee</v>
      </c>
      <c r="X504" s="15" t="str">
        <f>_xlfn.XLOOKUP(Grades[[#This Row],[school]],Schools[School Name],Schools[City])</f>
        <v>Duluth</v>
      </c>
      <c r="Y504" s="15">
        <f>_xlfn.XLOOKUP(Grades[[#This Row],[School City]],Schools[City],Schools[Zipcode])</f>
        <v>55810</v>
      </c>
    </row>
    <row r="505" spans="12:25" x14ac:dyDescent="0.2">
      <c r="L505" t="s">
        <v>252</v>
      </c>
      <c r="M505" t="s">
        <v>4</v>
      </c>
      <c r="N505" t="s">
        <v>630</v>
      </c>
      <c r="O505">
        <v>95</v>
      </c>
      <c r="P505">
        <v>89</v>
      </c>
      <c r="Q505">
        <v>92</v>
      </c>
      <c r="R505" t="str">
        <f>_xlfn.XLOOKUP(Grades[[#This Row],[math score]],$I$37:$I$41,$J$37:$J$41, ,-1)</f>
        <v>A</v>
      </c>
      <c r="S505" s="16" t="str">
        <f>_xlfn.XLOOKUP(Grades[[#This Row],[reading score]],$I$37:$I$41,$J$37:$J$41, ,-1)</f>
        <v>B</v>
      </c>
      <c r="T505" s="16" t="str">
        <f>_xlfn.XLOOKUP(Grades[[#This Row],[writing score]],$I$37:$I$41,$J$37:$J$41, ,-1)</f>
        <v>A</v>
      </c>
      <c r="U505" s="76">
        <f>AVERAGE(Grades[[#This Row],[math score]],Grades[[#This Row],[reading score]],Grades[[#This Row],[writing score]])</f>
        <v>92</v>
      </c>
      <c r="V505" s="15" t="str">
        <f>_xlfn.XLOOKUP(Grades[[#This Row],[Name]],Students[Name],Students[School Name])</f>
        <v>Willow Creek High School</v>
      </c>
      <c r="W505" s="15" t="str">
        <f>_xlfn.XLOOKUP(Grades[[#This Row],[Name]],Students[Name],Students[Extracurricular Activities])</f>
        <v xml:space="preserve">Marching Band </v>
      </c>
      <c r="X505" s="15" t="str">
        <f>_xlfn.XLOOKUP(Grades[[#This Row],[school]],Schools[School Name],Schools[City])</f>
        <v>Saint Paul</v>
      </c>
      <c r="Y505" s="15">
        <f>_xlfn.XLOOKUP(Grades[[#This Row],[School City]],Schools[City],Schools[Zipcode])</f>
        <v>55108</v>
      </c>
    </row>
    <row r="506" spans="12:25" x14ac:dyDescent="0.2">
      <c r="L506" t="s">
        <v>253</v>
      </c>
      <c r="M506" t="s">
        <v>4</v>
      </c>
      <c r="N506" t="s">
        <v>629</v>
      </c>
      <c r="O506">
        <v>40</v>
      </c>
      <c r="P506">
        <v>59</v>
      </c>
      <c r="Q506">
        <v>54</v>
      </c>
      <c r="R506" t="str">
        <f>_xlfn.XLOOKUP(Grades[[#This Row],[math score]],$I$37:$I$41,$J$37:$J$41, ,-1)</f>
        <v>F</v>
      </c>
      <c r="S506" s="16" t="str">
        <f>_xlfn.XLOOKUP(Grades[[#This Row],[reading score]],$I$37:$I$41,$J$37:$J$41, ,-1)</f>
        <v>F</v>
      </c>
      <c r="T506" s="16" t="str">
        <f>_xlfn.XLOOKUP(Grades[[#This Row],[writing score]],$I$37:$I$41,$J$37:$J$41, ,-1)</f>
        <v>F</v>
      </c>
      <c r="U506" s="76">
        <f>AVERAGE(Grades[[#This Row],[math score]],Grades[[#This Row],[reading score]],Grades[[#This Row],[writing score]])</f>
        <v>51</v>
      </c>
      <c r="V506" s="15" t="str">
        <f>_xlfn.XLOOKUP(Grades[[#This Row],[Name]],Students[Name],Students[School Name])</f>
        <v>Golden Sierra High School</v>
      </c>
      <c r="W506" s="15" t="str">
        <f>_xlfn.XLOOKUP(Grades[[#This Row],[Name]],Students[Name],Students[Extracurricular Activities])</f>
        <v>Art Club</v>
      </c>
      <c r="X506" s="15" t="str">
        <f>_xlfn.XLOOKUP(Grades[[#This Row],[school]],Schools[School Name],Schools[City])</f>
        <v>Bloomington</v>
      </c>
      <c r="Y506" s="15">
        <f>_xlfn.XLOOKUP(Grades[[#This Row],[School City]],Schools[City],Schools[Zipcode])</f>
        <v>55435</v>
      </c>
    </row>
    <row r="507" spans="12:25" x14ac:dyDescent="0.2">
      <c r="L507" t="s">
        <v>254</v>
      </c>
      <c r="M507" t="s">
        <v>4</v>
      </c>
      <c r="N507" t="s">
        <v>630</v>
      </c>
      <c r="O507">
        <v>82</v>
      </c>
      <c r="P507">
        <v>82</v>
      </c>
      <c r="Q507">
        <v>80</v>
      </c>
      <c r="R507" t="str">
        <f>_xlfn.XLOOKUP(Grades[[#This Row],[math score]],$I$37:$I$41,$J$37:$J$41, ,-1)</f>
        <v>B</v>
      </c>
      <c r="S507" s="16" t="str">
        <f>_xlfn.XLOOKUP(Grades[[#This Row],[reading score]],$I$37:$I$41,$J$37:$J$41, ,-1)</f>
        <v>B</v>
      </c>
      <c r="T507" s="16" t="str">
        <f>_xlfn.XLOOKUP(Grades[[#This Row],[writing score]],$I$37:$I$41,$J$37:$J$41, ,-1)</f>
        <v>B</v>
      </c>
      <c r="U507" s="76">
        <f>AVERAGE(Grades[[#This Row],[math score]],Grades[[#This Row],[reading score]],Grades[[#This Row],[writing score]])</f>
        <v>81.333333333333329</v>
      </c>
      <c r="V507" s="15" t="str">
        <f>_xlfn.XLOOKUP(Grades[[#This Row],[Name]],Students[Name],Students[School Name])</f>
        <v>Lone Oak Grammar School</v>
      </c>
      <c r="W507" s="15" t="str">
        <f>_xlfn.XLOOKUP(Grades[[#This Row],[Name]],Students[Name],Students[Extracurricular Activities])</f>
        <v>Student Government</v>
      </c>
      <c r="X507" s="15" t="str">
        <f>_xlfn.XLOOKUP(Grades[[#This Row],[school]],Schools[School Name],Schools[City])</f>
        <v>Rochester</v>
      </c>
      <c r="Y507" s="15">
        <f>_xlfn.XLOOKUP(Grades[[#This Row],[School City]],Schools[City],Schools[Zipcode])</f>
        <v>55906</v>
      </c>
    </row>
    <row r="508" spans="12:25" x14ac:dyDescent="0.2">
      <c r="L508" t="s">
        <v>643</v>
      </c>
      <c r="M508" t="s">
        <v>5</v>
      </c>
      <c r="N508" t="s">
        <v>629</v>
      </c>
      <c r="O508">
        <v>68</v>
      </c>
      <c r="P508">
        <v>70</v>
      </c>
      <c r="Q508">
        <v>66</v>
      </c>
      <c r="R508" t="str">
        <f>_xlfn.XLOOKUP(Grades[[#This Row],[math score]],$I$37:$I$41,$J$37:$J$41, ,-1)</f>
        <v>D</v>
      </c>
      <c r="S508" s="16" t="str">
        <f>_xlfn.XLOOKUP(Grades[[#This Row],[reading score]],$I$37:$I$41,$J$37:$J$41, ,-1)</f>
        <v>C</v>
      </c>
      <c r="T508" s="16" t="str">
        <f>_xlfn.XLOOKUP(Grades[[#This Row],[writing score]],$I$37:$I$41,$J$37:$J$41, ,-1)</f>
        <v>D</v>
      </c>
      <c r="U508" s="76">
        <f>AVERAGE(Grades[[#This Row],[math score]],Grades[[#This Row],[reading score]],Grades[[#This Row],[writing score]])</f>
        <v>68</v>
      </c>
      <c r="V508" s="15" t="str">
        <f>_xlfn.XLOOKUP(Grades[[#This Row],[Name]],Students[Name],Students[School Name])</f>
        <v>Granite Hills High</v>
      </c>
      <c r="W508" s="15" t="str">
        <f>_xlfn.XLOOKUP(Grades[[#This Row],[Name]],Students[Name],Students[Extracurricular Activities])</f>
        <v>Chess Club</v>
      </c>
      <c r="X508" s="15" t="str">
        <f>_xlfn.XLOOKUP(Grades[[#This Row],[school]],Schools[School Name],Schools[City])</f>
        <v>Minneapolis</v>
      </c>
      <c r="Y508" s="15">
        <f>_xlfn.XLOOKUP(Grades[[#This Row],[School City]],Schools[City],Schools[Zipcode])</f>
        <v>55488</v>
      </c>
    </row>
    <row r="509" spans="12:25" x14ac:dyDescent="0.2">
      <c r="L509" t="s">
        <v>644</v>
      </c>
      <c r="M509" t="s">
        <v>5</v>
      </c>
      <c r="N509" t="s">
        <v>630</v>
      </c>
      <c r="O509">
        <v>55</v>
      </c>
      <c r="P509">
        <v>59</v>
      </c>
      <c r="Q509">
        <v>54</v>
      </c>
      <c r="R509" t="str">
        <f>_xlfn.XLOOKUP(Grades[[#This Row],[math score]],$I$37:$I$41,$J$37:$J$41, ,-1)</f>
        <v>F</v>
      </c>
      <c r="S509" s="16" t="str">
        <f>_xlfn.XLOOKUP(Grades[[#This Row],[reading score]],$I$37:$I$41,$J$37:$J$41, ,-1)</f>
        <v>F</v>
      </c>
      <c r="T509" s="16" t="str">
        <f>_xlfn.XLOOKUP(Grades[[#This Row],[writing score]],$I$37:$I$41,$J$37:$J$41, ,-1)</f>
        <v>F</v>
      </c>
      <c r="U509" s="76">
        <f>AVERAGE(Grades[[#This Row],[math score]],Grades[[#This Row],[reading score]],Grades[[#This Row],[writing score]])</f>
        <v>56</v>
      </c>
      <c r="V509" s="15" t="str">
        <f>_xlfn.XLOOKUP(Grades[[#This Row],[Name]],Students[Name],Students[School Name])</f>
        <v>Lone Oak Grammar School</v>
      </c>
      <c r="W509" s="15" t="str">
        <f>_xlfn.XLOOKUP(Grades[[#This Row],[Name]],Students[Name],Students[Extracurricular Activities])</f>
        <v>Sports</v>
      </c>
      <c r="X509" s="15" t="str">
        <f>_xlfn.XLOOKUP(Grades[[#This Row],[school]],Schools[School Name],Schools[City])</f>
        <v>Rochester</v>
      </c>
      <c r="Y509" s="15">
        <f>_xlfn.XLOOKUP(Grades[[#This Row],[School City]],Schools[City],Schools[Zipcode])</f>
        <v>55906</v>
      </c>
    </row>
    <row r="510" spans="12:25" x14ac:dyDescent="0.2">
      <c r="L510" t="s">
        <v>645</v>
      </c>
      <c r="M510" t="s">
        <v>5</v>
      </c>
      <c r="N510" t="s">
        <v>630</v>
      </c>
      <c r="O510">
        <v>79</v>
      </c>
      <c r="P510">
        <v>78</v>
      </c>
      <c r="Q510">
        <v>77</v>
      </c>
      <c r="R510" t="str">
        <f>_xlfn.XLOOKUP(Grades[[#This Row],[math score]],$I$37:$I$41,$J$37:$J$41, ,-1)</f>
        <v>C</v>
      </c>
      <c r="S510" s="16" t="str">
        <f>_xlfn.XLOOKUP(Grades[[#This Row],[reading score]],$I$37:$I$41,$J$37:$J$41, ,-1)</f>
        <v>C</v>
      </c>
      <c r="T510" s="16" t="str">
        <f>_xlfn.XLOOKUP(Grades[[#This Row],[writing score]],$I$37:$I$41,$J$37:$J$41, ,-1)</f>
        <v>C</v>
      </c>
      <c r="U510" s="76">
        <f>AVERAGE(Grades[[#This Row],[math score]],Grades[[#This Row],[reading score]],Grades[[#This Row],[writing score]])</f>
        <v>78</v>
      </c>
      <c r="V510" s="15" t="str">
        <f>_xlfn.XLOOKUP(Grades[[#This Row],[Name]],Students[Name],Students[School Name])</f>
        <v>Blue River High School</v>
      </c>
      <c r="W510" s="15" t="str">
        <f>_xlfn.XLOOKUP(Grades[[#This Row],[Name]],Students[Name],Students[Extracurricular Activities])</f>
        <v>Art Club</v>
      </c>
      <c r="X510" s="15" t="str">
        <f>_xlfn.XLOOKUP(Grades[[#This Row],[school]],Schools[School Name],Schools[City])</f>
        <v>Duluth</v>
      </c>
      <c r="Y510" s="15">
        <f>_xlfn.XLOOKUP(Grades[[#This Row],[School City]],Schools[City],Schools[Zipcode])</f>
        <v>55810</v>
      </c>
    </row>
    <row r="511" spans="12:25" x14ac:dyDescent="0.2">
      <c r="L511" t="s">
        <v>255</v>
      </c>
      <c r="M511" t="s">
        <v>4</v>
      </c>
      <c r="N511" t="s">
        <v>630</v>
      </c>
      <c r="O511">
        <v>86</v>
      </c>
      <c r="P511">
        <v>92</v>
      </c>
      <c r="Q511">
        <v>87</v>
      </c>
      <c r="R511" t="str">
        <f>_xlfn.XLOOKUP(Grades[[#This Row],[math score]],$I$37:$I$41,$J$37:$J$41, ,-1)</f>
        <v>B</v>
      </c>
      <c r="S511" s="16" t="str">
        <f>_xlfn.XLOOKUP(Grades[[#This Row],[reading score]],$I$37:$I$41,$J$37:$J$41, ,-1)</f>
        <v>A</v>
      </c>
      <c r="T511" s="16" t="str">
        <f>_xlfn.XLOOKUP(Grades[[#This Row],[writing score]],$I$37:$I$41,$J$37:$J$41, ,-1)</f>
        <v>B</v>
      </c>
      <c r="U511" s="76">
        <f>AVERAGE(Grades[[#This Row],[math score]],Grades[[#This Row],[reading score]],Grades[[#This Row],[writing score]])</f>
        <v>88.333333333333329</v>
      </c>
      <c r="V511" s="15" t="str">
        <f>_xlfn.XLOOKUP(Grades[[#This Row],[Name]],Students[Name],Students[School Name])</f>
        <v>Blue River High School</v>
      </c>
      <c r="W511" s="15" t="str">
        <f>_xlfn.XLOOKUP(Grades[[#This Row],[Name]],Students[Name],Students[Extracurricular Activities])</f>
        <v>Sports</v>
      </c>
      <c r="X511" s="15" t="str">
        <f>_xlfn.XLOOKUP(Grades[[#This Row],[school]],Schools[School Name],Schools[City])</f>
        <v>Duluth</v>
      </c>
      <c r="Y511" s="15">
        <f>_xlfn.XLOOKUP(Grades[[#This Row],[School City]],Schools[City],Schools[Zipcode])</f>
        <v>55810</v>
      </c>
    </row>
    <row r="512" spans="12:25" x14ac:dyDescent="0.2">
      <c r="L512" t="s">
        <v>646</v>
      </c>
      <c r="M512" t="s">
        <v>5</v>
      </c>
      <c r="N512" t="s">
        <v>629</v>
      </c>
      <c r="O512">
        <v>76</v>
      </c>
      <c r="P512">
        <v>71</v>
      </c>
      <c r="Q512">
        <v>73</v>
      </c>
      <c r="R512" t="str">
        <f>_xlfn.XLOOKUP(Grades[[#This Row],[math score]],$I$37:$I$41,$J$37:$J$41, ,-1)</f>
        <v>C</v>
      </c>
      <c r="S512" s="16" t="str">
        <f>_xlfn.XLOOKUP(Grades[[#This Row],[reading score]],$I$37:$I$41,$J$37:$J$41, ,-1)</f>
        <v>C</v>
      </c>
      <c r="T512" s="16" t="str">
        <f>_xlfn.XLOOKUP(Grades[[#This Row],[writing score]],$I$37:$I$41,$J$37:$J$41, ,-1)</f>
        <v>C</v>
      </c>
      <c r="U512" s="76">
        <f>AVERAGE(Grades[[#This Row],[math score]],Grades[[#This Row],[reading score]],Grades[[#This Row],[writing score]])</f>
        <v>73.333333333333329</v>
      </c>
      <c r="V512" s="15" t="str">
        <f>_xlfn.XLOOKUP(Grades[[#This Row],[Name]],Students[Name],Students[School Name])</f>
        <v>Golden Sierra High School</v>
      </c>
      <c r="W512" s="15" t="str">
        <f>_xlfn.XLOOKUP(Grades[[#This Row],[Name]],Students[Name],Students[Extracurricular Activities])</f>
        <v>Yearbook Committee</v>
      </c>
      <c r="X512" s="15" t="str">
        <f>_xlfn.XLOOKUP(Grades[[#This Row],[school]],Schools[School Name],Schools[City])</f>
        <v>Bloomington</v>
      </c>
      <c r="Y512" s="15">
        <f>_xlfn.XLOOKUP(Grades[[#This Row],[School City]],Schools[City],Schools[Zipcode])</f>
        <v>55435</v>
      </c>
    </row>
    <row r="513" spans="12:25" x14ac:dyDescent="0.2">
      <c r="L513" t="s">
        <v>647</v>
      </c>
      <c r="M513" t="s">
        <v>5</v>
      </c>
      <c r="N513" t="s">
        <v>629</v>
      </c>
      <c r="O513">
        <v>64</v>
      </c>
      <c r="P513">
        <v>50</v>
      </c>
      <c r="Q513">
        <v>43</v>
      </c>
      <c r="R513" t="str">
        <f>_xlfn.XLOOKUP(Grades[[#This Row],[math score]],$I$37:$I$41,$J$37:$J$41, ,-1)</f>
        <v>D</v>
      </c>
      <c r="S513" s="16" t="str">
        <f>_xlfn.XLOOKUP(Grades[[#This Row],[reading score]],$I$37:$I$41,$J$37:$J$41, ,-1)</f>
        <v>F</v>
      </c>
      <c r="T513" s="16" t="str">
        <f>_xlfn.XLOOKUP(Grades[[#This Row],[writing score]],$I$37:$I$41,$J$37:$J$41, ,-1)</f>
        <v>F</v>
      </c>
      <c r="U513" s="76">
        <f>AVERAGE(Grades[[#This Row],[math score]],Grades[[#This Row],[reading score]],Grades[[#This Row],[writing score]])</f>
        <v>52.333333333333336</v>
      </c>
      <c r="V513" s="15" t="str">
        <f>_xlfn.XLOOKUP(Grades[[#This Row],[Name]],Students[Name],Students[School Name])</f>
        <v>Granite Hills High</v>
      </c>
      <c r="W513" s="15" t="str">
        <f>_xlfn.XLOOKUP(Grades[[#This Row],[Name]],Students[Name],Students[Extracurricular Activities])</f>
        <v>Student Government</v>
      </c>
      <c r="X513" s="15" t="str">
        <f>_xlfn.XLOOKUP(Grades[[#This Row],[school]],Schools[School Name],Schools[City])</f>
        <v>Minneapolis</v>
      </c>
      <c r="Y513" s="15">
        <f>_xlfn.XLOOKUP(Grades[[#This Row],[School City]],Schools[City],Schools[Zipcode])</f>
        <v>55488</v>
      </c>
    </row>
    <row r="514" spans="12:25" x14ac:dyDescent="0.2">
      <c r="L514" t="s">
        <v>648</v>
      </c>
      <c r="M514" t="s">
        <v>5</v>
      </c>
      <c r="N514" t="s">
        <v>629</v>
      </c>
      <c r="O514">
        <v>62</v>
      </c>
      <c r="P514">
        <v>49</v>
      </c>
      <c r="Q514">
        <v>52</v>
      </c>
      <c r="R514" t="str">
        <f>_xlfn.XLOOKUP(Grades[[#This Row],[math score]],$I$37:$I$41,$J$37:$J$41, ,-1)</f>
        <v>D</v>
      </c>
      <c r="S514" s="16" t="str">
        <f>_xlfn.XLOOKUP(Grades[[#This Row],[reading score]],$I$37:$I$41,$J$37:$J$41, ,-1)</f>
        <v>F</v>
      </c>
      <c r="T514" s="16" t="str">
        <f>_xlfn.XLOOKUP(Grades[[#This Row],[writing score]],$I$37:$I$41,$J$37:$J$41, ,-1)</f>
        <v>F</v>
      </c>
      <c r="U514" s="76">
        <f>AVERAGE(Grades[[#This Row],[math score]],Grades[[#This Row],[reading score]],Grades[[#This Row],[writing score]])</f>
        <v>54.333333333333336</v>
      </c>
      <c r="V514" s="15" t="str">
        <f>_xlfn.XLOOKUP(Grades[[#This Row],[Name]],Students[Name],Students[School Name])</f>
        <v>Golden Sierra High School</v>
      </c>
      <c r="W514" s="15" t="str">
        <f>_xlfn.XLOOKUP(Grades[[#This Row],[Name]],Students[Name],Students[Extracurricular Activities])</f>
        <v>Student Government</v>
      </c>
      <c r="X514" s="15" t="str">
        <f>_xlfn.XLOOKUP(Grades[[#This Row],[school]],Schools[School Name],Schools[City])</f>
        <v>Bloomington</v>
      </c>
      <c r="Y514" s="15">
        <f>_xlfn.XLOOKUP(Grades[[#This Row],[School City]],Schools[City],Schools[Zipcode])</f>
        <v>55435</v>
      </c>
    </row>
    <row r="515" spans="12:25" x14ac:dyDescent="0.2">
      <c r="L515" t="s">
        <v>256</v>
      </c>
      <c r="M515" t="s">
        <v>4</v>
      </c>
      <c r="N515" t="s">
        <v>629</v>
      </c>
      <c r="O515">
        <v>54</v>
      </c>
      <c r="P515">
        <v>61</v>
      </c>
      <c r="Q515">
        <v>62</v>
      </c>
      <c r="R515" t="str">
        <f>_xlfn.XLOOKUP(Grades[[#This Row],[math score]],$I$37:$I$41,$J$37:$J$41, ,-1)</f>
        <v>F</v>
      </c>
      <c r="S515" s="16" t="str">
        <f>_xlfn.XLOOKUP(Grades[[#This Row],[reading score]],$I$37:$I$41,$J$37:$J$41, ,-1)</f>
        <v>D</v>
      </c>
      <c r="T515" s="16" t="str">
        <f>_xlfn.XLOOKUP(Grades[[#This Row],[writing score]],$I$37:$I$41,$J$37:$J$41, ,-1)</f>
        <v>D</v>
      </c>
      <c r="U515" s="76">
        <f>AVERAGE(Grades[[#This Row],[math score]],Grades[[#This Row],[reading score]],Grades[[#This Row],[writing score]])</f>
        <v>59</v>
      </c>
      <c r="V515" s="15" t="str">
        <f>_xlfn.XLOOKUP(Grades[[#This Row],[Name]],Students[Name],Students[School Name])</f>
        <v>Lone Oak Grammar School</v>
      </c>
      <c r="W515" s="15" t="str">
        <f>_xlfn.XLOOKUP(Grades[[#This Row],[Name]],Students[Name],Students[Extracurricular Activities])</f>
        <v>Student Government</v>
      </c>
      <c r="X515" s="15" t="str">
        <f>_xlfn.XLOOKUP(Grades[[#This Row],[school]],Schools[School Name],Schools[City])</f>
        <v>Rochester</v>
      </c>
      <c r="Y515" s="15">
        <f>_xlfn.XLOOKUP(Grades[[#This Row],[School City]],Schools[City],Schools[Zipcode])</f>
        <v>55906</v>
      </c>
    </row>
    <row r="516" spans="12:25" x14ac:dyDescent="0.2">
      <c r="L516" t="s">
        <v>257</v>
      </c>
      <c r="M516" t="s">
        <v>4</v>
      </c>
      <c r="N516" t="s">
        <v>630</v>
      </c>
      <c r="O516">
        <v>77</v>
      </c>
      <c r="P516">
        <v>97</v>
      </c>
      <c r="Q516">
        <v>94</v>
      </c>
      <c r="R516" t="str">
        <f>_xlfn.XLOOKUP(Grades[[#This Row],[math score]],$I$37:$I$41,$J$37:$J$41, ,-1)</f>
        <v>C</v>
      </c>
      <c r="S516" s="16" t="str">
        <f>_xlfn.XLOOKUP(Grades[[#This Row],[reading score]],$I$37:$I$41,$J$37:$J$41, ,-1)</f>
        <v>A</v>
      </c>
      <c r="T516" s="16" t="str">
        <f>_xlfn.XLOOKUP(Grades[[#This Row],[writing score]],$I$37:$I$41,$J$37:$J$41, ,-1)</f>
        <v>A</v>
      </c>
      <c r="U516" s="76">
        <f>AVERAGE(Grades[[#This Row],[math score]],Grades[[#This Row],[reading score]],Grades[[#This Row],[writing score]])</f>
        <v>89.333333333333329</v>
      </c>
      <c r="V516" s="15" t="str">
        <f>_xlfn.XLOOKUP(Grades[[#This Row],[Name]],Students[Name],Students[School Name])</f>
        <v>Lone Oak Grammar School</v>
      </c>
      <c r="W516" s="15" t="str">
        <f>_xlfn.XLOOKUP(Grades[[#This Row],[Name]],Students[Name],Students[Extracurricular Activities])</f>
        <v>Art Club</v>
      </c>
      <c r="X516" s="15" t="str">
        <f>_xlfn.XLOOKUP(Grades[[#This Row],[school]],Schools[School Name],Schools[City])</f>
        <v>Rochester</v>
      </c>
      <c r="Y516" s="15">
        <f>_xlfn.XLOOKUP(Grades[[#This Row],[School City]],Schools[City],Schools[Zipcode])</f>
        <v>55906</v>
      </c>
    </row>
    <row r="517" spans="12:25" x14ac:dyDescent="0.2">
      <c r="L517" t="s">
        <v>258</v>
      </c>
      <c r="M517" t="s">
        <v>4</v>
      </c>
      <c r="N517" t="s">
        <v>629</v>
      </c>
      <c r="O517">
        <v>76</v>
      </c>
      <c r="P517">
        <v>87</v>
      </c>
      <c r="Q517">
        <v>85</v>
      </c>
      <c r="R517" t="str">
        <f>_xlfn.XLOOKUP(Grades[[#This Row],[math score]],$I$37:$I$41,$J$37:$J$41, ,-1)</f>
        <v>C</v>
      </c>
      <c r="S517" s="16" t="str">
        <f>_xlfn.XLOOKUP(Grades[[#This Row],[reading score]],$I$37:$I$41,$J$37:$J$41, ,-1)</f>
        <v>B</v>
      </c>
      <c r="T517" s="16" t="str">
        <f>_xlfn.XLOOKUP(Grades[[#This Row],[writing score]],$I$37:$I$41,$J$37:$J$41, ,-1)</f>
        <v>B</v>
      </c>
      <c r="U517" s="76">
        <f>AVERAGE(Grades[[#This Row],[math score]],Grades[[#This Row],[reading score]],Grades[[#This Row],[writing score]])</f>
        <v>82.666666666666671</v>
      </c>
      <c r="V517" s="15" t="str">
        <f>_xlfn.XLOOKUP(Grades[[#This Row],[Name]],Students[Name],Students[School Name])</f>
        <v>Blue River High School</v>
      </c>
      <c r="W517" s="15" t="str">
        <f>_xlfn.XLOOKUP(Grades[[#This Row],[Name]],Students[Name],Students[Extracurricular Activities])</f>
        <v>Student Government</v>
      </c>
      <c r="X517" s="15" t="str">
        <f>_xlfn.XLOOKUP(Grades[[#This Row],[school]],Schools[School Name],Schools[City])</f>
        <v>Duluth</v>
      </c>
      <c r="Y517" s="15">
        <f>_xlfn.XLOOKUP(Grades[[#This Row],[School City]],Schools[City],Schools[Zipcode])</f>
        <v>55810</v>
      </c>
    </row>
    <row r="518" spans="12:25" x14ac:dyDescent="0.2">
      <c r="L518" t="s">
        <v>259</v>
      </c>
      <c r="M518" t="s">
        <v>4</v>
      </c>
      <c r="N518" t="s">
        <v>629</v>
      </c>
      <c r="O518">
        <v>74</v>
      </c>
      <c r="P518">
        <v>89</v>
      </c>
      <c r="Q518">
        <v>84</v>
      </c>
      <c r="R518" t="str">
        <f>_xlfn.XLOOKUP(Grades[[#This Row],[math score]],$I$37:$I$41,$J$37:$J$41, ,-1)</f>
        <v>C</v>
      </c>
      <c r="S518" s="16" t="str">
        <f>_xlfn.XLOOKUP(Grades[[#This Row],[reading score]],$I$37:$I$41,$J$37:$J$41, ,-1)</f>
        <v>B</v>
      </c>
      <c r="T518" s="16" t="str">
        <f>_xlfn.XLOOKUP(Grades[[#This Row],[writing score]],$I$37:$I$41,$J$37:$J$41, ,-1)</f>
        <v>B</v>
      </c>
      <c r="U518" s="76">
        <f>AVERAGE(Grades[[#This Row],[math score]],Grades[[#This Row],[reading score]],Grades[[#This Row],[writing score]])</f>
        <v>82.333333333333329</v>
      </c>
      <c r="V518" s="15" t="str">
        <f>_xlfn.XLOOKUP(Grades[[#This Row],[Name]],Students[Name],Students[School Name])</f>
        <v>Golden Sierra High School</v>
      </c>
      <c r="W518" s="15" t="str">
        <f>_xlfn.XLOOKUP(Grades[[#This Row],[Name]],Students[Name],Students[Extracurricular Activities])</f>
        <v>Yearbook Committee</v>
      </c>
      <c r="X518" s="15" t="str">
        <f>_xlfn.XLOOKUP(Grades[[#This Row],[school]],Schools[School Name],Schools[City])</f>
        <v>Bloomington</v>
      </c>
      <c r="Y518" s="15">
        <f>_xlfn.XLOOKUP(Grades[[#This Row],[School City]],Schools[City],Schools[Zipcode])</f>
        <v>55435</v>
      </c>
    </row>
    <row r="519" spans="12:25" x14ac:dyDescent="0.2">
      <c r="L519" t="s">
        <v>260</v>
      </c>
      <c r="M519" t="s">
        <v>4</v>
      </c>
      <c r="N519" t="s">
        <v>629</v>
      </c>
      <c r="O519">
        <v>66</v>
      </c>
      <c r="P519">
        <v>74</v>
      </c>
      <c r="Q519">
        <v>73</v>
      </c>
      <c r="R519" t="str">
        <f>_xlfn.XLOOKUP(Grades[[#This Row],[math score]],$I$37:$I$41,$J$37:$J$41, ,-1)</f>
        <v>D</v>
      </c>
      <c r="S519" s="16" t="str">
        <f>_xlfn.XLOOKUP(Grades[[#This Row],[reading score]],$I$37:$I$41,$J$37:$J$41, ,-1)</f>
        <v>C</v>
      </c>
      <c r="T519" s="16" t="str">
        <f>_xlfn.XLOOKUP(Grades[[#This Row],[writing score]],$I$37:$I$41,$J$37:$J$41, ,-1)</f>
        <v>C</v>
      </c>
      <c r="U519" s="76">
        <f>AVERAGE(Grades[[#This Row],[math score]],Grades[[#This Row],[reading score]],Grades[[#This Row],[writing score]])</f>
        <v>71</v>
      </c>
      <c r="V519" s="15" t="str">
        <f>_xlfn.XLOOKUP(Grades[[#This Row],[Name]],Students[Name],Students[School Name])</f>
        <v>Willow Creek High School</v>
      </c>
      <c r="W519" s="15" t="str">
        <f>_xlfn.XLOOKUP(Grades[[#This Row],[Name]],Students[Name],Students[Extracurricular Activities])</f>
        <v>Yearbook Committee</v>
      </c>
      <c r="X519" s="15" t="str">
        <f>_xlfn.XLOOKUP(Grades[[#This Row],[school]],Schools[School Name],Schools[City])</f>
        <v>Saint Paul</v>
      </c>
      <c r="Y519" s="15">
        <f>_xlfn.XLOOKUP(Grades[[#This Row],[School City]],Schools[City],Schools[Zipcode])</f>
        <v>55108</v>
      </c>
    </row>
    <row r="520" spans="12:25" x14ac:dyDescent="0.2">
      <c r="L520" t="s">
        <v>261</v>
      </c>
      <c r="M520" t="s">
        <v>4</v>
      </c>
      <c r="N520" t="s">
        <v>630</v>
      </c>
      <c r="O520">
        <v>66</v>
      </c>
      <c r="P520">
        <v>78</v>
      </c>
      <c r="Q520">
        <v>78</v>
      </c>
      <c r="R520" t="str">
        <f>_xlfn.XLOOKUP(Grades[[#This Row],[math score]],$I$37:$I$41,$J$37:$J$41, ,-1)</f>
        <v>D</v>
      </c>
      <c r="S520" s="16" t="str">
        <f>_xlfn.XLOOKUP(Grades[[#This Row],[reading score]],$I$37:$I$41,$J$37:$J$41, ,-1)</f>
        <v>C</v>
      </c>
      <c r="T520" s="16" t="str">
        <f>_xlfn.XLOOKUP(Grades[[#This Row],[writing score]],$I$37:$I$41,$J$37:$J$41, ,-1)</f>
        <v>C</v>
      </c>
      <c r="U520" s="76">
        <f>AVERAGE(Grades[[#This Row],[math score]],Grades[[#This Row],[reading score]],Grades[[#This Row],[writing score]])</f>
        <v>74</v>
      </c>
      <c r="V520" s="15" t="str">
        <f>_xlfn.XLOOKUP(Grades[[#This Row],[Name]],Students[Name],Students[School Name])</f>
        <v>Golden Sierra High School</v>
      </c>
      <c r="W520" s="15" t="str">
        <f>_xlfn.XLOOKUP(Grades[[#This Row],[Name]],Students[Name],Students[Extracurricular Activities])</f>
        <v>Student Government</v>
      </c>
      <c r="X520" s="15" t="str">
        <f>_xlfn.XLOOKUP(Grades[[#This Row],[school]],Schools[School Name],Schools[City])</f>
        <v>Bloomington</v>
      </c>
      <c r="Y520" s="15">
        <f>_xlfn.XLOOKUP(Grades[[#This Row],[School City]],Schools[City],Schools[Zipcode])</f>
        <v>55435</v>
      </c>
    </row>
    <row r="521" spans="12:25" x14ac:dyDescent="0.2">
      <c r="L521" t="s">
        <v>262</v>
      </c>
      <c r="M521" t="s">
        <v>4</v>
      </c>
      <c r="N521" t="s">
        <v>629</v>
      </c>
      <c r="O521">
        <v>67</v>
      </c>
      <c r="P521">
        <v>78</v>
      </c>
      <c r="Q521">
        <v>79</v>
      </c>
      <c r="R521" t="str">
        <f>_xlfn.XLOOKUP(Grades[[#This Row],[math score]],$I$37:$I$41,$J$37:$J$41, ,-1)</f>
        <v>D</v>
      </c>
      <c r="S521" s="16" t="str">
        <f>_xlfn.XLOOKUP(Grades[[#This Row],[reading score]],$I$37:$I$41,$J$37:$J$41, ,-1)</f>
        <v>C</v>
      </c>
      <c r="T521" s="16" t="str">
        <f>_xlfn.XLOOKUP(Grades[[#This Row],[writing score]],$I$37:$I$41,$J$37:$J$41, ,-1)</f>
        <v>C</v>
      </c>
      <c r="U521" s="76">
        <f>AVERAGE(Grades[[#This Row],[math score]],Grades[[#This Row],[reading score]],Grades[[#This Row],[writing score]])</f>
        <v>74.666666666666671</v>
      </c>
      <c r="V521" s="15" t="str">
        <f>_xlfn.XLOOKUP(Grades[[#This Row],[Name]],Students[Name],Students[School Name])</f>
        <v>Lone Oak Grammar School</v>
      </c>
      <c r="W521" s="15" t="str">
        <f>_xlfn.XLOOKUP(Grades[[#This Row],[Name]],Students[Name],Students[Extracurricular Activities])</f>
        <v>Chess Club</v>
      </c>
      <c r="X521" s="15" t="str">
        <f>_xlfn.XLOOKUP(Grades[[#This Row],[school]],Schools[School Name],Schools[City])</f>
        <v>Rochester</v>
      </c>
      <c r="Y521" s="15">
        <f>_xlfn.XLOOKUP(Grades[[#This Row],[School City]],Schools[City],Schools[Zipcode])</f>
        <v>55906</v>
      </c>
    </row>
    <row r="522" spans="12:25" x14ac:dyDescent="0.2">
      <c r="L522" t="s">
        <v>649</v>
      </c>
      <c r="M522" t="s">
        <v>5</v>
      </c>
      <c r="N522" t="s">
        <v>630</v>
      </c>
      <c r="O522">
        <v>71</v>
      </c>
      <c r="P522">
        <v>49</v>
      </c>
      <c r="Q522">
        <v>52</v>
      </c>
      <c r="R522" t="str">
        <f>_xlfn.XLOOKUP(Grades[[#This Row],[math score]],$I$37:$I$41,$J$37:$J$41, ,-1)</f>
        <v>C</v>
      </c>
      <c r="S522" s="16" t="str">
        <f>_xlfn.XLOOKUP(Grades[[#This Row],[reading score]],$I$37:$I$41,$J$37:$J$41, ,-1)</f>
        <v>F</v>
      </c>
      <c r="T522" s="16" t="str">
        <f>_xlfn.XLOOKUP(Grades[[#This Row],[writing score]],$I$37:$I$41,$J$37:$J$41, ,-1)</f>
        <v>F</v>
      </c>
      <c r="U522" s="76">
        <f>AVERAGE(Grades[[#This Row],[math score]],Grades[[#This Row],[reading score]],Grades[[#This Row],[writing score]])</f>
        <v>57.333333333333336</v>
      </c>
      <c r="V522" s="15" t="str">
        <f>_xlfn.XLOOKUP(Grades[[#This Row],[Name]],Students[Name],Students[School Name])</f>
        <v>Golden Sierra High School</v>
      </c>
      <c r="W522" s="15" t="str">
        <f>_xlfn.XLOOKUP(Grades[[#This Row],[Name]],Students[Name],Students[Extracurricular Activities])</f>
        <v>Yearbook Committee</v>
      </c>
      <c r="X522" s="15" t="str">
        <f>_xlfn.XLOOKUP(Grades[[#This Row],[school]],Schools[School Name],Schools[City])</f>
        <v>Bloomington</v>
      </c>
      <c r="Y522" s="15">
        <f>_xlfn.XLOOKUP(Grades[[#This Row],[School City]],Schools[City],Schools[Zipcode])</f>
        <v>55435</v>
      </c>
    </row>
    <row r="523" spans="12:25" x14ac:dyDescent="0.2">
      <c r="L523" t="s">
        <v>263</v>
      </c>
      <c r="M523" t="s">
        <v>4</v>
      </c>
      <c r="N523" t="s">
        <v>629</v>
      </c>
      <c r="O523">
        <v>91</v>
      </c>
      <c r="P523">
        <v>86</v>
      </c>
      <c r="Q523">
        <v>84</v>
      </c>
      <c r="R523" t="str">
        <f>_xlfn.XLOOKUP(Grades[[#This Row],[math score]],$I$37:$I$41,$J$37:$J$41, ,-1)</f>
        <v>A</v>
      </c>
      <c r="S523" s="16" t="str">
        <f>_xlfn.XLOOKUP(Grades[[#This Row],[reading score]],$I$37:$I$41,$J$37:$J$41, ,-1)</f>
        <v>B</v>
      </c>
      <c r="T523" s="16" t="str">
        <f>_xlfn.XLOOKUP(Grades[[#This Row],[writing score]],$I$37:$I$41,$J$37:$J$41, ,-1)</f>
        <v>B</v>
      </c>
      <c r="U523" s="76">
        <f>AVERAGE(Grades[[#This Row],[math score]],Grades[[#This Row],[reading score]],Grades[[#This Row],[writing score]])</f>
        <v>87</v>
      </c>
      <c r="V523" s="15" t="str">
        <f>_xlfn.XLOOKUP(Grades[[#This Row],[Name]],Students[Name],Students[School Name])</f>
        <v>Blue River High School</v>
      </c>
      <c r="W523" s="15" t="str">
        <f>_xlfn.XLOOKUP(Grades[[#This Row],[Name]],Students[Name],Students[Extracurricular Activities])</f>
        <v xml:space="preserve">Marching Band </v>
      </c>
      <c r="X523" s="15" t="str">
        <f>_xlfn.XLOOKUP(Grades[[#This Row],[school]],Schools[School Name],Schools[City])</f>
        <v>Duluth</v>
      </c>
      <c r="Y523" s="15">
        <f>_xlfn.XLOOKUP(Grades[[#This Row],[School City]],Schools[City],Schools[Zipcode])</f>
        <v>55810</v>
      </c>
    </row>
    <row r="524" spans="12:25" x14ac:dyDescent="0.2">
      <c r="L524" t="s">
        <v>650</v>
      </c>
      <c r="M524" t="s">
        <v>5</v>
      </c>
      <c r="N524" t="s">
        <v>630</v>
      </c>
      <c r="O524">
        <v>69</v>
      </c>
      <c r="P524">
        <v>58</v>
      </c>
      <c r="Q524">
        <v>57</v>
      </c>
      <c r="R524" t="str">
        <f>_xlfn.XLOOKUP(Grades[[#This Row],[math score]],$I$37:$I$41,$J$37:$J$41, ,-1)</f>
        <v>D</v>
      </c>
      <c r="S524" s="16" t="str">
        <f>_xlfn.XLOOKUP(Grades[[#This Row],[reading score]],$I$37:$I$41,$J$37:$J$41, ,-1)</f>
        <v>F</v>
      </c>
      <c r="T524" s="16" t="str">
        <f>_xlfn.XLOOKUP(Grades[[#This Row],[writing score]],$I$37:$I$41,$J$37:$J$41, ,-1)</f>
        <v>F</v>
      </c>
      <c r="U524" s="76">
        <f>AVERAGE(Grades[[#This Row],[math score]],Grades[[#This Row],[reading score]],Grades[[#This Row],[writing score]])</f>
        <v>61.333333333333336</v>
      </c>
      <c r="V524" s="15" t="str">
        <f>_xlfn.XLOOKUP(Grades[[#This Row],[Name]],Students[Name],Students[School Name])</f>
        <v>Golden Sierra High School</v>
      </c>
      <c r="W524" s="15" t="str">
        <f>_xlfn.XLOOKUP(Grades[[#This Row],[Name]],Students[Name],Students[Extracurricular Activities])</f>
        <v>Sports</v>
      </c>
      <c r="X524" s="15" t="str">
        <f>_xlfn.XLOOKUP(Grades[[#This Row],[school]],Schools[School Name],Schools[City])</f>
        <v>Bloomington</v>
      </c>
      <c r="Y524" s="15">
        <f>_xlfn.XLOOKUP(Grades[[#This Row],[School City]],Schools[City],Schools[Zipcode])</f>
        <v>55435</v>
      </c>
    </row>
    <row r="525" spans="12:25" x14ac:dyDescent="0.2">
      <c r="L525" t="s">
        <v>651</v>
      </c>
      <c r="M525" t="s">
        <v>5</v>
      </c>
      <c r="N525" t="s">
        <v>629</v>
      </c>
      <c r="O525">
        <v>54</v>
      </c>
      <c r="P525">
        <v>59</v>
      </c>
      <c r="Q525">
        <v>50</v>
      </c>
      <c r="R525" t="str">
        <f>_xlfn.XLOOKUP(Grades[[#This Row],[math score]],$I$37:$I$41,$J$37:$J$41, ,-1)</f>
        <v>F</v>
      </c>
      <c r="S525" s="16" t="str">
        <f>_xlfn.XLOOKUP(Grades[[#This Row],[reading score]],$I$37:$I$41,$J$37:$J$41, ,-1)</f>
        <v>F</v>
      </c>
      <c r="T525" s="16" t="str">
        <f>_xlfn.XLOOKUP(Grades[[#This Row],[writing score]],$I$37:$I$41,$J$37:$J$41, ,-1)</f>
        <v>F</v>
      </c>
      <c r="U525" s="76">
        <f>AVERAGE(Grades[[#This Row],[math score]],Grades[[#This Row],[reading score]],Grades[[#This Row],[writing score]])</f>
        <v>54.333333333333336</v>
      </c>
      <c r="V525" s="15" t="str">
        <f>_xlfn.XLOOKUP(Grades[[#This Row],[Name]],Students[Name],Students[School Name])</f>
        <v>Blue River High School</v>
      </c>
      <c r="W525" s="15" t="str">
        <f>_xlfn.XLOOKUP(Grades[[#This Row],[Name]],Students[Name],Students[Extracurricular Activities])</f>
        <v>Art Club</v>
      </c>
      <c r="X525" s="15" t="str">
        <f>_xlfn.XLOOKUP(Grades[[#This Row],[school]],Schools[School Name],Schools[City])</f>
        <v>Duluth</v>
      </c>
      <c r="Y525" s="15">
        <f>_xlfn.XLOOKUP(Grades[[#This Row],[School City]],Schools[City],Schools[Zipcode])</f>
        <v>55810</v>
      </c>
    </row>
    <row r="526" spans="12:25" x14ac:dyDescent="0.2">
      <c r="L526" t="s">
        <v>652</v>
      </c>
      <c r="M526" t="s">
        <v>5</v>
      </c>
      <c r="N526" t="s">
        <v>630</v>
      </c>
      <c r="O526">
        <v>53</v>
      </c>
      <c r="P526">
        <v>52</v>
      </c>
      <c r="Q526">
        <v>49</v>
      </c>
      <c r="R526" t="str">
        <f>_xlfn.XLOOKUP(Grades[[#This Row],[math score]],$I$37:$I$41,$J$37:$J$41, ,-1)</f>
        <v>F</v>
      </c>
      <c r="S526" s="16" t="str">
        <f>_xlfn.XLOOKUP(Grades[[#This Row],[reading score]],$I$37:$I$41,$J$37:$J$41, ,-1)</f>
        <v>F</v>
      </c>
      <c r="T526" s="16" t="str">
        <f>_xlfn.XLOOKUP(Grades[[#This Row],[writing score]],$I$37:$I$41,$J$37:$J$41, ,-1)</f>
        <v>F</v>
      </c>
      <c r="U526" s="76">
        <f>AVERAGE(Grades[[#This Row],[math score]],Grades[[#This Row],[reading score]],Grades[[#This Row],[writing score]])</f>
        <v>51.333333333333336</v>
      </c>
      <c r="V526" s="15" t="str">
        <f>_xlfn.XLOOKUP(Grades[[#This Row],[Name]],Students[Name],Students[School Name])</f>
        <v>Blue River High School</v>
      </c>
      <c r="W526" s="15" t="str">
        <f>_xlfn.XLOOKUP(Grades[[#This Row],[Name]],Students[Name],Students[Extracurricular Activities])</f>
        <v>Chess Club</v>
      </c>
      <c r="X526" s="15" t="str">
        <f>_xlfn.XLOOKUP(Grades[[#This Row],[school]],Schools[School Name],Schools[City])</f>
        <v>Duluth</v>
      </c>
      <c r="Y526" s="15">
        <f>_xlfn.XLOOKUP(Grades[[#This Row],[School City]],Schools[City],Schools[Zipcode])</f>
        <v>55810</v>
      </c>
    </row>
    <row r="527" spans="12:25" x14ac:dyDescent="0.2">
      <c r="L527" t="s">
        <v>653</v>
      </c>
      <c r="M527" t="s">
        <v>5</v>
      </c>
      <c r="N527" t="s">
        <v>629</v>
      </c>
      <c r="O527">
        <v>68</v>
      </c>
      <c r="P527">
        <v>60</v>
      </c>
      <c r="Q527">
        <v>59</v>
      </c>
      <c r="R527" t="str">
        <f>_xlfn.XLOOKUP(Grades[[#This Row],[math score]],$I$37:$I$41,$J$37:$J$41, ,-1)</f>
        <v>D</v>
      </c>
      <c r="S527" s="16" t="str">
        <f>_xlfn.XLOOKUP(Grades[[#This Row],[reading score]],$I$37:$I$41,$J$37:$J$41, ,-1)</f>
        <v>D</v>
      </c>
      <c r="T527" s="16" t="str">
        <f>_xlfn.XLOOKUP(Grades[[#This Row],[writing score]],$I$37:$I$41,$J$37:$J$41, ,-1)</f>
        <v>F</v>
      </c>
      <c r="U527" s="76">
        <f>AVERAGE(Grades[[#This Row],[math score]],Grades[[#This Row],[reading score]],Grades[[#This Row],[writing score]])</f>
        <v>62.333333333333336</v>
      </c>
      <c r="V527" s="15" t="str">
        <f>_xlfn.XLOOKUP(Grades[[#This Row],[Name]],Students[Name],Students[School Name])</f>
        <v>Willow Creek High School</v>
      </c>
      <c r="W527" s="15" t="str">
        <f>_xlfn.XLOOKUP(Grades[[#This Row],[Name]],Students[Name],Students[Extracurricular Activities])</f>
        <v>Yearbook Committee</v>
      </c>
      <c r="X527" s="15" t="str">
        <f>_xlfn.XLOOKUP(Grades[[#This Row],[school]],Schools[School Name],Schools[City])</f>
        <v>Saint Paul</v>
      </c>
      <c r="Y527" s="15">
        <f>_xlfn.XLOOKUP(Grades[[#This Row],[School City]],Schools[City],Schools[Zipcode])</f>
        <v>55108</v>
      </c>
    </row>
    <row r="528" spans="12:25" x14ac:dyDescent="0.2">
      <c r="L528" t="s">
        <v>654</v>
      </c>
      <c r="M528" t="s">
        <v>5</v>
      </c>
      <c r="N528" t="s">
        <v>630</v>
      </c>
      <c r="O528">
        <v>56</v>
      </c>
      <c r="P528">
        <v>61</v>
      </c>
      <c r="Q528">
        <v>60</v>
      </c>
      <c r="R528" t="str">
        <f>_xlfn.XLOOKUP(Grades[[#This Row],[math score]],$I$37:$I$41,$J$37:$J$41, ,-1)</f>
        <v>F</v>
      </c>
      <c r="S528" s="16" t="str">
        <f>_xlfn.XLOOKUP(Grades[[#This Row],[reading score]],$I$37:$I$41,$J$37:$J$41, ,-1)</f>
        <v>D</v>
      </c>
      <c r="T528" s="16" t="str">
        <f>_xlfn.XLOOKUP(Grades[[#This Row],[writing score]],$I$37:$I$41,$J$37:$J$41, ,-1)</f>
        <v>D</v>
      </c>
      <c r="U528" s="76">
        <f>AVERAGE(Grades[[#This Row],[math score]],Grades[[#This Row],[reading score]],Grades[[#This Row],[writing score]])</f>
        <v>59</v>
      </c>
      <c r="V528" s="15" t="str">
        <f>_xlfn.XLOOKUP(Grades[[#This Row],[Name]],Students[Name],Students[School Name])</f>
        <v>Blue River High School</v>
      </c>
      <c r="W528" s="15" t="str">
        <f>_xlfn.XLOOKUP(Grades[[#This Row],[Name]],Students[Name],Students[Extracurricular Activities])</f>
        <v>Student Government</v>
      </c>
      <c r="X528" s="15" t="str">
        <f>_xlfn.XLOOKUP(Grades[[#This Row],[school]],Schools[School Name],Schools[City])</f>
        <v>Duluth</v>
      </c>
      <c r="Y528" s="15">
        <f>_xlfn.XLOOKUP(Grades[[#This Row],[School City]],Schools[City],Schools[Zipcode])</f>
        <v>55810</v>
      </c>
    </row>
    <row r="529" spans="12:25" x14ac:dyDescent="0.2">
      <c r="L529" t="s">
        <v>264</v>
      </c>
      <c r="M529" t="s">
        <v>4</v>
      </c>
      <c r="N529" t="s">
        <v>629</v>
      </c>
      <c r="O529">
        <v>36</v>
      </c>
      <c r="P529">
        <v>53</v>
      </c>
      <c r="Q529">
        <v>43</v>
      </c>
      <c r="R529" t="str">
        <f>_xlfn.XLOOKUP(Grades[[#This Row],[math score]],$I$37:$I$41,$J$37:$J$41, ,-1)</f>
        <v>F</v>
      </c>
      <c r="S529" s="16" t="str">
        <f>_xlfn.XLOOKUP(Grades[[#This Row],[reading score]],$I$37:$I$41,$J$37:$J$41, ,-1)</f>
        <v>F</v>
      </c>
      <c r="T529" s="16" t="str">
        <f>_xlfn.XLOOKUP(Grades[[#This Row],[writing score]],$I$37:$I$41,$J$37:$J$41, ,-1)</f>
        <v>F</v>
      </c>
      <c r="U529" s="76">
        <f>AVERAGE(Grades[[#This Row],[math score]],Grades[[#This Row],[reading score]],Grades[[#This Row],[writing score]])</f>
        <v>44</v>
      </c>
      <c r="V529" s="15" t="str">
        <f>_xlfn.XLOOKUP(Grades[[#This Row],[Name]],Students[Name],Students[School Name])</f>
        <v>Blue River High School</v>
      </c>
      <c r="W529" s="15" t="str">
        <f>_xlfn.XLOOKUP(Grades[[#This Row],[Name]],Students[Name],Students[Extracurricular Activities])</f>
        <v>Chess Club</v>
      </c>
      <c r="X529" s="15" t="str">
        <f>_xlfn.XLOOKUP(Grades[[#This Row],[school]],Schools[School Name],Schools[City])</f>
        <v>Duluth</v>
      </c>
      <c r="Y529" s="15">
        <f>_xlfn.XLOOKUP(Grades[[#This Row],[School City]],Schools[City],Schools[Zipcode])</f>
        <v>55810</v>
      </c>
    </row>
    <row r="530" spans="12:25" x14ac:dyDescent="0.2">
      <c r="L530" t="s">
        <v>265</v>
      </c>
      <c r="M530" t="s">
        <v>4</v>
      </c>
      <c r="N530" t="s">
        <v>630</v>
      </c>
      <c r="O530">
        <v>29</v>
      </c>
      <c r="P530">
        <v>41</v>
      </c>
      <c r="Q530">
        <v>47</v>
      </c>
      <c r="R530" t="str">
        <f>_xlfn.XLOOKUP(Grades[[#This Row],[math score]],$I$37:$I$41,$J$37:$J$41, ,-1)</f>
        <v>F</v>
      </c>
      <c r="S530" s="16" t="str">
        <f>_xlfn.XLOOKUP(Grades[[#This Row],[reading score]],$I$37:$I$41,$J$37:$J$41, ,-1)</f>
        <v>F</v>
      </c>
      <c r="T530" s="16" t="str">
        <f>_xlfn.XLOOKUP(Grades[[#This Row],[writing score]],$I$37:$I$41,$J$37:$J$41, ,-1)</f>
        <v>F</v>
      </c>
      <c r="U530" s="76">
        <f>AVERAGE(Grades[[#This Row],[math score]],Grades[[#This Row],[reading score]],Grades[[#This Row],[writing score]])</f>
        <v>39</v>
      </c>
      <c r="V530" s="15" t="str">
        <f>_xlfn.XLOOKUP(Grades[[#This Row],[Name]],Students[Name],Students[School Name])</f>
        <v>Golden Sierra High School</v>
      </c>
      <c r="W530" s="15" t="str">
        <f>_xlfn.XLOOKUP(Grades[[#This Row],[Name]],Students[Name],Students[Extracurricular Activities])</f>
        <v>Sports</v>
      </c>
      <c r="X530" s="15" t="str">
        <f>_xlfn.XLOOKUP(Grades[[#This Row],[school]],Schools[School Name],Schools[City])</f>
        <v>Bloomington</v>
      </c>
      <c r="Y530" s="15">
        <f>_xlfn.XLOOKUP(Grades[[#This Row],[School City]],Schools[City],Schools[Zipcode])</f>
        <v>55435</v>
      </c>
    </row>
    <row r="531" spans="12:25" x14ac:dyDescent="0.2">
      <c r="L531" t="s">
        <v>266</v>
      </c>
      <c r="M531" t="s">
        <v>4</v>
      </c>
      <c r="N531" t="s">
        <v>629</v>
      </c>
      <c r="O531">
        <v>62</v>
      </c>
      <c r="P531">
        <v>74</v>
      </c>
      <c r="Q531">
        <v>70</v>
      </c>
      <c r="R531" t="str">
        <f>_xlfn.XLOOKUP(Grades[[#This Row],[math score]],$I$37:$I$41,$J$37:$J$41, ,-1)</f>
        <v>D</v>
      </c>
      <c r="S531" s="16" t="str">
        <f>_xlfn.XLOOKUP(Grades[[#This Row],[reading score]],$I$37:$I$41,$J$37:$J$41, ,-1)</f>
        <v>C</v>
      </c>
      <c r="T531" s="16" t="str">
        <f>_xlfn.XLOOKUP(Grades[[#This Row],[writing score]],$I$37:$I$41,$J$37:$J$41, ,-1)</f>
        <v>C</v>
      </c>
      <c r="U531" s="76">
        <f>AVERAGE(Grades[[#This Row],[math score]],Grades[[#This Row],[reading score]],Grades[[#This Row],[writing score]])</f>
        <v>68.666666666666671</v>
      </c>
      <c r="V531" s="15" t="str">
        <f>_xlfn.XLOOKUP(Grades[[#This Row],[Name]],Students[Name],Students[School Name])</f>
        <v>Blue River High School</v>
      </c>
      <c r="W531" s="15" t="str">
        <f>_xlfn.XLOOKUP(Grades[[#This Row],[Name]],Students[Name],Students[Extracurricular Activities])</f>
        <v xml:space="preserve">Marching Band </v>
      </c>
      <c r="X531" s="15" t="str">
        <f>_xlfn.XLOOKUP(Grades[[#This Row],[school]],Schools[School Name],Schools[City])</f>
        <v>Duluth</v>
      </c>
      <c r="Y531" s="15">
        <f>_xlfn.XLOOKUP(Grades[[#This Row],[School City]],Schools[City],Schools[Zipcode])</f>
        <v>55810</v>
      </c>
    </row>
    <row r="532" spans="12:25" x14ac:dyDescent="0.2">
      <c r="L532" t="s">
        <v>267</v>
      </c>
      <c r="M532" t="s">
        <v>4</v>
      </c>
      <c r="N532" t="s">
        <v>629</v>
      </c>
      <c r="O532">
        <v>68</v>
      </c>
      <c r="P532">
        <v>67</v>
      </c>
      <c r="Q532">
        <v>73</v>
      </c>
      <c r="R532" t="str">
        <f>_xlfn.XLOOKUP(Grades[[#This Row],[math score]],$I$37:$I$41,$J$37:$J$41, ,-1)</f>
        <v>D</v>
      </c>
      <c r="S532" s="16" t="str">
        <f>_xlfn.XLOOKUP(Grades[[#This Row],[reading score]],$I$37:$I$41,$J$37:$J$41, ,-1)</f>
        <v>D</v>
      </c>
      <c r="T532" s="16" t="str">
        <f>_xlfn.XLOOKUP(Grades[[#This Row],[writing score]],$I$37:$I$41,$J$37:$J$41, ,-1)</f>
        <v>C</v>
      </c>
      <c r="U532" s="76">
        <f>AVERAGE(Grades[[#This Row],[math score]],Grades[[#This Row],[reading score]],Grades[[#This Row],[writing score]])</f>
        <v>69.333333333333329</v>
      </c>
      <c r="V532" s="15" t="str">
        <f>_xlfn.XLOOKUP(Grades[[#This Row],[Name]],Students[Name],Students[School Name])</f>
        <v>Blue River High School</v>
      </c>
      <c r="W532" s="15" t="str">
        <f>_xlfn.XLOOKUP(Grades[[#This Row],[Name]],Students[Name],Students[Extracurricular Activities])</f>
        <v xml:space="preserve">Marching Band </v>
      </c>
      <c r="X532" s="15" t="str">
        <f>_xlfn.XLOOKUP(Grades[[#This Row],[school]],Schools[School Name],Schools[City])</f>
        <v>Duluth</v>
      </c>
      <c r="Y532" s="15">
        <f>_xlfn.XLOOKUP(Grades[[#This Row],[School City]],Schools[City],Schools[Zipcode])</f>
        <v>55810</v>
      </c>
    </row>
    <row r="533" spans="12:25" x14ac:dyDescent="0.2">
      <c r="L533" t="s">
        <v>268</v>
      </c>
      <c r="M533" t="s">
        <v>4</v>
      </c>
      <c r="N533" t="s">
        <v>630</v>
      </c>
      <c r="O533">
        <v>47</v>
      </c>
      <c r="P533">
        <v>54</v>
      </c>
      <c r="Q533">
        <v>53</v>
      </c>
      <c r="R533" t="str">
        <f>_xlfn.XLOOKUP(Grades[[#This Row],[math score]],$I$37:$I$41,$J$37:$J$41, ,-1)</f>
        <v>F</v>
      </c>
      <c r="S533" s="16" t="str">
        <f>_xlfn.XLOOKUP(Grades[[#This Row],[reading score]],$I$37:$I$41,$J$37:$J$41, ,-1)</f>
        <v>F</v>
      </c>
      <c r="T533" s="16" t="str">
        <f>_xlfn.XLOOKUP(Grades[[#This Row],[writing score]],$I$37:$I$41,$J$37:$J$41, ,-1)</f>
        <v>F</v>
      </c>
      <c r="U533" s="76">
        <f>AVERAGE(Grades[[#This Row],[math score]],Grades[[#This Row],[reading score]],Grades[[#This Row],[writing score]])</f>
        <v>51.333333333333336</v>
      </c>
      <c r="V533" s="15" t="str">
        <f>_xlfn.XLOOKUP(Grades[[#This Row],[Name]],Students[Name],Students[School Name])</f>
        <v>Blue River High School</v>
      </c>
      <c r="W533" s="15" t="str">
        <f>_xlfn.XLOOKUP(Grades[[#This Row],[Name]],Students[Name],Students[Extracurricular Activities])</f>
        <v>Student Government</v>
      </c>
      <c r="X533" s="15" t="str">
        <f>_xlfn.XLOOKUP(Grades[[#This Row],[school]],Schools[School Name],Schools[City])</f>
        <v>Duluth</v>
      </c>
      <c r="Y533" s="15">
        <f>_xlfn.XLOOKUP(Grades[[#This Row],[School City]],Schools[City],Schools[Zipcode])</f>
        <v>55810</v>
      </c>
    </row>
    <row r="534" spans="12:25" x14ac:dyDescent="0.2">
      <c r="L534" t="s">
        <v>655</v>
      </c>
      <c r="M534" t="s">
        <v>5</v>
      </c>
      <c r="N534" t="s">
        <v>629</v>
      </c>
      <c r="O534">
        <v>62</v>
      </c>
      <c r="P534">
        <v>61</v>
      </c>
      <c r="Q534">
        <v>58</v>
      </c>
      <c r="R534" t="str">
        <f>_xlfn.XLOOKUP(Grades[[#This Row],[math score]],$I$37:$I$41,$J$37:$J$41, ,-1)</f>
        <v>D</v>
      </c>
      <c r="S534" s="16" t="str">
        <f>_xlfn.XLOOKUP(Grades[[#This Row],[reading score]],$I$37:$I$41,$J$37:$J$41, ,-1)</f>
        <v>D</v>
      </c>
      <c r="T534" s="16" t="str">
        <f>_xlfn.XLOOKUP(Grades[[#This Row],[writing score]],$I$37:$I$41,$J$37:$J$41, ,-1)</f>
        <v>F</v>
      </c>
      <c r="U534" s="76">
        <f>AVERAGE(Grades[[#This Row],[math score]],Grades[[#This Row],[reading score]],Grades[[#This Row],[writing score]])</f>
        <v>60.333333333333336</v>
      </c>
      <c r="V534" s="15" t="str">
        <f>_xlfn.XLOOKUP(Grades[[#This Row],[Name]],Students[Name],Students[School Name])</f>
        <v>Willow Creek High School</v>
      </c>
      <c r="W534" s="15" t="str">
        <f>_xlfn.XLOOKUP(Grades[[#This Row],[Name]],Students[Name],Students[Extracurricular Activities])</f>
        <v xml:space="preserve">Marching Band </v>
      </c>
      <c r="X534" s="15" t="str">
        <f>_xlfn.XLOOKUP(Grades[[#This Row],[school]],Schools[School Name],Schools[City])</f>
        <v>Saint Paul</v>
      </c>
      <c r="Y534" s="15">
        <f>_xlfn.XLOOKUP(Grades[[#This Row],[School City]],Schools[City],Schools[Zipcode])</f>
        <v>55108</v>
      </c>
    </row>
    <row r="535" spans="12:25" x14ac:dyDescent="0.2">
      <c r="L535" t="s">
        <v>269</v>
      </c>
      <c r="M535" t="s">
        <v>4</v>
      </c>
      <c r="N535" t="s">
        <v>629</v>
      </c>
      <c r="O535">
        <v>79</v>
      </c>
      <c r="P535">
        <v>88</v>
      </c>
      <c r="Q535">
        <v>94</v>
      </c>
      <c r="R535" t="str">
        <f>_xlfn.XLOOKUP(Grades[[#This Row],[math score]],$I$37:$I$41,$J$37:$J$41, ,-1)</f>
        <v>C</v>
      </c>
      <c r="S535" s="16" t="str">
        <f>_xlfn.XLOOKUP(Grades[[#This Row],[reading score]],$I$37:$I$41,$J$37:$J$41, ,-1)</f>
        <v>B</v>
      </c>
      <c r="T535" s="16" t="str">
        <f>_xlfn.XLOOKUP(Grades[[#This Row],[writing score]],$I$37:$I$41,$J$37:$J$41, ,-1)</f>
        <v>A</v>
      </c>
      <c r="U535" s="76">
        <f>AVERAGE(Grades[[#This Row],[math score]],Grades[[#This Row],[reading score]],Grades[[#This Row],[writing score]])</f>
        <v>87</v>
      </c>
      <c r="V535" s="15" t="str">
        <f>_xlfn.XLOOKUP(Grades[[#This Row],[Name]],Students[Name],Students[School Name])</f>
        <v>Willow Creek High School</v>
      </c>
      <c r="W535" s="15" t="str">
        <f>_xlfn.XLOOKUP(Grades[[#This Row],[Name]],Students[Name],Students[Extracurricular Activities])</f>
        <v xml:space="preserve">Marching Band </v>
      </c>
      <c r="X535" s="15" t="str">
        <f>_xlfn.XLOOKUP(Grades[[#This Row],[school]],Schools[School Name],Schools[City])</f>
        <v>Saint Paul</v>
      </c>
      <c r="Y535" s="15">
        <f>_xlfn.XLOOKUP(Grades[[#This Row],[School City]],Schools[City],Schools[Zipcode])</f>
        <v>55108</v>
      </c>
    </row>
    <row r="536" spans="12:25" x14ac:dyDescent="0.2">
      <c r="L536" t="s">
        <v>656</v>
      </c>
      <c r="M536" t="s">
        <v>5</v>
      </c>
      <c r="N536" t="s">
        <v>630</v>
      </c>
      <c r="O536">
        <v>73</v>
      </c>
      <c r="P536">
        <v>69</v>
      </c>
      <c r="Q536">
        <v>68</v>
      </c>
      <c r="R536" t="str">
        <f>_xlfn.XLOOKUP(Grades[[#This Row],[math score]],$I$37:$I$41,$J$37:$J$41, ,-1)</f>
        <v>C</v>
      </c>
      <c r="S536" s="16" t="str">
        <f>_xlfn.XLOOKUP(Grades[[#This Row],[reading score]],$I$37:$I$41,$J$37:$J$41, ,-1)</f>
        <v>D</v>
      </c>
      <c r="T536" s="16" t="str">
        <f>_xlfn.XLOOKUP(Grades[[#This Row],[writing score]],$I$37:$I$41,$J$37:$J$41, ,-1)</f>
        <v>D</v>
      </c>
      <c r="U536" s="76">
        <f>AVERAGE(Grades[[#This Row],[math score]],Grades[[#This Row],[reading score]],Grades[[#This Row],[writing score]])</f>
        <v>70</v>
      </c>
      <c r="V536" s="15" t="str">
        <f>_xlfn.XLOOKUP(Grades[[#This Row],[Name]],Students[Name],Students[School Name])</f>
        <v>Lone Oak Grammar School</v>
      </c>
      <c r="W536" s="15" t="str">
        <f>_xlfn.XLOOKUP(Grades[[#This Row],[Name]],Students[Name],Students[Extracurricular Activities])</f>
        <v>Chess Club</v>
      </c>
      <c r="X536" s="15" t="str">
        <f>_xlfn.XLOOKUP(Grades[[#This Row],[school]],Schools[School Name],Schools[City])</f>
        <v>Rochester</v>
      </c>
      <c r="Y536" s="15">
        <f>_xlfn.XLOOKUP(Grades[[#This Row],[School City]],Schools[City],Schools[Zipcode])</f>
        <v>55906</v>
      </c>
    </row>
    <row r="537" spans="12:25" x14ac:dyDescent="0.2">
      <c r="L537" t="s">
        <v>270</v>
      </c>
      <c r="M537" t="s">
        <v>4</v>
      </c>
      <c r="N537" t="s">
        <v>629</v>
      </c>
      <c r="O537">
        <v>66</v>
      </c>
      <c r="P537">
        <v>83</v>
      </c>
      <c r="Q537">
        <v>83</v>
      </c>
      <c r="R537" t="str">
        <f>_xlfn.XLOOKUP(Grades[[#This Row],[math score]],$I$37:$I$41,$J$37:$J$41, ,-1)</f>
        <v>D</v>
      </c>
      <c r="S537" s="16" t="str">
        <f>_xlfn.XLOOKUP(Grades[[#This Row],[reading score]],$I$37:$I$41,$J$37:$J$41, ,-1)</f>
        <v>B</v>
      </c>
      <c r="T537" s="16" t="str">
        <f>_xlfn.XLOOKUP(Grades[[#This Row],[writing score]],$I$37:$I$41,$J$37:$J$41, ,-1)</f>
        <v>B</v>
      </c>
      <c r="U537" s="76">
        <f>AVERAGE(Grades[[#This Row],[math score]],Grades[[#This Row],[reading score]],Grades[[#This Row],[writing score]])</f>
        <v>77.333333333333329</v>
      </c>
      <c r="V537" s="15" t="str">
        <f>_xlfn.XLOOKUP(Grades[[#This Row],[Name]],Students[Name],Students[School Name])</f>
        <v>Blue River High School</v>
      </c>
      <c r="W537" s="15" t="str">
        <f>_xlfn.XLOOKUP(Grades[[#This Row],[Name]],Students[Name],Students[Extracurricular Activities])</f>
        <v>Sports</v>
      </c>
      <c r="X537" s="15" t="str">
        <f>_xlfn.XLOOKUP(Grades[[#This Row],[school]],Schools[School Name],Schools[City])</f>
        <v>Duluth</v>
      </c>
      <c r="Y537" s="15">
        <f>_xlfn.XLOOKUP(Grades[[#This Row],[School City]],Schools[City],Schools[Zipcode])</f>
        <v>55810</v>
      </c>
    </row>
    <row r="538" spans="12:25" x14ac:dyDescent="0.2">
      <c r="L538" t="s">
        <v>657</v>
      </c>
      <c r="M538" t="s">
        <v>5</v>
      </c>
      <c r="N538" t="s">
        <v>630</v>
      </c>
      <c r="O538">
        <v>51</v>
      </c>
      <c r="P538">
        <v>60</v>
      </c>
      <c r="Q538">
        <v>58</v>
      </c>
      <c r="R538" t="str">
        <f>_xlfn.XLOOKUP(Grades[[#This Row],[math score]],$I$37:$I$41,$J$37:$J$41, ,-1)</f>
        <v>F</v>
      </c>
      <c r="S538" s="16" t="str">
        <f>_xlfn.XLOOKUP(Grades[[#This Row],[reading score]],$I$37:$I$41,$J$37:$J$41, ,-1)</f>
        <v>D</v>
      </c>
      <c r="T538" s="16" t="str">
        <f>_xlfn.XLOOKUP(Grades[[#This Row],[writing score]],$I$37:$I$41,$J$37:$J$41, ,-1)</f>
        <v>F</v>
      </c>
      <c r="U538" s="76">
        <f>AVERAGE(Grades[[#This Row],[math score]],Grades[[#This Row],[reading score]],Grades[[#This Row],[writing score]])</f>
        <v>56.333333333333336</v>
      </c>
      <c r="V538" s="15" t="str">
        <f>_xlfn.XLOOKUP(Grades[[#This Row],[Name]],Students[Name],Students[School Name])</f>
        <v>Blue River High School</v>
      </c>
      <c r="W538" s="15" t="str">
        <f>_xlfn.XLOOKUP(Grades[[#This Row],[Name]],Students[Name],Students[Extracurricular Activities])</f>
        <v xml:space="preserve">Marching Band </v>
      </c>
      <c r="X538" s="15" t="str">
        <f>_xlfn.XLOOKUP(Grades[[#This Row],[school]],Schools[School Name],Schools[City])</f>
        <v>Duluth</v>
      </c>
      <c r="Y538" s="15">
        <f>_xlfn.XLOOKUP(Grades[[#This Row],[School City]],Schools[City],Schools[Zipcode])</f>
        <v>55810</v>
      </c>
    </row>
    <row r="539" spans="12:25" x14ac:dyDescent="0.2">
      <c r="L539" t="s">
        <v>271</v>
      </c>
      <c r="M539" t="s">
        <v>4</v>
      </c>
      <c r="N539" t="s">
        <v>630</v>
      </c>
      <c r="O539">
        <v>51</v>
      </c>
      <c r="P539">
        <v>66</v>
      </c>
      <c r="Q539">
        <v>62</v>
      </c>
      <c r="R539" t="str">
        <f>_xlfn.XLOOKUP(Grades[[#This Row],[math score]],$I$37:$I$41,$J$37:$J$41, ,-1)</f>
        <v>F</v>
      </c>
      <c r="S539" s="16" t="str">
        <f>_xlfn.XLOOKUP(Grades[[#This Row],[reading score]],$I$37:$I$41,$J$37:$J$41, ,-1)</f>
        <v>D</v>
      </c>
      <c r="T539" s="16" t="str">
        <f>_xlfn.XLOOKUP(Grades[[#This Row],[writing score]],$I$37:$I$41,$J$37:$J$41, ,-1)</f>
        <v>D</v>
      </c>
      <c r="U539" s="76">
        <f>AVERAGE(Grades[[#This Row],[math score]],Grades[[#This Row],[reading score]],Grades[[#This Row],[writing score]])</f>
        <v>59.666666666666664</v>
      </c>
      <c r="V539" s="15" t="str">
        <f>_xlfn.XLOOKUP(Grades[[#This Row],[Name]],Students[Name],Students[School Name])</f>
        <v>Golden Sierra High School</v>
      </c>
      <c r="W539" s="15" t="str">
        <f>_xlfn.XLOOKUP(Grades[[#This Row],[Name]],Students[Name],Students[Extracurricular Activities])</f>
        <v>Chess Club</v>
      </c>
      <c r="X539" s="15" t="str">
        <f>_xlfn.XLOOKUP(Grades[[#This Row],[school]],Schools[School Name],Schools[City])</f>
        <v>Bloomington</v>
      </c>
      <c r="Y539" s="15">
        <f>_xlfn.XLOOKUP(Grades[[#This Row],[School City]],Schools[City],Schools[Zipcode])</f>
        <v>55435</v>
      </c>
    </row>
    <row r="540" spans="12:25" x14ac:dyDescent="0.2">
      <c r="L540" t="s">
        <v>658</v>
      </c>
      <c r="M540" t="s">
        <v>5</v>
      </c>
      <c r="N540" t="s">
        <v>629</v>
      </c>
      <c r="O540">
        <v>85</v>
      </c>
      <c r="P540">
        <v>66</v>
      </c>
      <c r="Q540">
        <v>71</v>
      </c>
      <c r="R540" t="str">
        <f>_xlfn.XLOOKUP(Grades[[#This Row],[math score]],$I$37:$I$41,$J$37:$J$41, ,-1)</f>
        <v>B</v>
      </c>
      <c r="S540" s="16" t="str">
        <f>_xlfn.XLOOKUP(Grades[[#This Row],[reading score]],$I$37:$I$41,$J$37:$J$41, ,-1)</f>
        <v>D</v>
      </c>
      <c r="T540" s="16" t="str">
        <f>_xlfn.XLOOKUP(Grades[[#This Row],[writing score]],$I$37:$I$41,$J$37:$J$41, ,-1)</f>
        <v>C</v>
      </c>
      <c r="U540" s="76">
        <f>AVERAGE(Grades[[#This Row],[math score]],Grades[[#This Row],[reading score]],Grades[[#This Row],[writing score]])</f>
        <v>74</v>
      </c>
      <c r="V540" s="15" t="str">
        <f>_xlfn.XLOOKUP(Grades[[#This Row],[Name]],Students[Name],Students[School Name])</f>
        <v>Willow Creek High School</v>
      </c>
      <c r="W540" s="15" t="str">
        <f>_xlfn.XLOOKUP(Grades[[#This Row],[Name]],Students[Name],Students[Extracurricular Activities])</f>
        <v>Sports</v>
      </c>
      <c r="X540" s="15" t="str">
        <f>_xlfn.XLOOKUP(Grades[[#This Row],[school]],Schools[School Name],Schools[City])</f>
        <v>Saint Paul</v>
      </c>
      <c r="Y540" s="15">
        <f>_xlfn.XLOOKUP(Grades[[#This Row],[School City]],Schools[City],Schools[Zipcode])</f>
        <v>55108</v>
      </c>
    </row>
    <row r="541" spans="12:25" x14ac:dyDescent="0.2">
      <c r="L541" t="s">
        <v>659</v>
      </c>
      <c r="M541" t="s">
        <v>5</v>
      </c>
      <c r="N541" t="s">
        <v>629</v>
      </c>
      <c r="O541">
        <v>97</v>
      </c>
      <c r="P541">
        <v>92</v>
      </c>
      <c r="Q541">
        <v>86</v>
      </c>
      <c r="R541" t="str">
        <f>_xlfn.XLOOKUP(Grades[[#This Row],[math score]],$I$37:$I$41,$J$37:$J$41, ,-1)</f>
        <v>A</v>
      </c>
      <c r="S541" s="16" t="str">
        <f>_xlfn.XLOOKUP(Grades[[#This Row],[reading score]],$I$37:$I$41,$J$37:$J$41, ,-1)</f>
        <v>A</v>
      </c>
      <c r="T541" s="16" t="str">
        <f>_xlfn.XLOOKUP(Grades[[#This Row],[writing score]],$I$37:$I$41,$J$37:$J$41, ,-1)</f>
        <v>B</v>
      </c>
      <c r="U541" s="76">
        <f>AVERAGE(Grades[[#This Row],[math score]],Grades[[#This Row],[reading score]],Grades[[#This Row],[writing score]])</f>
        <v>91.666666666666671</v>
      </c>
      <c r="V541" s="15" t="str">
        <f>_xlfn.XLOOKUP(Grades[[#This Row],[Name]],Students[Name],Students[School Name])</f>
        <v>Granite Hills High</v>
      </c>
      <c r="W541" s="15" t="str">
        <f>_xlfn.XLOOKUP(Grades[[#This Row],[Name]],Students[Name],Students[Extracurricular Activities])</f>
        <v xml:space="preserve">Marching Band </v>
      </c>
      <c r="X541" s="15" t="str">
        <f>_xlfn.XLOOKUP(Grades[[#This Row],[school]],Schools[School Name],Schools[City])</f>
        <v>Minneapolis</v>
      </c>
      <c r="Y541" s="15">
        <f>_xlfn.XLOOKUP(Grades[[#This Row],[School City]],Schools[City],Schools[Zipcode])</f>
        <v>55488</v>
      </c>
    </row>
    <row r="542" spans="12:25" x14ac:dyDescent="0.2">
      <c r="L542" t="s">
        <v>660</v>
      </c>
      <c r="M542" t="s">
        <v>5</v>
      </c>
      <c r="N542" t="s">
        <v>630</v>
      </c>
      <c r="O542">
        <v>75</v>
      </c>
      <c r="P542">
        <v>69</v>
      </c>
      <c r="Q542">
        <v>68</v>
      </c>
      <c r="R542" t="str">
        <f>_xlfn.XLOOKUP(Grades[[#This Row],[math score]],$I$37:$I$41,$J$37:$J$41, ,-1)</f>
        <v>C</v>
      </c>
      <c r="S542" s="16" t="str">
        <f>_xlfn.XLOOKUP(Grades[[#This Row],[reading score]],$I$37:$I$41,$J$37:$J$41, ,-1)</f>
        <v>D</v>
      </c>
      <c r="T542" s="16" t="str">
        <f>_xlfn.XLOOKUP(Grades[[#This Row],[writing score]],$I$37:$I$41,$J$37:$J$41, ,-1)</f>
        <v>D</v>
      </c>
      <c r="U542" s="76">
        <f>AVERAGE(Grades[[#This Row],[math score]],Grades[[#This Row],[reading score]],Grades[[#This Row],[writing score]])</f>
        <v>70.666666666666671</v>
      </c>
      <c r="V542" s="15" t="str">
        <f>_xlfn.XLOOKUP(Grades[[#This Row],[Name]],Students[Name],Students[School Name])</f>
        <v>Blue River High School</v>
      </c>
      <c r="W542" s="15" t="str">
        <f>_xlfn.XLOOKUP(Grades[[#This Row],[Name]],Students[Name],Students[Extracurricular Activities])</f>
        <v>Chess Club</v>
      </c>
      <c r="X542" s="15" t="str">
        <f>_xlfn.XLOOKUP(Grades[[#This Row],[school]],Schools[School Name],Schools[City])</f>
        <v>Duluth</v>
      </c>
      <c r="Y542" s="15">
        <f>_xlfn.XLOOKUP(Grades[[#This Row],[School City]],Schools[City],Schools[Zipcode])</f>
        <v>55810</v>
      </c>
    </row>
    <row r="543" spans="12:25" x14ac:dyDescent="0.2">
      <c r="L543" t="s">
        <v>661</v>
      </c>
      <c r="M543" t="s">
        <v>5</v>
      </c>
      <c r="N543" t="s">
        <v>629</v>
      </c>
      <c r="O543">
        <v>79</v>
      </c>
      <c r="P543">
        <v>82</v>
      </c>
      <c r="Q543">
        <v>80</v>
      </c>
      <c r="R543" t="str">
        <f>_xlfn.XLOOKUP(Grades[[#This Row],[math score]],$I$37:$I$41,$J$37:$J$41, ,-1)</f>
        <v>C</v>
      </c>
      <c r="S543" s="16" t="str">
        <f>_xlfn.XLOOKUP(Grades[[#This Row],[reading score]],$I$37:$I$41,$J$37:$J$41, ,-1)</f>
        <v>B</v>
      </c>
      <c r="T543" s="16" t="str">
        <f>_xlfn.XLOOKUP(Grades[[#This Row],[writing score]],$I$37:$I$41,$J$37:$J$41, ,-1)</f>
        <v>B</v>
      </c>
      <c r="U543" s="76">
        <f>AVERAGE(Grades[[#This Row],[math score]],Grades[[#This Row],[reading score]],Grades[[#This Row],[writing score]])</f>
        <v>80.333333333333329</v>
      </c>
      <c r="V543" s="15" t="str">
        <f>_xlfn.XLOOKUP(Grades[[#This Row],[Name]],Students[Name],Students[School Name])</f>
        <v>Golden Sierra High School</v>
      </c>
      <c r="W543" s="15" t="str">
        <f>_xlfn.XLOOKUP(Grades[[#This Row],[Name]],Students[Name],Students[Extracurricular Activities])</f>
        <v xml:space="preserve">Marching Band </v>
      </c>
      <c r="X543" s="15" t="str">
        <f>_xlfn.XLOOKUP(Grades[[#This Row],[school]],Schools[School Name],Schools[City])</f>
        <v>Bloomington</v>
      </c>
      <c r="Y543" s="15">
        <f>_xlfn.XLOOKUP(Grades[[#This Row],[School City]],Schools[City],Schools[Zipcode])</f>
        <v>55435</v>
      </c>
    </row>
    <row r="544" spans="12:25" x14ac:dyDescent="0.2">
      <c r="L544" t="s">
        <v>272</v>
      </c>
      <c r="M544" t="s">
        <v>4</v>
      </c>
      <c r="N544" t="s">
        <v>630</v>
      </c>
      <c r="O544">
        <v>81</v>
      </c>
      <c r="P544">
        <v>77</v>
      </c>
      <c r="Q544">
        <v>79</v>
      </c>
      <c r="R544" t="str">
        <f>_xlfn.XLOOKUP(Grades[[#This Row],[math score]],$I$37:$I$41,$J$37:$J$41, ,-1)</f>
        <v>B</v>
      </c>
      <c r="S544" s="16" t="str">
        <f>_xlfn.XLOOKUP(Grades[[#This Row],[reading score]],$I$37:$I$41,$J$37:$J$41, ,-1)</f>
        <v>C</v>
      </c>
      <c r="T544" s="16" t="str">
        <f>_xlfn.XLOOKUP(Grades[[#This Row],[writing score]],$I$37:$I$41,$J$37:$J$41, ,-1)</f>
        <v>C</v>
      </c>
      <c r="U544" s="76">
        <f>AVERAGE(Grades[[#This Row],[math score]],Grades[[#This Row],[reading score]],Grades[[#This Row],[writing score]])</f>
        <v>79</v>
      </c>
      <c r="V544" s="15" t="str">
        <f>_xlfn.XLOOKUP(Grades[[#This Row],[Name]],Students[Name],Students[School Name])</f>
        <v>Blue River High School</v>
      </c>
      <c r="W544" s="15" t="str">
        <f>_xlfn.XLOOKUP(Grades[[#This Row],[Name]],Students[Name],Students[Extracurricular Activities])</f>
        <v xml:space="preserve">Marching Band </v>
      </c>
      <c r="X544" s="15" t="str">
        <f>_xlfn.XLOOKUP(Grades[[#This Row],[school]],Schools[School Name],Schools[City])</f>
        <v>Duluth</v>
      </c>
      <c r="Y544" s="15">
        <f>_xlfn.XLOOKUP(Grades[[#This Row],[School City]],Schools[City],Schools[Zipcode])</f>
        <v>55810</v>
      </c>
    </row>
    <row r="545" spans="12:25" x14ac:dyDescent="0.2">
      <c r="L545" t="s">
        <v>273</v>
      </c>
      <c r="M545" t="s">
        <v>4</v>
      </c>
      <c r="N545" t="s">
        <v>629</v>
      </c>
      <c r="O545">
        <v>82</v>
      </c>
      <c r="P545">
        <v>95</v>
      </c>
      <c r="Q545">
        <v>89</v>
      </c>
      <c r="R545" t="str">
        <f>_xlfn.XLOOKUP(Grades[[#This Row],[math score]],$I$37:$I$41,$J$37:$J$41, ,-1)</f>
        <v>B</v>
      </c>
      <c r="S545" s="16" t="str">
        <f>_xlfn.XLOOKUP(Grades[[#This Row],[reading score]],$I$37:$I$41,$J$37:$J$41, ,-1)</f>
        <v>A</v>
      </c>
      <c r="T545" s="16" t="str">
        <f>_xlfn.XLOOKUP(Grades[[#This Row],[writing score]],$I$37:$I$41,$J$37:$J$41, ,-1)</f>
        <v>B</v>
      </c>
      <c r="U545" s="76">
        <f>AVERAGE(Grades[[#This Row],[math score]],Grades[[#This Row],[reading score]],Grades[[#This Row],[writing score]])</f>
        <v>88.666666666666671</v>
      </c>
      <c r="V545" s="15" t="str">
        <f>_xlfn.XLOOKUP(Grades[[#This Row],[Name]],Students[Name],Students[School Name])</f>
        <v>Blue River High School</v>
      </c>
      <c r="W545" s="15" t="str">
        <f>_xlfn.XLOOKUP(Grades[[#This Row],[Name]],Students[Name],Students[Extracurricular Activities])</f>
        <v>Yearbook Committee</v>
      </c>
      <c r="X545" s="15" t="str">
        <f>_xlfn.XLOOKUP(Grades[[#This Row],[school]],Schools[School Name],Schools[City])</f>
        <v>Duluth</v>
      </c>
      <c r="Y545" s="15">
        <f>_xlfn.XLOOKUP(Grades[[#This Row],[School City]],Schools[City],Schools[Zipcode])</f>
        <v>55810</v>
      </c>
    </row>
    <row r="546" spans="12:25" x14ac:dyDescent="0.2">
      <c r="L546" t="s">
        <v>274</v>
      </c>
      <c r="M546" t="s">
        <v>4</v>
      </c>
      <c r="N546" t="s">
        <v>629</v>
      </c>
      <c r="O546">
        <v>64</v>
      </c>
      <c r="P546">
        <v>63</v>
      </c>
      <c r="Q546">
        <v>66</v>
      </c>
      <c r="R546" t="str">
        <f>_xlfn.XLOOKUP(Grades[[#This Row],[math score]],$I$37:$I$41,$J$37:$J$41, ,-1)</f>
        <v>D</v>
      </c>
      <c r="S546" s="16" t="str">
        <f>_xlfn.XLOOKUP(Grades[[#This Row],[reading score]],$I$37:$I$41,$J$37:$J$41, ,-1)</f>
        <v>D</v>
      </c>
      <c r="T546" s="16" t="str">
        <f>_xlfn.XLOOKUP(Grades[[#This Row],[writing score]],$I$37:$I$41,$J$37:$J$41, ,-1)</f>
        <v>D</v>
      </c>
      <c r="U546" s="76">
        <f>AVERAGE(Grades[[#This Row],[math score]],Grades[[#This Row],[reading score]],Grades[[#This Row],[writing score]])</f>
        <v>64.333333333333329</v>
      </c>
      <c r="V546" s="15" t="str">
        <f>_xlfn.XLOOKUP(Grades[[#This Row],[Name]],Students[Name],Students[School Name])</f>
        <v>Golden Sierra High School</v>
      </c>
      <c r="W546" s="15" t="str">
        <f>_xlfn.XLOOKUP(Grades[[#This Row],[Name]],Students[Name],Students[Extracurricular Activities])</f>
        <v>Art Club</v>
      </c>
      <c r="X546" s="15" t="str">
        <f>_xlfn.XLOOKUP(Grades[[#This Row],[school]],Schools[School Name],Schools[City])</f>
        <v>Bloomington</v>
      </c>
      <c r="Y546" s="15">
        <f>_xlfn.XLOOKUP(Grades[[#This Row],[School City]],Schools[City],Schools[Zipcode])</f>
        <v>55435</v>
      </c>
    </row>
    <row r="547" spans="12:25" x14ac:dyDescent="0.2">
      <c r="L547" t="s">
        <v>662</v>
      </c>
      <c r="M547" t="s">
        <v>5</v>
      </c>
      <c r="N547" t="s">
        <v>629</v>
      </c>
      <c r="O547">
        <v>78</v>
      </c>
      <c r="P547">
        <v>83</v>
      </c>
      <c r="Q547">
        <v>80</v>
      </c>
      <c r="R547" t="str">
        <f>_xlfn.XLOOKUP(Grades[[#This Row],[math score]],$I$37:$I$41,$J$37:$J$41, ,-1)</f>
        <v>C</v>
      </c>
      <c r="S547" s="16" t="str">
        <f>_xlfn.XLOOKUP(Grades[[#This Row],[reading score]],$I$37:$I$41,$J$37:$J$41, ,-1)</f>
        <v>B</v>
      </c>
      <c r="T547" s="16" t="str">
        <f>_xlfn.XLOOKUP(Grades[[#This Row],[writing score]],$I$37:$I$41,$J$37:$J$41, ,-1)</f>
        <v>B</v>
      </c>
      <c r="U547" s="76">
        <f>AVERAGE(Grades[[#This Row],[math score]],Grades[[#This Row],[reading score]],Grades[[#This Row],[writing score]])</f>
        <v>80.333333333333329</v>
      </c>
      <c r="V547" s="15" t="str">
        <f>_xlfn.XLOOKUP(Grades[[#This Row],[Name]],Students[Name],Students[School Name])</f>
        <v>Willow Creek High School</v>
      </c>
      <c r="W547" s="15" t="str">
        <f>_xlfn.XLOOKUP(Grades[[#This Row],[Name]],Students[Name],Students[Extracurricular Activities])</f>
        <v>Student Government</v>
      </c>
      <c r="X547" s="15" t="str">
        <f>_xlfn.XLOOKUP(Grades[[#This Row],[school]],Schools[School Name],Schools[City])</f>
        <v>Saint Paul</v>
      </c>
      <c r="Y547" s="15">
        <f>_xlfn.XLOOKUP(Grades[[#This Row],[School City]],Schools[City],Schools[Zipcode])</f>
        <v>55108</v>
      </c>
    </row>
    <row r="548" spans="12:25" x14ac:dyDescent="0.2">
      <c r="L548" t="s">
        <v>275</v>
      </c>
      <c r="M548" t="s">
        <v>4</v>
      </c>
      <c r="N548" t="s">
        <v>630</v>
      </c>
      <c r="O548">
        <v>92</v>
      </c>
      <c r="P548">
        <v>100</v>
      </c>
      <c r="Q548">
        <v>97</v>
      </c>
      <c r="R548" t="str">
        <f>_xlfn.XLOOKUP(Grades[[#This Row],[math score]],$I$37:$I$41,$J$37:$J$41, ,-1)</f>
        <v>A</v>
      </c>
      <c r="S548" s="16" t="str">
        <f>_xlfn.XLOOKUP(Grades[[#This Row],[reading score]],$I$37:$I$41,$J$37:$J$41, ,-1)</f>
        <v>A</v>
      </c>
      <c r="T548" s="16" t="str">
        <f>_xlfn.XLOOKUP(Grades[[#This Row],[writing score]],$I$37:$I$41,$J$37:$J$41, ,-1)</f>
        <v>A</v>
      </c>
      <c r="U548" s="76">
        <f>AVERAGE(Grades[[#This Row],[math score]],Grades[[#This Row],[reading score]],Grades[[#This Row],[writing score]])</f>
        <v>96.333333333333329</v>
      </c>
      <c r="V548" s="15" t="str">
        <f>_xlfn.XLOOKUP(Grades[[#This Row],[Name]],Students[Name],Students[School Name])</f>
        <v>Granite Hills High</v>
      </c>
      <c r="W548" s="15" t="str">
        <f>_xlfn.XLOOKUP(Grades[[#This Row],[Name]],Students[Name],Students[Extracurricular Activities])</f>
        <v>Student Government</v>
      </c>
      <c r="X548" s="15" t="str">
        <f>_xlfn.XLOOKUP(Grades[[#This Row],[school]],Schools[School Name],Schools[City])</f>
        <v>Minneapolis</v>
      </c>
      <c r="Y548" s="15">
        <f>_xlfn.XLOOKUP(Grades[[#This Row],[School City]],Schools[City],Schools[Zipcode])</f>
        <v>55488</v>
      </c>
    </row>
    <row r="549" spans="12:25" x14ac:dyDescent="0.2">
      <c r="L549" t="s">
        <v>663</v>
      </c>
      <c r="M549" t="s">
        <v>5</v>
      </c>
      <c r="N549" t="s">
        <v>629</v>
      </c>
      <c r="O549">
        <v>72</v>
      </c>
      <c r="P549">
        <v>67</v>
      </c>
      <c r="Q549">
        <v>64</v>
      </c>
      <c r="R549" t="str">
        <f>_xlfn.XLOOKUP(Grades[[#This Row],[math score]],$I$37:$I$41,$J$37:$J$41, ,-1)</f>
        <v>C</v>
      </c>
      <c r="S549" s="16" t="str">
        <f>_xlfn.XLOOKUP(Grades[[#This Row],[reading score]],$I$37:$I$41,$J$37:$J$41, ,-1)</f>
        <v>D</v>
      </c>
      <c r="T549" s="16" t="str">
        <f>_xlfn.XLOOKUP(Grades[[#This Row],[writing score]],$I$37:$I$41,$J$37:$J$41, ,-1)</f>
        <v>D</v>
      </c>
      <c r="U549" s="76">
        <f>AVERAGE(Grades[[#This Row],[math score]],Grades[[#This Row],[reading score]],Grades[[#This Row],[writing score]])</f>
        <v>67.666666666666671</v>
      </c>
      <c r="V549" s="15" t="str">
        <f>_xlfn.XLOOKUP(Grades[[#This Row],[Name]],Students[Name],Students[School Name])</f>
        <v>Blue River High School</v>
      </c>
      <c r="W549" s="15" t="str">
        <f>_xlfn.XLOOKUP(Grades[[#This Row],[Name]],Students[Name],Students[Extracurricular Activities])</f>
        <v>Chess Club</v>
      </c>
      <c r="X549" s="15" t="str">
        <f>_xlfn.XLOOKUP(Grades[[#This Row],[school]],Schools[School Name],Schools[City])</f>
        <v>Duluth</v>
      </c>
      <c r="Y549" s="15">
        <f>_xlfn.XLOOKUP(Grades[[#This Row],[School City]],Schools[City],Schools[Zipcode])</f>
        <v>55810</v>
      </c>
    </row>
    <row r="550" spans="12:25" x14ac:dyDescent="0.2">
      <c r="L550" t="s">
        <v>276</v>
      </c>
      <c r="M550" t="s">
        <v>4</v>
      </c>
      <c r="N550" t="s">
        <v>629</v>
      </c>
      <c r="O550">
        <v>62</v>
      </c>
      <c r="P550">
        <v>67</v>
      </c>
      <c r="Q550">
        <v>64</v>
      </c>
      <c r="R550" t="str">
        <f>_xlfn.XLOOKUP(Grades[[#This Row],[math score]],$I$37:$I$41,$J$37:$J$41, ,-1)</f>
        <v>D</v>
      </c>
      <c r="S550" s="16" t="str">
        <f>_xlfn.XLOOKUP(Grades[[#This Row],[reading score]],$I$37:$I$41,$J$37:$J$41, ,-1)</f>
        <v>D</v>
      </c>
      <c r="T550" s="16" t="str">
        <f>_xlfn.XLOOKUP(Grades[[#This Row],[writing score]],$I$37:$I$41,$J$37:$J$41, ,-1)</f>
        <v>D</v>
      </c>
      <c r="U550" s="76">
        <f>AVERAGE(Grades[[#This Row],[math score]],Grades[[#This Row],[reading score]],Grades[[#This Row],[writing score]])</f>
        <v>64.333333333333329</v>
      </c>
      <c r="V550" s="15" t="str">
        <f>_xlfn.XLOOKUP(Grades[[#This Row],[Name]],Students[Name],Students[School Name])</f>
        <v>Blue River High School</v>
      </c>
      <c r="W550" s="15" t="str">
        <f>_xlfn.XLOOKUP(Grades[[#This Row],[Name]],Students[Name],Students[Extracurricular Activities])</f>
        <v>Chess Club</v>
      </c>
      <c r="X550" s="15" t="str">
        <f>_xlfn.XLOOKUP(Grades[[#This Row],[school]],Schools[School Name],Schools[City])</f>
        <v>Duluth</v>
      </c>
      <c r="Y550" s="15">
        <f>_xlfn.XLOOKUP(Grades[[#This Row],[School City]],Schools[City],Schools[Zipcode])</f>
        <v>55810</v>
      </c>
    </row>
    <row r="551" spans="12:25" x14ac:dyDescent="0.2">
      <c r="L551" t="s">
        <v>664</v>
      </c>
      <c r="M551" t="s">
        <v>5</v>
      </c>
      <c r="N551" t="s">
        <v>629</v>
      </c>
      <c r="O551">
        <v>79</v>
      </c>
      <c r="P551">
        <v>72</v>
      </c>
      <c r="Q551">
        <v>69</v>
      </c>
      <c r="R551" t="str">
        <f>_xlfn.XLOOKUP(Grades[[#This Row],[math score]],$I$37:$I$41,$J$37:$J$41, ,-1)</f>
        <v>C</v>
      </c>
      <c r="S551" s="16" t="str">
        <f>_xlfn.XLOOKUP(Grades[[#This Row],[reading score]],$I$37:$I$41,$J$37:$J$41, ,-1)</f>
        <v>C</v>
      </c>
      <c r="T551" s="16" t="str">
        <f>_xlfn.XLOOKUP(Grades[[#This Row],[writing score]],$I$37:$I$41,$J$37:$J$41, ,-1)</f>
        <v>D</v>
      </c>
      <c r="U551" s="76">
        <f>AVERAGE(Grades[[#This Row],[math score]],Grades[[#This Row],[reading score]],Grades[[#This Row],[writing score]])</f>
        <v>73.333333333333329</v>
      </c>
      <c r="V551" s="15" t="str">
        <f>_xlfn.XLOOKUP(Grades[[#This Row],[Name]],Students[Name],Students[School Name])</f>
        <v>Blue River High School</v>
      </c>
      <c r="W551" s="15" t="str">
        <f>_xlfn.XLOOKUP(Grades[[#This Row],[Name]],Students[Name],Students[Extracurricular Activities])</f>
        <v>Art Club</v>
      </c>
      <c r="X551" s="15" t="str">
        <f>_xlfn.XLOOKUP(Grades[[#This Row],[school]],Schools[School Name],Schools[City])</f>
        <v>Duluth</v>
      </c>
      <c r="Y551" s="15">
        <f>_xlfn.XLOOKUP(Grades[[#This Row],[School City]],Schools[City],Schools[Zipcode])</f>
        <v>55810</v>
      </c>
    </row>
    <row r="552" spans="12:25" x14ac:dyDescent="0.2">
      <c r="L552" t="s">
        <v>665</v>
      </c>
      <c r="M552" t="s">
        <v>5</v>
      </c>
      <c r="N552" t="s">
        <v>630</v>
      </c>
      <c r="O552">
        <v>79</v>
      </c>
      <c r="P552">
        <v>76</v>
      </c>
      <c r="Q552">
        <v>65</v>
      </c>
      <c r="R552" t="str">
        <f>_xlfn.XLOOKUP(Grades[[#This Row],[math score]],$I$37:$I$41,$J$37:$J$41, ,-1)</f>
        <v>C</v>
      </c>
      <c r="S552" s="16" t="str">
        <f>_xlfn.XLOOKUP(Grades[[#This Row],[reading score]],$I$37:$I$41,$J$37:$J$41, ,-1)</f>
        <v>C</v>
      </c>
      <c r="T552" s="16" t="str">
        <f>_xlfn.XLOOKUP(Grades[[#This Row],[writing score]],$I$37:$I$41,$J$37:$J$41, ,-1)</f>
        <v>D</v>
      </c>
      <c r="U552" s="76">
        <f>AVERAGE(Grades[[#This Row],[math score]],Grades[[#This Row],[reading score]],Grades[[#This Row],[writing score]])</f>
        <v>73.333333333333329</v>
      </c>
      <c r="V552" s="15" t="str">
        <f>_xlfn.XLOOKUP(Grades[[#This Row],[Name]],Students[Name],Students[School Name])</f>
        <v>Blue River High School</v>
      </c>
      <c r="W552" s="15" t="str">
        <f>_xlfn.XLOOKUP(Grades[[#This Row],[Name]],Students[Name],Students[Extracurricular Activities])</f>
        <v>Student Government</v>
      </c>
      <c r="X552" s="15" t="str">
        <f>_xlfn.XLOOKUP(Grades[[#This Row],[school]],Schools[School Name],Schools[City])</f>
        <v>Duluth</v>
      </c>
      <c r="Y552" s="15">
        <f>_xlfn.XLOOKUP(Grades[[#This Row],[School City]],Schools[City],Schools[Zipcode])</f>
        <v>55810</v>
      </c>
    </row>
    <row r="553" spans="12:25" x14ac:dyDescent="0.2">
      <c r="L553" t="s">
        <v>666</v>
      </c>
      <c r="M553" t="s">
        <v>5</v>
      </c>
      <c r="N553" t="s">
        <v>629</v>
      </c>
      <c r="O553">
        <v>87</v>
      </c>
      <c r="P553">
        <v>90</v>
      </c>
      <c r="Q553">
        <v>88</v>
      </c>
      <c r="R553" t="str">
        <f>_xlfn.XLOOKUP(Grades[[#This Row],[math score]],$I$37:$I$41,$J$37:$J$41, ,-1)</f>
        <v>B</v>
      </c>
      <c r="S553" s="16" t="str">
        <f>_xlfn.XLOOKUP(Grades[[#This Row],[reading score]],$I$37:$I$41,$J$37:$J$41, ,-1)</f>
        <v>A</v>
      </c>
      <c r="T553" s="16" t="str">
        <f>_xlfn.XLOOKUP(Grades[[#This Row],[writing score]],$I$37:$I$41,$J$37:$J$41, ,-1)</f>
        <v>B</v>
      </c>
      <c r="U553" s="76">
        <f>AVERAGE(Grades[[#This Row],[math score]],Grades[[#This Row],[reading score]],Grades[[#This Row],[writing score]])</f>
        <v>88.333333333333329</v>
      </c>
      <c r="V553" s="15" t="str">
        <f>_xlfn.XLOOKUP(Grades[[#This Row],[Name]],Students[Name],Students[School Name])</f>
        <v>Lone Oak Grammar School</v>
      </c>
      <c r="W553" s="15" t="str">
        <f>_xlfn.XLOOKUP(Grades[[#This Row],[Name]],Students[Name],Students[Extracurricular Activities])</f>
        <v>Sports</v>
      </c>
      <c r="X553" s="15" t="str">
        <f>_xlfn.XLOOKUP(Grades[[#This Row],[school]],Schools[School Name],Schools[City])</f>
        <v>Rochester</v>
      </c>
      <c r="Y553" s="15">
        <f>_xlfn.XLOOKUP(Grades[[#This Row],[School City]],Schools[City],Schools[Zipcode])</f>
        <v>55906</v>
      </c>
    </row>
    <row r="554" spans="12:25" x14ac:dyDescent="0.2">
      <c r="L554" t="s">
        <v>277</v>
      </c>
      <c r="M554" t="s">
        <v>4</v>
      </c>
      <c r="N554" t="s">
        <v>630</v>
      </c>
      <c r="O554">
        <v>40</v>
      </c>
      <c r="P554">
        <v>48</v>
      </c>
      <c r="Q554">
        <v>50</v>
      </c>
      <c r="R554" t="str">
        <f>_xlfn.XLOOKUP(Grades[[#This Row],[math score]],$I$37:$I$41,$J$37:$J$41, ,-1)</f>
        <v>F</v>
      </c>
      <c r="S554" s="16" t="str">
        <f>_xlfn.XLOOKUP(Grades[[#This Row],[reading score]],$I$37:$I$41,$J$37:$J$41, ,-1)</f>
        <v>F</v>
      </c>
      <c r="T554" s="16" t="str">
        <f>_xlfn.XLOOKUP(Grades[[#This Row],[writing score]],$I$37:$I$41,$J$37:$J$41, ,-1)</f>
        <v>F</v>
      </c>
      <c r="U554" s="76">
        <f>AVERAGE(Grades[[#This Row],[math score]],Grades[[#This Row],[reading score]],Grades[[#This Row],[writing score]])</f>
        <v>46</v>
      </c>
      <c r="V554" s="15" t="str">
        <f>_xlfn.XLOOKUP(Grades[[#This Row],[Name]],Students[Name],Students[School Name])</f>
        <v>Lone Oak Grammar School</v>
      </c>
      <c r="W554" s="15" t="str">
        <f>_xlfn.XLOOKUP(Grades[[#This Row],[Name]],Students[Name],Students[Extracurricular Activities])</f>
        <v xml:space="preserve">Marching Band </v>
      </c>
      <c r="X554" s="15" t="str">
        <f>_xlfn.XLOOKUP(Grades[[#This Row],[school]],Schools[School Name],Schools[City])</f>
        <v>Rochester</v>
      </c>
      <c r="Y554" s="15">
        <f>_xlfn.XLOOKUP(Grades[[#This Row],[School City]],Schools[City],Schools[Zipcode])</f>
        <v>55906</v>
      </c>
    </row>
    <row r="555" spans="12:25" x14ac:dyDescent="0.2">
      <c r="L555" t="s">
        <v>667</v>
      </c>
      <c r="M555" t="s">
        <v>5</v>
      </c>
      <c r="N555" t="s">
        <v>629</v>
      </c>
      <c r="O555">
        <v>77</v>
      </c>
      <c r="P555">
        <v>62</v>
      </c>
      <c r="Q555">
        <v>64</v>
      </c>
      <c r="R555" t="str">
        <f>_xlfn.XLOOKUP(Grades[[#This Row],[math score]],$I$37:$I$41,$J$37:$J$41, ,-1)</f>
        <v>C</v>
      </c>
      <c r="S555" s="16" t="str">
        <f>_xlfn.XLOOKUP(Grades[[#This Row],[reading score]],$I$37:$I$41,$J$37:$J$41, ,-1)</f>
        <v>D</v>
      </c>
      <c r="T555" s="16" t="str">
        <f>_xlfn.XLOOKUP(Grades[[#This Row],[writing score]],$I$37:$I$41,$J$37:$J$41, ,-1)</f>
        <v>D</v>
      </c>
      <c r="U555" s="76">
        <f>AVERAGE(Grades[[#This Row],[math score]],Grades[[#This Row],[reading score]],Grades[[#This Row],[writing score]])</f>
        <v>67.666666666666671</v>
      </c>
      <c r="V555" s="15" t="str">
        <f>_xlfn.XLOOKUP(Grades[[#This Row],[Name]],Students[Name],Students[School Name])</f>
        <v>Golden Sierra High School</v>
      </c>
      <c r="W555" s="15" t="str">
        <f>_xlfn.XLOOKUP(Grades[[#This Row],[Name]],Students[Name],Students[Extracurricular Activities])</f>
        <v>Yearbook Committee</v>
      </c>
      <c r="X555" s="15" t="str">
        <f>_xlfn.XLOOKUP(Grades[[#This Row],[school]],Schools[School Name],Schools[City])</f>
        <v>Bloomington</v>
      </c>
      <c r="Y555" s="15">
        <f>_xlfn.XLOOKUP(Grades[[#This Row],[School City]],Schools[City],Schools[Zipcode])</f>
        <v>55435</v>
      </c>
    </row>
    <row r="556" spans="12:25" x14ac:dyDescent="0.2">
      <c r="L556" t="s">
        <v>668</v>
      </c>
      <c r="M556" t="s">
        <v>5</v>
      </c>
      <c r="N556" t="s">
        <v>629</v>
      </c>
      <c r="O556">
        <v>53</v>
      </c>
      <c r="P556">
        <v>45</v>
      </c>
      <c r="Q556">
        <v>40</v>
      </c>
      <c r="R556" t="str">
        <f>_xlfn.XLOOKUP(Grades[[#This Row],[math score]],$I$37:$I$41,$J$37:$J$41, ,-1)</f>
        <v>F</v>
      </c>
      <c r="S556" s="16" t="str">
        <f>_xlfn.XLOOKUP(Grades[[#This Row],[reading score]],$I$37:$I$41,$J$37:$J$41, ,-1)</f>
        <v>F</v>
      </c>
      <c r="T556" s="16" t="str">
        <f>_xlfn.XLOOKUP(Grades[[#This Row],[writing score]],$I$37:$I$41,$J$37:$J$41, ,-1)</f>
        <v>F</v>
      </c>
      <c r="U556" s="76">
        <f>AVERAGE(Grades[[#This Row],[math score]],Grades[[#This Row],[reading score]],Grades[[#This Row],[writing score]])</f>
        <v>46</v>
      </c>
      <c r="V556" s="15" t="str">
        <f>_xlfn.XLOOKUP(Grades[[#This Row],[Name]],Students[Name],Students[School Name])</f>
        <v>Willow Creek High School</v>
      </c>
      <c r="W556" s="15" t="str">
        <f>_xlfn.XLOOKUP(Grades[[#This Row],[Name]],Students[Name],Students[Extracurricular Activities])</f>
        <v xml:space="preserve">Marching Band </v>
      </c>
      <c r="X556" s="15" t="str">
        <f>_xlfn.XLOOKUP(Grades[[#This Row],[school]],Schools[School Name],Schools[City])</f>
        <v>Saint Paul</v>
      </c>
      <c r="Y556" s="15">
        <f>_xlfn.XLOOKUP(Grades[[#This Row],[School City]],Schools[City],Schools[Zipcode])</f>
        <v>55108</v>
      </c>
    </row>
    <row r="557" spans="12:25" x14ac:dyDescent="0.2">
      <c r="L557" t="s">
        <v>278</v>
      </c>
      <c r="M557" t="s">
        <v>4</v>
      </c>
      <c r="N557" t="s">
        <v>630</v>
      </c>
      <c r="O557">
        <v>32</v>
      </c>
      <c r="P557">
        <v>39</v>
      </c>
      <c r="Q557">
        <v>33</v>
      </c>
      <c r="R557" t="str">
        <f>_xlfn.XLOOKUP(Grades[[#This Row],[math score]],$I$37:$I$41,$J$37:$J$41, ,-1)</f>
        <v>F</v>
      </c>
      <c r="S557" s="16" t="str">
        <f>_xlfn.XLOOKUP(Grades[[#This Row],[reading score]],$I$37:$I$41,$J$37:$J$41, ,-1)</f>
        <v>F</v>
      </c>
      <c r="T557" s="16" t="str">
        <f>_xlfn.XLOOKUP(Grades[[#This Row],[writing score]],$I$37:$I$41,$J$37:$J$41, ,-1)</f>
        <v>F</v>
      </c>
      <c r="U557" s="76">
        <f>AVERAGE(Grades[[#This Row],[math score]],Grades[[#This Row],[reading score]],Grades[[#This Row],[writing score]])</f>
        <v>34.666666666666664</v>
      </c>
      <c r="V557" s="15" t="str">
        <f>_xlfn.XLOOKUP(Grades[[#This Row],[Name]],Students[Name],Students[School Name])</f>
        <v>Blue River High School</v>
      </c>
      <c r="W557" s="15" t="str">
        <f>_xlfn.XLOOKUP(Grades[[#This Row],[Name]],Students[Name],Students[Extracurricular Activities])</f>
        <v>Yearbook Committee</v>
      </c>
      <c r="X557" s="15" t="str">
        <f>_xlfn.XLOOKUP(Grades[[#This Row],[school]],Schools[School Name],Schools[City])</f>
        <v>Duluth</v>
      </c>
      <c r="Y557" s="15">
        <f>_xlfn.XLOOKUP(Grades[[#This Row],[School City]],Schools[City],Schools[Zipcode])</f>
        <v>55810</v>
      </c>
    </row>
    <row r="558" spans="12:25" x14ac:dyDescent="0.2">
      <c r="L558" t="s">
        <v>279</v>
      </c>
      <c r="M558" t="s">
        <v>4</v>
      </c>
      <c r="N558" t="s">
        <v>629</v>
      </c>
      <c r="O558">
        <v>55</v>
      </c>
      <c r="P558">
        <v>72</v>
      </c>
      <c r="Q558">
        <v>79</v>
      </c>
      <c r="R558" t="str">
        <f>_xlfn.XLOOKUP(Grades[[#This Row],[math score]],$I$37:$I$41,$J$37:$J$41, ,-1)</f>
        <v>F</v>
      </c>
      <c r="S558" s="16" t="str">
        <f>_xlfn.XLOOKUP(Grades[[#This Row],[reading score]],$I$37:$I$41,$J$37:$J$41, ,-1)</f>
        <v>C</v>
      </c>
      <c r="T558" s="16" t="str">
        <f>_xlfn.XLOOKUP(Grades[[#This Row],[writing score]],$I$37:$I$41,$J$37:$J$41, ,-1)</f>
        <v>C</v>
      </c>
      <c r="U558" s="76">
        <f>AVERAGE(Grades[[#This Row],[math score]],Grades[[#This Row],[reading score]],Grades[[#This Row],[writing score]])</f>
        <v>68.666666666666671</v>
      </c>
      <c r="V558" s="15" t="str">
        <f>_xlfn.XLOOKUP(Grades[[#This Row],[Name]],Students[Name],Students[School Name])</f>
        <v>Blue River High School</v>
      </c>
      <c r="W558" s="15" t="str">
        <f>_xlfn.XLOOKUP(Grades[[#This Row],[Name]],Students[Name],Students[Extracurricular Activities])</f>
        <v xml:space="preserve">Marching Band </v>
      </c>
      <c r="X558" s="15" t="str">
        <f>_xlfn.XLOOKUP(Grades[[#This Row],[school]],Schools[School Name],Schools[City])</f>
        <v>Duluth</v>
      </c>
      <c r="Y558" s="15">
        <f>_xlfn.XLOOKUP(Grades[[#This Row],[School City]],Schools[City],Schools[Zipcode])</f>
        <v>55810</v>
      </c>
    </row>
    <row r="559" spans="12:25" x14ac:dyDescent="0.2">
      <c r="L559" t="s">
        <v>669</v>
      </c>
      <c r="M559" t="s">
        <v>5</v>
      </c>
      <c r="N559" t="s">
        <v>629</v>
      </c>
      <c r="O559">
        <v>61</v>
      </c>
      <c r="P559">
        <v>67</v>
      </c>
      <c r="Q559">
        <v>66</v>
      </c>
      <c r="R559" t="str">
        <f>_xlfn.XLOOKUP(Grades[[#This Row],[math score]],$I$37:$I$41,$J$37:$J$41, ,-1)</f>
        <v>D</v>
      </c>
      <c r="S559" s="16" t="str">
        <f>_xlfn.XLOOKUP(Grades[[#This Row],[reading score]],$I$37:$I$41,$J$37:$J$41, ,-1)</f>
        <v>D</v>
      </c>
      <c r="T559" s="16" t="str">
        <f>_xlfn.XLOOKUP(Grades[[#This Row],[writing score]],$I$37:$I$41,$J$37:$J$41, ,-1)</f>
        <v>D</v>
      </c>
      <c r="U559" s="76">
        <f>AVERAGE(Grades[[#This Row],[math score]],Grades[[#This Row],[reading score]],Grades[[#This Row],[writing score]])</f>
        <v>64.666666666666671</v>
      </c>
      <c r="V559" s="15" t="str">
        <f>_xlfn.XLOOKUP(Grades[[#This Row],[Name]],Students[Name],Students[School Name])</f>
        <v>Blue River High School</v>
      </c>
      <c r="W559" s="15" t="str">
        <f>_xlfn.XLOOKUP(Grades[[#This Row],[Name]],Students[Name],Students[Extracurricular Activities])</f>
        <v>Art Club</v>
      </c>
      <c r="X559" s="15" t="str">
        <f>_xlfn.XLOOKUP(Grades[[#This Row],[school]],Schools[School Name],Schools[City])</f>
        <v>Duluth</v>
      </c>
      <c r="Y559" s="15">
        <f>_xlfn.XLOOKUP(Grades[[#This Row],[School City]],Schools[City],Schools[Zipcode])</f>
        <v>55810</v>
      </c>
    </row>
    <row r="560" spans="12:25" x14ac:dyDescent="0.2">
      <c r="L560" t="s">
        <v>280</v>
      </c>
      <c r="M560" t="s">
        <v>4</v>
      </c>
      <c r="N560" t="s">
        <v>630</v>
      </c>
      <c r="O560">
        <v>53</v>
      </c>
      <c r="P560">
        <v>70</v>
      </c>
      <c r="Q560">
        <v>70</v>
      </c>
      <c r="R560" t="str">
        <f>_xlfn.XLOOKUP(Grades[[#This Row],[math score]],$I$37:$I$41,$J$37:$J$41, ,-1)</f>
        <v>F</v>
      </c>
      <c r="S560" s="16" t="str">
        <f>_xlfn.XLOOKUP(Grades[[#This Row],[reading score]],$I$37:$I$41,$J$37:$J$41, ,-1)</f>
        <v>C</v>
      </c>
      <c r="T560" s="16" t="str">
        <f>_xlfn.XLOOKUP(Grades[[#This Row],[writing score]],$I$37:$I$41,$J$37:$J$41, ,-1)</f>
        <v>C</v>
      </c>
      <c r="U560" s="76">
        <f>AVERAGE(Grades[[#This Row],[math score]],Grades[[#This Row],[reading score]],Grades[[#This Row],[writing score]])</f>
        <v>64.333333333333329</v>
      </c>
      <c r="V560" s="15" t="str">
        <f>_xlfn.XLOOKUP(Grades[[#This Row],[Name]],Students[Name],Students[School Name])</f>
        <v>Lone Oak Grammar School</v>
      </c>
      <c r="W560" s="15" t="str">
        <f>_xlfn.XLOOKUP(Grades[[#This Row],[Name]],Students[Name],Students[Extracurricular Activities])</f>
        <v xml:space="preserve">Marching Band </v>
      </c>
      <c r="X560" s="15" t="str">
        <f>_xlfn.XLOOKUP(Grades[[#This Row],[school]],Schools[School Name],Schools[City])</f>
        <v>Rochester</v>
      </c>
      <c r="Y560" s="15">
        <f>_xlfn.XLOOKUP(Grades[[#This Row],[School City]],Schools[City],Schools[Zipcode])</f>
        <v>55906</v>
      </c>
    </row>
    <row r="561" spans="12:25" x14ac:dyDescent="0.2">
      <c r="L561" t="s">
        <v>670</v>
      </c>
      <c r="M561" t="s">
        <v>5</v>
      </c>
      <c r="N561" t="s">
        <v>629</v>
      </c>
      <c r="O561">
        <v>73</v>
      </c>
      <c r="P561">
        <v>66</v>
      </c>
      <c r="Q561">
        <v>62</v>
      </c>
      <c r="R561" t="str">
        <f>_xlfn.XLOOKUP(Grades[[#This Row],[math score]],$I$37:$I$41,$J$37:$J$41, ,-1)</f>
        <v>C</v>
      </c>
      <c r="S561" s="16" t="str">
        <f>_xlfn.XLOOKUP(Grades[[#This Row],[reading score]],$I$37:$I$41,$J$37:$J$41, ,-1)</f>
        <v>D</v>
      </c>
      <c r="T561" s="16" t="str">
        <f>_xlfn.XLOOKUP(Grades[[#This Row],[writing score]],$I$37:$I$41,$J$37:$J$41, ,-1)</f>
        <v>D</v>
      </c>
      <c r="U561" s="76">
        <f>AVERAGE(Grades[[#This Row],[math score]],Grades[[#This Row],[reading score]],Grades[[#This Row],[writing score]])</f>
        <v>67</v>
      </c>
      <c r="V561" s="15" t="str">
        <f>_xlfn.XLOOKUP(Grades[[#This Row],[Name]],Students[Name],Students[School Name])</f>
        <v>Golden Sierra High School</v>
      </c>
      <c r="W561" s="15" t="str">
        <f>_xlfn.XLOOKUP(Grades[[#This Row],[Name]],Students[Name],Students[Extracurricular Activities])</f>
        <v>Student Government</v>
      </c>
      <c r="X561" s="15" t="str">
        <f>_xlfn.XLOOKUP(Grades[[#This Row],[school]],Schools[School Name],Schools[City])</f>
        <v>Bloomington</v>
      </c>
      <c r="Y561" s="15">
        <f>_xlfn.XLOOKUP(Grades[[#This Row],[School City]],Schools[City],Schools[Zipcode])</f>
        <v>55435</v>
      </c>
    </row>
    <row r="562" spans="12:25" x14ac:dyDescent="0.2">
      <c r="L562" t="s">
        <v>281</v>
      </c>
      <c r="M562" t="s">
        <v>4</v>
      </c>
      <c r="N562" t="s">
        <v>629</v>
      </c>
      <c r="O562">
        <v>74</v>
      </c>
      <c r="P562">
        <v>75</v>
      </c>
      <c r="Q562">
        <v>79</v>
      </c>
      <c r="R562" t="str">
        <f>_xlfn.XLOOKUP(Grades[[#This Row],[math score]],$I$37:$I$41,$J$37:$J$41, ,-1)</f>
        <v>C</v>
      </c>
      <c r="S562" s="16" t="str">
        <f>_xlfn.XLOOKUP(Grades[[#This Row],[reading score]],$I$37:$I$41,$J$37:$J$41, ,-1)</f>
        <v>C</v>
      </c>
      <c r="T562" s="16" t="str">
        <f>_xlfn.XLOOKUP(Grades[[#This Row],[writing score]],$I$37:$I$41,$J$37:$J$41, ,-1)</f>
        <v>C</v>
      </c>
      <c r="U562" s="76">
        <f>AVERAGE(Grades[[#This Row],[math score]],Grades[[#This Row],[reading score]],Grades[[#This Row],[writing score]])</f>
        <v>76</v>
      </c>
      <c r="V562" s="15" t="str">
        <f>_xlfn.XLOOKUP(Grades[[#This Row],[Name]],Students[Name],Students[School Name])</f>
        <v>Golden Sierra High School</v>
      </c>
      <c r="W562" s="15" t="str">
        <f>_xlfn.XLOOKUP(Grades[[#This Row],[Name]],Students[Name],Students[Extracurricular Activities])</f>
        <v>Yearbook Committee</v>
      </c>
      <c r="X562" s="15" t="str">
        <f>_xlfn.XLOOKUP(Grades[[#This Row],[school]],Schools[School Name],Schools[City])</f>
        <v>Bloomington</v>
      </c>
      <c r="Y562" s="15">
        <f>_xlfn.XLOOKUP(Grades[[#This Row],[School City]],Schools[City],Schools[Zipcode])</f>
        <v>55435</v>
      </c>
    </row>
    <row r="563" spans="12:25" x14ac:dyDescent="0.2">
      <c r="L563" t="s">
        <v>282</v>
      </c>
      <c r="M563" t="s">
        <v>4</v>
      </c>
      <c r="N563" t="s">
        <v>629</v>
      </c>
      <c r="O563">
        <v>63</v>
      </c>
      <c r="P563">
        <v>74</v>
      </c>
      <c r="Q563">
        <v>74</v>
      </c>
      <c r="R563" t="str">
        <f>_xlfn.XLOOKUP(Grades[[#This Row],[math score]],$I$37:$I$41,$J$37:$J$41, ,-1)</f>
        <v>D</v>
      </c>
      <c r="S563" s="16" t="str">
        <f>_xlfn.XLOOKUP(Grades[[#This Row],[reading score]],$I$37:$I$41,$J$37:$J$41, ,-1)</f>
        <v>C</v>
      </c>
      <c r="T563" s="16" t="str">
        <f>_xlfn.XLOOKUP(Grades[[#This Row],[writing score]],$I$37:$I$41,$J$37:$J$41, ,-1)</f>
        <v>C</v>
      </c>
      <c r="U563" s="76">
        <f>AVERAGE(Grades[[#This Row],[math score]],Grades[[#This Row],[reading score]],Grades[[#This Row],[writing score]])</f>
        <v>70.333333333333329</v>
      </c>
      <c r="V563" s="15" t="str">
        <f>_xlfn.XLOOKUP(Grades[[#This Row],[Name]],Students[Name],Students[School Name])</f>
        <v>Blue River High School</v>
      </c>
      <c r="W563" s="15" t="str">
        <f>_xlfn.XLOOKUP(Grades[[#This Row],[Name]],Students[Name],Students[Extracurricular Activities])</f>
        <v>Yearbook Committee</v>
      </c>
      <c r="X563" s="15" t="str">
        <f>_xlfn.XLOOKUP(Grades[[#This Row],[school]],Schools[School Name],Schools[City])</f>
        <v>Duluth</v>
      </c>
      <c r="Y563" s="15">
        <f>_xlfn.XLOOKUP(Grades[[#This Row],[School City]],Schools[City],Schools[Zipcode])</f>
        <v>55810</v>
      </c>
    </row>
    <row r="564" spans="12:25" x14ac:dyDescent="0.2">
      <c r="L564" t="s">
        <v>671</v>
      </c>
      <c r="M564" t="s">
        <v>5</v>
      </c>
      <c r="N564" t="s">
        <v>629</v>
      </c>
      <c r="O564">
        <v>96</v>
      </c>
      <c r="P564">
        <v>90</v>
      </c>
      <c r="Q564">
        <v>92</v>
      </c>
      <c r="R564" t="str">
        <f>_xlfn.XLOOKUP(Grades[[#This Row],[math score]],$I$37:$I$41,$J$37:$J$41, ,-1)</f>
        <v>A</v>
      </c>
      <c r="S564" s="16" t="str">
        <f>_xlfn.XLOOKUP(Grades[[#This Row],[reading score]],$I$37:$I$41,$J$37:$J$41, ,-1)</f>
        <v>A</v>
      </c>
      <c r="T564" s="16" t="str">
        <f>_xlfn.XLOOKUP(Grades[[#This Row],[writing score]],$I$37:$I$41,$J$37:$J$41, ,-1)</f>
        <v>A</v>
      </c>
      <c r="U564" s="76">
        <f>AVERAGE(Grades[[#This Row],[math score]],Grades[[#This Row],[reading score]],Grades[[#This Row],[writing score]])</f>
        <v>92.666666666666671</v>
      </c>
      <c r="V564" s="15" t="str">
        <f>_xlfn.XLOOKUP(Grades[[#This Row],[Name]],Students[Name],Students[School Name])</f>
        <v>Blue River High School</v>
      </c>
      <c r="W564" s="15" t="str">
        <f>_xlfn.XLOOKUP(Grades[[#This Row],[Name]],Students[Name],Students[Extracurricular Activities])</f>
        <v>Sports</v>
      </c>
      <c r="X564" s="15" t="str">
        <f>_xlfn.XLOOKUP(Grades[[#This Row],[school]],Schools[School Name],Schools[City])</f>
        <v>Duluth</v>
      </c>
      <c r="Y564" s="15">
        <f>_xlfn.XLOOKUP(Grades[[#This Row],[School City]],Schools[City],Schools[Zipcode])</f>
        <v>55810</v>
      </c>
    </row>
    <row r="565" spans="12:25" x14ac:dyDescent="0.2">
      <c r="L565" t="s">
        <v>283</v>
      </c>
      <c r="M565" t="s">
        <v>4</v>
      </c>
      <c r="N565" t="s">
        <v>630</v>
      </c>
      <c r="O565">
        <v>63</v>
      </c>
      <c r="P565">
        <v>80</v>
      </c>
      <c r="Q565">
        <v>80</v>
      </c>
      <c r="R565" t="str">
        <f>_xlfn.XLOOKUP(Grades[[#This Row],[math score]],$I$37:$I$41,$J$37:$J$41, ,-1)</f>
        <v>D</v>
      </c>
      <c r="S565" s="16" t="str">
        <f>_xlfn.XLOOKUP(Grades[[#This Row],[reading score]],$I$37:$I$41,$J$37:$J$41, ,-1)</f>
        <v>B</v>
      </c>
      <c r="T565" s="16" t="str">
        <f>_xlfn.XLOOKUP(Grades[[#This Row],[writing score]],$I$37:$I$41,$J$37:$J$41, ,-1)</f>
        <v>B</v>
      </c>
      <c r="U565" s="76">
        <f>AVERAGE(Grades[[#This Row],[math score]],Grades[[#This Row],[reading score]],Grades[[#This Row],[writing score]])</f>
        <v>74.333333333333329</v>
      </c>
      <c r="V565" s="15" t="str">
        <f>_xlfn.XLOOKUP(Grades[[#This Row],[Name]],Students[Name],Students[School Name])</f>
        <v>Golden Sierra High School</v>
      </c>
      <c r="W565" s="15" t="str">
        <f>_xlfn.XLOOKUP(Grades[[#This Row],[Name]],Students[Name],Students[Extracurricular Activities])</f>
        <v>Yearbook Committee</v>
      </c>
      <c r="X565" s="15" t="str">
        <f>_xlfn.XLOOKUP(Grades[[#This Row],[school]],Schools[School Name],Schools[City])</f>
        <v>Bloomington</v>
      </c>
      <c r="Y565" s="15">
        <f>_xlfn.XLOOKUP(Grades[[#This Row],[School City]],Schools[City],Schools[Zipcode])</f>
        <v>55435</v>
      </c>
    </row>
    <row r="566" spans="12:25" x14ac:dyDescent="0.2">
      <c r="L566" t="s">
        <v>672</v>
      </c>
      <c r="M566" t="s">
        <v>5</v>
      </c>
      <c r="N566" t="s">
        <v>629</v>
      </c>
      <c r="O566">
        <v>48</v>
      </c>
      <c r="P566">
        <v>51</v>
      </c>
      <c r="Q566">
        <v>46</v>
      </c>
      <c r="R566" t="str">
        <f>_xlfn.XLOOKUP(Grades[[#This Row],[math score]],$I$37:$I$41,$J$37:$J$41, ,-1)</f>
        <v>F</v>
      </c>
      <c r="S566" s="16" t="str">
        <f>_xlfn.XLOOKUP(Grades[[#This Row],[reading score]],$I$37:$I$41,$J$37:$J$41, ,-1)</f>
        <v>F</v>
      </c>
      <c r="T566" s="16" t="str">
        <f>_xlfn.XLOOKUP(Grades[[#This Row],[writing score]],$I$37:$I$41,$J$37:$J$41, ,-1)</f>
        <v>F</v>
      </c>
      <c r="U566" s="76">
        <f>AVERAGE(Grades[[#This Row],[math score]],Grades[[#This Row],[reading score]],Grades[[#This Row],[writing score]])</f>
        <v>48.333333333333336</v>
      </c>
      <c r="V566" s="15" t="str">
        <f>_xlfn.XLOOKUP(Grades[[#This Row],[Name]],Students[Name],Students[School Name])</f>
        <v>Lone Oak Grammar School</v>
      </c>
      <c r="W566" s="15" t="str">
        <f>_xlfn.XLOOKUP(Grades[[#This Row],[Name]],Students[Name],Students[Extracurricular Activities])</f>
        <v>Sports</v>
      </c>
      <c r="X566" s="15" t="str">
        <f>_xlfn.XLOOKUP(Grades[[#This Row],[school]],Schools[School Name],Schools[City])</f>
        <v>Rochester</v>
      </c>
      <c r="Y566" s="15">
        <f>_xlfn.XLOOKUP(Grades[[#This Row],[School City]],Schools[City],Schools[Zipcode])</f>
        <v>55906</v>
      </c>
    </row>
    <row r="567" spans="12:25" x14ac:dyDescent="0.2">
      <c r="L567" t="s">
        <v>673</v>
      </c>
      <c r="M567" t="s">
        <v>5</v>
      </c>
      <c r="N567" t="s">
        <v>630</v>
      </c>
      <c r="O567">
        <v>48</v>
      </c>
      <c r="P567">
        <v>43</v>
      </c>
      <c r="Q567">
        <v>45</v>
      </c>
      <c r="R567" t="str">
        <f>_xlfn.XLOOKUP(Grades[[#This Row],[math score]],$I$37:$I$41,$J$37:$J$41, ,-1)</f>
        <v>F</v>
      </c>
      <c r="S567" s="16" t="str">
        <f>_xlfn.XLOOKUP(Grades[[#This Row],[reading score]],$I$37:$I$41,$J$37:$J$41, ,-1)</f>
        <v>F</v>
      </c>
      <c r="T567" s="16" t="str">
        <f>_xlfn.XLOOKUP(Grades[[#This Row],[writing score]],$I$37:$I$41,$J$37:$J$41, ,-1)</f>
        <v>F</v>
      </c>
      <c r="U567" s="76">
        <f>AVERAGE(Grades[[#This Row],[math score]],Grades[[#This Row],[reading score]],Grades[[#This Row],[writing score]])</f>
        <v>45.333333333333336</v>
      </c>
      <c r="V567" s="15" t="str">
        <f>_xlfn.XLOOKUP(Grades[[#This Row],[Name]],Students[Name],Students[School Name])</f>
        <v>Lone Oak Grammar School</v>
      </c>
      <c r="W567" s="15" t="str">
        <f>_xlfn.XLOOKUP(Grades[[#This Row],[Name]],Students[Name],Students[Extracurricular Activities])</f>
        <v xml:space="preserve">Marching Band </v>
      </c>
      <c r="X567" s="15" t="str">
        <f>_xlfn.XLOOKUP(Grades[[#This Row],[school]],Schools[School Name],Schools[City])</f>
        <v>Rochester</v>
      </c>
      <c r="Y567" s="15">
        <f>_xlfn.XLOOKUP(Grades[[#This Row],[School City]],Schools[City],Schools[Zipcode])</f>
        <v>55906</v>
      </c>
    </row>
    <row r="568" spans="12:25" x14ac:dyDescent="0.2">
      <c r="L568" t="s">
        <v>284</v>
      </c>
      <c r="M568" t="s">
        <v>4</v>
      </c>
      <c r="N568" t="s">
        <v>629</v>
      </c>
      <c r="O568">
        <v>92</v>
      </c>
      <c r="P568">
        <v>100</v>
      </c>
      <c r="Q568">
        <v>100</v>
      </c>
      <c r="R568" t="str">
        <f>_xlfn.XLOOKUP(Grades[[#This Row],[math score]],$I$37:$I$41,$J$37:$J$41, ,-1)</f>
        <v>A</v>
      </c>
      <c r="S568" s="16" t="str">
        <f>_xlfn.XLOOKUP(Grades[[#This Row],[reading score]],$I$37:$I$41,$J$37:$J$41, ,-1)</f>
        <v>A</v>
      </c>
      <c r="T568" s="16" t="str">
        <f>_xlfn.XLOOKUP(Grades[[#This Row],[writing score]],$I$37:$I$41,$J$37:$J$41, ,-1)</f>
        <v>A</v>
      </c>
      <c r="U568" s="76">
        <f>AVERAGE(Grades[[#This Row],[math score]],Grades[[#This Row],[reading score]],Grades[[#This Row],[writing score]])</f>
        <v>97.333333333333329</v>
      </c>
      <c r="V568" s="15" t="str">
        <f>_xlfn.XLOOKUP(Grades[[#This Row],[Name]],Students[Name],Students[School Name])</f>
        <v>Willow Creek High School</v>
      </c>
      <c r="W568" s="15" t="str">
        <f>_xlfn.XLOOKUP(Grades[[#This Row],[Name]],Students[Name],Students[Extracurricular Activities])</f>
        <v>Sports</v>
      </c>
      <c r="X568" s="15" t="str">
        <f>_xlfn.XLOOKUP(Grades[[#This Row],[school]],Schools[School Name],Schools[City])</f>
        <v>Saint Paul</v>
      </c>
      <c r="Y568" s="15">
        <f>_xlfn.XLOOKUP(Grades[[#This Row],[School City]],Schools[City],Schools[Zipcode])</f>
        <v>55108</v>
      </c>
    </row>
    <row r="569" spans="12:25" x14ac:dyDescent="0.2">
      <c r="L569" t="s">
        <v>285</v>
      </c>
      <c r="M569" t="s">
        <v>4</v>
      </c>
      <c r="N569" t="s">
        <v>629</v>
      </c>
      <c r="O569">
        <v>61</v>
      </c>
      <c r="P569">
        <v>71</v>
      </c>
      <c r="Q569">
        <v>78</v>
      </c>
      <c r="R569" t="str">
        <f>_xlfn.XLOOKUP(Grades[[#This Row],[math score]],$I$37:$I$41,$J$37:$J$41, ,-1)</f>
        <v>D</v>
      </c>
      <c r="S569" s="16" t="str">
        <f>_xlfn.XLOOKUP(Grades[[#This Row],[reading score]],$I$37:$I$41,$J$37:$J$41, ,-1)</f>
        <v>C</v>
      </c>
      <c r="T569" s="16" t="str">
        <f>_xlfn.XLOOKUP(Grades[[#This Row],[writing score]],$I$37:$I$41,$J$37:$J$41, ,-1)</f>
        <v>C</v>
      </c>
      <c r="U569" s="76">
        <f>AVERAGE(Grades[[#This Row],[math score]],Grades[[#This Row],[reading score]],Grades[[#This Row],[writing score]])</f>
        <v>70</v>
      </c>
      <c r="V569" s="15" t="str">
        <f>_xlfn.XLOOKUP(Grades[[#This Row],[Name]],Students[Name],Students[School Name])</f>
        <v>Golden Sierra High School</v>
      </c>
      <c r="W569" s="15" t="str">
        <f>_xlfn.XLOOKUP(Grades[[#This Row],[Name]],Students[Name],Students[Extracurricular Activities])</f>
        <v>Art Club</v>
      </c>
      <c r="X569" s="15" t="str">
        <f>_xlfn.XLOOKUP(Grades[[#This Row],[school]],Schools[School Name],Schools[City])</f>
        <v>Bloomington</v>
      </c>
      <c r="Y569" s="15">
        <f>_xlfn.XLOOKUP(Grades[[#This Row],[School City]],Schools[City],Schools[Zipcode])</f>
        <v>55435</v>
      </c>
    </row>
    <row r="570" spans="12:25" x14ac:dyDescent="0.2">
      <c r="L570" t="s">
        <v>674</v>
      </c>
      <c r="M570" t="s">
        <v>5</v>
      </c>
      <c r="N570" t="s">
        <v>629</v>
      </c>
      <c r="O570">
        <v>63</v>
      </c>
      <c r="P570">
        <v>48</v>
      </c>
      <c r="Q570">
        <v>47</v>
      </c>
      <c r="R570" t="str">
        <f>_xlfn.XLOOKUP(Grades[[#This Row],[math score]],$I$37:$I$41,$J$37:$J$41, ,-1)</f>
        <v>D</v>
      </c>
      <c r="S570" s="16" t="str">
        <f>_xlfn.XLOOKUP(Grades[[#This Row],[reading score]],$I$37:$I$41,$J$37:$J$41, ,-1)</f>
        <v>F</v>
      </c>
      <c r="T570" s="16" t="str">
        <f>_xlfn.XLOOKUP(Grades[[#This Row],[writing score]],$I$37:$I$41,$J$37:$J$41, ,-1)</f>
        <v>F</v>
      </c>
      <c r="U570" s="76">
        <f>AVERAGE(Grades[[#This Row],[math score]],Grades[[#This Row],[reading score]],Grades[[#This Row],[writing score]])</f>
        <v>52.666666666666664</v>
      </c>
      <c r="V570" s="15" t="str">
        <f>_xlfn.XLOOKUP(Grades[[#This Row],[Name]],Students[Name],Students[School Name])</f>
        <v>Lone Oak Grammar School</v>
      </c>
      <c r="W570" s="15" t="str">
        <f>_xlfn.XLOOKUP(Grades[[#This Row],[Name]],Students[Name],Students[Extracurricular Activities])</f>
        <v>Chess Club</v>
      </c>
      <c r="X570" s="15" t="str">
        <f>_xlfn.XLOOKUP(Grades[[#This Row],[school]],Schools[School Name],Schools[City])</f>
        <v>Rochester</v>
      </c>
      <c r="Y570" s="15">
        <f>_xlfn.XLOOKUP(Grades[[#This Row],[School City]],Schools[City],Schools[Zipcode])</f>
        <v>55906</v>
      </c>
    </row>
    <row r="571" spans="12:25" x14ac:dyDescent="0.2">
      <c r="L571" t="s">
        <v>675</v>
      </c>
      <c r="M571" t="s">
        <v>5</v>
      </c>
      <c r="N571" t="s">
        <v>629</v>
      </c>
      <c r="O571">
        <v>68</v>
      </c>
      <c r="P571">
        <v>68</v>
      </c>
      <c r="Q571">
        <v>67</v>
      </c>
      <c r="R571" t="str">
        <f>_xlfn.XLOOKUP(Grades[[#This Row],[math score]],$I$37:$I$41,$J$37:$J$41, ,-1)</f>
        <v>D</v>
      </c>
      <c r="S571" s="16" t="str">
        <f>_xlfn.XLOOKUP(Grades[[#This Row],[reading score]],$I$37:$I$41,$J$37:$J$41, ,-1)</f>
        <v>D</v>
      </c>
      <c r="T571" s="16" t="str">
        <f>_xlfn.XLOOKUP(Grades[[#This Row],[writing score]],$I$37:$I$41,$J$37:$J$41, ,-1)</f>
        <v>D</v>
      </c>
      <c r="U571" s="76">
        <f>AVERAGE(Grades[[#This Row],[math score]],Grades[[#This Row],[reading score]],Grades[[#This Row],[writing score]])</f>
        <v>67.666666666666671</v>
      </c>
      <c r="V571" s="15" t="str">
        <f>_xlfn.XLOOKUP(Grades[[#This Row],[Name]],Students[Name],Students[School Name])</f>
        <v>Golden Sierra High School</v>
      </c>
      <c r="W571" s="15" t="str">
        <f>_xlfn.XLOOKUP(Grades[[#This Row],[Name]],Students[Name],Students[Extracurricular Activities])</f>
        <v>Sports</v>
      </c>
      <c r="X571" s="15" t="str">
        <f>_xlfn.XLOOKUP(Grades[[#This Row],[school]],Schools[School Name],Schools[City])</f>
        <v>Bloomington</v>
      </c>
      <c r="Y571" s="15">
        <f>_xlfn.XLOOKUP(Grades[[#This Row],[School City]],Schools[City],Schools[Zipcode])</f>
        <v>55435</v>
      </c>
    </row>
    <row r="572" spans="12:25" x14ac:dyDescent="0.2">
      <c r="L572" t="s">
        <v>676</v>
      </c>
      <c r="M572" t="s">
        <v>5</v>
      </c>
      <c r="N572" t="s">
        <v>630</v>
      </c>
      <c r="O572">
        <v>71</v>
      </c>
      <c r="P572">
        <v>75</v>
      </c>
      <c r="Q572">
        <v>70</v>
      </c>
      <c r="R572" t="str">
        <f>_xlfn.XLOOKUP(Grades[[#This Row],[math score]],$I$37:$I$41,$J$37:$J$41, ,-1)</f>
        <v>C</v>
      </c>
      <c r="S572" s="16" t="str">
        <f>_xlfn.XLOOKUP(Grades[[#This Row],[reading score]],$I$37:$I$41,$J$37:$J$41, ,-1)</f>
        <v>C</v>
      </c>
      <c r="T572" s="16" t="str">
        <f>_xlfn.XLOOKUP(Grades[[#This Row],[writing score]],$I$37:$I$41,$J$37:$J$41, ,-1)</f>
        <v>C</v>
      </c>
      <c r="U572" s="76">
        <f>AVERAGE(Grades[[#This Row],[math score]],Grades[[#This Row],[reading score]],Grades[[#This Row],[writing score]])</f>
        <v>72</v>
      </c>
      <c r="V572" s="15" t="str">
        <f>_xlfn.XLOOKUP(Grades[[#This Row],[Name]],Students[Name],Students[School Name])</f>
        <v>Lone Oak Grammar School</v>
      </c>
      <c r="W572" s="15" t="str">
        <f>_xlfn.XLOOKUP(Grades[[#This Row],[Name]],Students[Name],Students[Extracurricular Activities])</f>
        <v>Yearbook Committee</v>
      </c>
      <c r="X572" s="15" t="str">
        <f>_xlfn.XLOOKUP(Grades[[#This Row],[school]],Schools[School Name],Schools[City])</f>
        <v>Rochester</v>
      </c>
      <c r="Y572" s="15">
        <f>_xlfn.XLOOKUP(Grades[[#This Row],[School City]],Schools[City],Schools[Zipcode])</f>
        <v>55906</v>
      </c>
    </row>
    <row r="573" spans="12:25" x14ac:dyDescent="0.2">
      <c r="L573" t="s">
        <v>677</v>
      </c>
      <c r="M573" t="s">
        <v>5</v>
      </c>
      <c r="N573" t="s">
        <v>630</v>
      </c>
      <c r="O573">
        <v>91</v>
      </c>
      <c r="P573">
        <v>96</v>
      </c>
      <c r="Q573">
        <v>92</v>
      </c>
      <c r="R573" t="str">
        <f>_xlfn.XLOOKUP(Grades[[#This Row],[math score]],$I$37:$I$41,$J$37:$J$41, ,-1)</f>
        <v>A</v>
      </c>
      <c r="S573" s="16" t="str">
        <f>_xlfn.XLOOKUP(Grades[[#This Row],[reading score]],$I$37:$I$41,$J$37:$J$41, ,-1)</f>
        <v>A</v>
      </c>
      <c r="T573" s="16" t="str">
        <f>_xlfn.XLOOKUP(Grades[[#This Row],[writing score]],$I$37:$I$41,$J$37:$J$41, ,-1)</f>
        <v>A</v>
      </c>
      <c r="U573" s="76">
        <f>AVERAGE(Grades[[#This Row],[math score]],Grades[[#This Row],[reading score]],Grades[[#This Row],[writing score]])</f>
        <v>93</v>
      </c>
      <c r="V573" s="15" t="str">
        <f>_xlfn.XLOOKUP(Grades[[#This Row],[Name]],Students[Name],Students[School Name])</f>
        <v>Granite Hills High</v>
      </c>
      <c r="W573" s="15" t="str">
        <f>_xlfn.XLOOKUP(Grades[[#This Row],[Name]],Students[Name],Students[Extracurricular Activities])</f>
        <v>Sports</v>
      </c>
      <c r="X573" s="15" t="str">
        <f>_xlfn.XLOOKUP(Grades[[#This Row],[school]],Schools[School Name],Schools[City])</f>
        <v>Minneapolis</v>
      </c>
      <c r="Y573" s="15">
        <f>_xlfn.XLOOKUP(Grades[[#This Row],[School City]],Schools[City],Schools[Zipcode])</f>
        <v>55488</v>
      </c>
    </row>
    <row r="574" spans="12:25" x14ac:dyDescent="0.2">
      <c r="L574" t="s">
        <v>286</v>
      </c>
      <c r="M574" t="s">
        <v>4</v>
      </c>
      <c r="N574" t="s">
        <v>629</v>
      </c>
      <c r="O574">
        <v>53</v>
      </c>
      <c r="P574">
        <v>62</v>
      </c>
      <c r="Q574">
        <v>56</v>
      </c>
      <c r="R574" t="str">
        <f>_xlfn.XLOOKUP(Grades[[#This Row],[math score]],$I$37:$I$41,$J$37:$J$41, ,-1)</f>
        <v>F</v>
      </c>
      <c r="S574" s="16" t="str">
        <f>_xlfn.XLOOKUP(Grades[[#This Row],[reading score]],$I$37:$I$41,$J$37:$J$41, ,-1)</f>
        <v>D</v>
      </c>
      <c r="T574" s="16" t="str">
        <f>_xlfn.XLOOKUP(Grades[[#This Row],[writing score]],$I$37:$I$41,$J$37:$J$41, ,-1)</f>
        <v>F</v>
      </c>
      <c r="U574" s="76">
        <f>AVERAGE(Grades[[#This Row],[math score]],Grades[[#This Row],[reading score]],Grades[[#This Row],[writing score]])</f>
        <v>57</v>
      </c>
      <c r="V574" s="15" t="str">
        <f>_xlfn.XLOOKUP(Grades[[#This Row],[Name]],Students[Name],Students[School Name])</f>
        <v>Blue River High School</v>
      </c>
      <c r="W574" s="15" t="str">
        <f>_xlfn.XLOOKUP(Grades[[#This Row],[Name]],Students[Name],Students[Extracurricular Activities])</f>
        <v>Yearbook Committee</v>
      </c>
      <c r="X574" s="15" t="str">
        <f>_xlfn.XLOOKUP(Grades[[#This Row],[school]],Schools[School Name],Schools[City])</f>
        <v>Duluth</v>
      </c>
      <c r="Y574" s="15">
        <f>_xlfn.XLOOKUP(Grades[[#This Row],[School City]],Schools[City],Schools[Zipcode])</f>
        <v>55810</v>
      </c>
    </row>
    <row r="575" spans="12:25" x14ac:dyDescent="0.2">
      <c r="L575" t="s">
        <v>287</v>
      </c>
      <c r="M575" t="s">
        <v>4</v>
      </c>
      <c r="N575" t="s">
        <v>630</v>
      </c>
      <c r="O575">
        <v>50</v>
      </c>
      <c r="P575">
        <v>66</v>
      </c>
      <c r="Q575">
        <v>64</v>
      </c>
      <c r="R575" t="str">
        <f>_xlfn.XLOOKUP(Grades[[#This Row],[math score]],$I$37:$I$41,$J$37:$J$41, ,-1)</f>
        <v>F</v>
      </c>
      <c r="S575" s="16" t="str">
        <f>_xlfn.XLOOKUP(Grades[[#This Row],[reading score]],$I$37:$I$41,$J$37:$J$41, ,-1)</f>
        <v>D</v>
      </c>
      <c r="T575" s="16" t="str">
        <f>_xlfn.XLOOKUP(Grades[[#This Row],[writing score]],$I$37:$I$41,$J$37:$J$41, ,-1)</f>
        <v>D</v>
      </c>
      <c r="U575" s="76">
        <f>AVERAGE(Grades[[#This Row],[math score]],Grades[[#This Row],[reading score]],Grades[[#This Row],[writing score]])</f>
        <v>60</v>
      </c>
      <c r="V575" s="15" t="str">
        <f>_xlfn.XLOOKUP(Grades[[#This Row],[Name]],Students[Name],Students[School Name])</f>
        <v>Blue River High School</v>
      </c>
      <c r="W575" s="15" t="str">
        <f>_xlfn.XLOOKUP(Grades[[#This Row],[Name]],Students[Name],Students[Extracurricular Activities])</f>
        <v>Chess Club</v>
      </c>
      <c r="X575" s="15" t="str">
        <f>_xlfn.XLOOKUP(Grades[[#This Row],[school]],Schools[School Name],Schools[City])</f>
        <v>Duluth</v>
      </c>
      <c r="Y575" s="15">
        <f>_xlfn.XLOOKUP(Grades[[#This Row],[School City]],Schools[City],Schools[Zipcode])</f>
        <v>55810</v>
      </c>
    </row>
    <row r="576" spans="12:25" x14ac:dyDescent="0.2">
      <c r="L576" t="s">
        <v>288</v>
      </c>
      <c r="M576" t="s">
        <v>4</v>
      </c>
      <c r="N576" t="s">
        <v>630</v>
      </c>
      <c r="O576">
        <v>74</v>
      </c>
      <c r="P576">
        <v>81</v>
      </c>
      <c r="Q576">
        <v>71</v>
      </c>
      <c r="R576" t="str">
        <f>_xlfn.XLOOKUP(Grades[[#This Row],[math score]],$I$37:$I$41,$J$37:$J$41, ,-1)</f>
        <v>C</v>
      </c>
      <c r="S576" s="16" t="str">
        <f>_xlfn.XLOOKUP(Grades[[#This Row],[reading score]],$I$37:$I$41,$J$37:$J$41, ,-1)</f>
        <v>B</v>
      </c>
      <c r="T576" s="16" t="str">
        <f>_xlfn.XLOOKUP(Grades[[#This Row],[writing score]],$I$37:$I$41,$J$37:$J$41, ,-1)</f>
        <v>C</v>
      </c>
      <c r="U576" s="76">
        <f>AVERAGE(Grades[[#This Row],[math score]],Grades[[#This Row],[reading score]],Grades[[#This Row],[writing score]])</f>
        <v>75.333333333333329</v>
      </c>
      <c r="V576" s="15" t="str">
        <f>_xlfn.XLOOKUP(Grades[[#This Row],[Name]],Students[Name],Students[School Name])</f>
        <v>Willow Creek High School</v>
      </c>
      <c r="W576" s="15" t="str">
        <f>_xlfn.XLOOKUP(Grades[[#This Row],[Name]],Students[Name],Students[Extracurricular Activities])</f>
        <v>Chess Club</v>
      </c>
      <c r="X576" s="15" t="str">
        <f>_xlfn.XLOOKUP(Grades[[#This Row],[school]],Schools[School Name],Schools[City])</f>
        <v>Saint Paul</v>
      </c>
      <c r="Y576" s="15">
        <f>_xlfn.XLOOKUP(Grades[[#This Row],[School City]],Schools[City],Schools[Zipcode])</f>
        <v>55108</v>
      </c>
    </row>
    <row r="577" spans="12:25" x14ac:dyDescent="0.2">
      <c r="L577" t="s">
        <v>678</v>
      </c>
      <c r="M577" t="s">
        <v>5</v>
      </c>
      <c r="N577" t="s">
        <v>629</v>
      </c>
      <c r="O577">
        <v>40</v>
      </c>
      <c r="P577">
        <v>55</v>
      </c>
      <c r="Q577">
        <v>53</v>
      </c>
      <c r="R577" t="str">
        <f>_xlfn.XLOOKUP(Grades[[#This Row],[math score]],$I$37:$I$41,$J$37:$J$41, ,-1)</f>
        <v>F</v>
      </c>
      <c r="S577" s="16" t="str">
        <f>_xlfn.XLOOKUP(Grades[[#This Row],[reading score]],$I$37:$I$41,$J$37:$J$41, ,-1)</f>
        <v>F</v>
      </c>
      <c r="T577" s="16" t="str">
        <f>_xlfn.XLOOKUP(Grades[[#This Row],[writing score]],$I$37:$I$41,$J$37:$J$41, ,-1)</f>
        <v>F</v>
      </c>
      <c r="U577" s="76">
        <f>AVERAGE(Grades[[#This Row],[math score]],Grades[[#This Row],[reading score]],Grades[[#This Row],[writing score]])</f>
        <v>49.333333333333336</v>
      </c>
      <c r="V577" s="15" t="str">
        <f>_xlfn.XLOOKUP(Grades[[#This Row],[Name]],Students[Name],Students[School Name])</f>
        <v>Granite Hills High</v>
      </c>
      <c r="W577" s="15" t="str">
        <f>_xlfn.XLOOKUP(Grades[[#This Row],[Name]],Students[Name],Students[Extracurricular Activities])</f>
        <v xml:space="preserve">Marching Band </v>
      </c>
      <c r="X577" s="15" t="str">
        <f>_xlfn.XLOOKUP(Grades[[#This Row],[school]],Schools[School Name],Schools[City])</f>
        <v>Minneapolis</v>
      </c>
      <c r="Y577" s="15">
        <f>_xlfn.XLOOKUP(Grades[[#This Row],[School City]],Schools[City],Schools[Zipcode])</f>
        <v>55488</v>
      </c>
    </row>
    <row r="578" spans="12:25" x14ac:dyDescent="0.2">
      <c r="L578" t="s">
        <v>679</v>
      </c>
      <c r="M578" t="s">
        <v>5</v>
      </c>
      <c r="N578" t="s">
        <v>629</v>
      </c>
      <c r="O578">
        <v>61</v>
      </c>
      <c r="P578">
        <v>51</v>
      </c>
      <c r="Q578">
        <v>52</v>
      </c>
      <c r="R578" t="str">
        <f>_xlfn.XLOOKUP(Grades[[#This Row],[math score]],$I$37:$I$41,$J$37:$J$41, ,-1)</f>
        <v>D</v>
      </c>
      <c r="S578" s="16" t="str">
        <f>_xlfn.XLOOKUP(Grades[[#This Row],[reading score]],$I$37:$I$41,$J$37:$J$41, ,-1)</f>
        <v>F</v>
      </c>
      <c r="T578" s="16" t="str">
        <f>_xlfn.XLOOKUP(Grades[[#This Row],[writing score]],$I$37:$I$41,$J$37:$J$41, ,-1)</f>
        <v>F</v>
      </c>
      <c r="U578" s="76">
        <f>AVERAGE(Grades[[#This Row],[math score]],Grades[[#This Row],[reading score]],Grades[[#This Row],[writing score]])</f>
        <v>54.666666666666664</v>
      </c>
      <c r="V578" s="15" t="str">
        <f>_xlfn.XLOOKUP(Grades[[#This Row],[Name]],Students[Name],Students[School Name])</f>
        <v>Granite Hills High</v>
      </c>
      <c r="W578" s="15" t="str">
        <f>_xlfn.XLOOKUP(Grades[[#This Row],[Name]],Students[Name],Students[Extracurricular Activities])</f>
        <v>Yearbook Committee</v>
      </c>
      <c r="X578" s="15" t="str">
        <f>_xlfn.XLOOKUP(Grades[[#This Row],[school]],Schools[School Name],Schools[City])</f>
        <v>Minneapolis</v>
      </c>
      <c r="Y578" s="15">
        <f>_xlfn.XLOOKUP(Grades[[#This Row],[School City]],Schools[City],Schools[Zipcode])</f>
        <v>55488</v>
      </c>
    </row>
    <row r="579" spans="12:25" x14ac:dyDescent="0.2">
      <c r="L579" t="s">
        <v>289</v>
      </c>
      <c r="M579" t="s">
        <v>4</v>
      </c>
      <c r="N579" t="s">
        <v>630</v>
      </c>
      <c r="O579">
        <v>81</v>
      </c>
      <c r="P579">
        <v>91</v>
      </c>
      <c r="Q579">
        <v>89</v>
      </c>
      <c r="R579" t="str">
        <f>_xlfn.XLOOKUP(Grades[[#This Row],[math score]],$I$37:$I$41,$J$37:$J$41, ,-1)</f>
        <v>B</v>
      </c>
      <c r="S579" s="16" t="str">
        <f>_xlfn.XLOOKUP(Grades[[#This Row],[reading score]],$I$37:$I$41,$J$37:$J$41, ,-1)</f>
        <v>A</v>
      </c>
      <c r="T579" s="16" t="str">
        <f>_xlfn.XLOOKUP(Grades[[#This Row],[writing score]],$I$37:$I$41,$J$37:$J$41, ,-1)</f>
        <v>B</v>
      </c>
      <c r="U579" s="76">
        <f>AVERAGE(Grades[[#This Row],[math score]],Grades[[#This Row],[reading score]],Grades[[#This Row],[writing score]])</f>
        <v>87</v>
      </c>
      <c r="V579" s="15" t="str">
        <f>_xlfn.XLOOKUP(Grades[[#This Row],[Name]],Students[Name],Students[School Name])</f>
        <v>Lone Oak Grammar School</v>
      </c>
      <c r="W579" s="15" t="str">
        <f>_xlfn.XLOOKUP(Grades[[#This Row],[Name]],Students[Name],Students[Extracurricular Activities])</f>
        <v>Chess Club</v>
      </c>
      <c r="X579" s="15" t="str">
        <f>_xlfn.XLOOKUP(Grades[[#This Row],[school]],Schools[School Name],Schools[City])</f>
        <v>Rochester</v>
      </c>
      <c r="Y579" s="15">
        <f>_xlfn.XLOOKUP(Grades[[#This Row],[School City]],Schools[City],Schools[Zipcode])</f>
        <v>55906</v>
      </c>
    </row>
    <row r="580" spans="12:25" x14ac:dyDescent="0.2">
      <c r="L580" t="s">
        <v>290</v>
      </c>
      <c r="M580" t="s">
        <v>4</v>
      </c>
      <c r="N580" t="s">
        <v>630</v>
      </c>
      <c r="O580">
        <v>48</v>
      </c>
      <c r="P580">
        <v>56</v>
      </c>
      <c r="Q580">
        <v>58</v>
      </c>
      <c r="R580" s="15" t="str">
        <f>_xlfn.XLOOKUP(Grades[[#This Row],[math score]],$I$37:$I$41,$J$37:$J$41, ,-1)</f>
        <v>F</v>
      </c>
      <c r="S580" s="16" t="str">
        <f>_xlfn.XLOOKUP(Grades[[#This Row],[reading score]],$I$37:$I$41,$J$37:$J$41, ,-1)</f>
        <v>F</v>
      </c>
      <c r="T580" s="16" t="str">
        <f>_xlfn.XLOOKUP(Grades[[#This Row],[writing score]],$I$37:$I$41,$J$37:$J$41, ,-1)</f>
        <v>F</v>
      </c>
      <c r="U580" s="76">
        <f>AVERAGE(Grades[[#This Row],[math score]],Grades[[#This Row],[reading score]],Grades[[#This Row],[writing score]])</f>
        <v>54</v>
      </c>
      <c r="V580" s="15" t="str">
        <f>_xlfn.XLOOKUP(Grades[[#This Row],[Name]],Students[Name],Students[School Name])</f>
        <v>Lone Oak Grammar School</v>
      </c>
      <c r="W580" s="15" t="str">
        <f>_xlfn.XLOOKUP(Grades[[#This Row],[Name]],Students[Name],Students[Extracurricular Activities])</f>
        <v>Yearbook Committee</v>
      </c>
      <c r="X580" s="15" t="str">
        <f>_xlfn.XLOOKUP(Grades[[#This Row],[school]],Schools[School Name],Schools[City])</f>
        <v>Rochester</v>
      </c>
      <c r="Y580" s="15">
        <f>_xlfn.XLOOKUP(Grades[[#This Row],[School City]],Schools[City],Schools[Zipcode])</f>
        <v>55906</v>
      </c>
    </row>
    <row r="581" spans="12:25" x14ac:dyDescent="0.2">
      <c r="L581" t="s">
        <v>291</v>
      </c>
      <c r="M581" t="s">
        <v>4</v>
      </c>
      <c r="N581" t="s">
        <v>629</v>
      </c>
      <c r="O581">
        <v>53</v>
      </c>
      <c r="P581">
        <v>61</v>
      </c>
      <c r="Q581">
        <v>68</v>
      </c>
      <c r="R581" s="15" t="str">
        <f>_xlfn.XLOOKUP(Grades[[#This Row],[math score]],$I$37:$I$41,$J$37:$J$41, ,-1)</f>
        <v>F</v>
      </c>
      <c r="S581" s="16" t="str">
        <f>_xlfn.XLOOKUP(Grades[[#This Row],[reading score]],$I$37:$I$41,$J$37:$J$41, ,-1)</f>
        <v>D</v>
      </c>
      <c r="T581" s="16" t="str">
        <f>_xlfn.XLOOKUP(Grades[[#This Row],[writing score]],$I$37:$I$41,$J$37:$J$41, ,-1)</f>
        <v>D</v>
      </c>
      <c r="U581" s="76">
        <f>AVERAGE(Grades[[#This Row],[math score]],Grades[[#This Row],[reading score]],Grades[[#This Row],[writing score]])</f>
        <v>60.666666666666664</v>
      </c>
      <c r="V581" s="15" t="str">
        <f>_xlfn.XLOOKUP(Grades[[#This Row],[Name]],Students[Name],Students[School Name])</f>
        <v>Golden Sierra High School</v>
      </c>
      <c r="W581" s="15" t="str">
        <f>_xlfn.XLOOKUP(Grades[[#This Row],[Name]],Students[Name],Students[Extracurricular Activities])</f>
        <v>Art Club</v>
      </c>
      <c r="X581" s="15" t="str">
        <f>_xlfn.XLOOKUP(Grades[[#This Row],[school]],Schools[School Name],Schools[City])</f>
        <v>Bloomington</v>
      </c>
      <c r="Y581" s="15">
        <f>_xlfn.XLOOKUP(Grades[[#This Row],[School City]],Schools[City],Schools[Zipcode])</f>
        <v>55435</v>
      </c>
    </row>
    <row r="582" spans="12:25" x14ac:dyDescent="0.2">
      <c r="L582" t="s">
        <v>292</v>
      </c>
      <c r="M582" t="s">
        <v>4</v>
      </c>
      <c r="N582" t="s">
        <v>629</v>
      </c>
      <c r="O582">
        <v>81</v>
      </c>
      <c r="P582">
        <v>97</v>
      </c>
      <c r="Q582">
        <v>96</v>
      </c>
      <c r="R582" s="15" t="str">
        <f>_xlfn.XLOOKUP(Grades[[#This Row],[math score]],$I$37:$I$41,$J$37:$J$41, ,-1)</f>
        <v>B</v>
      </c>
      <c r="S582" s="16" t="str">
        <f>_xlfn.XLOOKUP(Grades[[#This Row],[reading score]],$I$37:$I$41,$J$37:$J$41, ,-1)</f>
        <v>A</v>
      </c>
      <c r="T582" s="16" t="str">
        <f>_xlfn.XLOOKUP(Grades[[#This Row],[writing score]],$I$37:$I$41,$J$37:$J$41, ,-1)</f>
        <v>A</v>
      </c>
      <c r="U582" s="76">
        <f>AVERAGE(Grades[[#This Row],[math score]],Grades[[#This Row],[reading score]],Grades[[#This Row],[writing score]])</f>
        <v>91.333333333333329</v>
      </c>
      <c r="V582" s="15" t="str">
        <f>_xlfn.XLOOKUP(Grades[[#This Row],[Name]],Students[Name],Students[School Name])</f>
        <v>Golden Sierra High School</v>
      </c>
      <c r="W582" s="15" t="str">
        <f>_xlfn.XLOOKUP(Grades[[#This Row],[Name]],Students[Name],Students[Extracurricular Activities])</f>
        <v>Student Government</v>
      </c>
      <c r="X582" s="15" t="str">
        <f>_xlfn.XLOOKUP(Grades[[#This Row],[school]],Schools[School Name],Schools[City])</f>
        <v>Bloomington</v>
      </c>
      <c r="Y582" s="15">
        <f>_xlfn.XLOOKUP(Grades[[#This Row],[School City]],Schools[City],Schools[Zipcode])</f>
        <v>55435</v>
      </c>
    </row>
    <row r="583" spans="12:25" x14ac:dyDescent="0.2">
      <c r="L583" t="s">
        <v>293</v>
      </c>
      <c r="M583" t="s">
        <v>4</v>
      </c>
      <c r="N583" t="s">
        <v>630</v>
      </c>
      <c r="O583">
        <v>77</v>
      </c>
      <c r="P583">
        <v>79</v>
      </c>
      <c r="Q583">
        <v>80</v>
      </c>
      <c r="R583" s="15" t="str">
        <f>_xlfn.XLOOKUP(Grades[[#This Row],[math score]],$I$37:$I$41,$J$37:$J$41, ,-1)</f>
        <v>C</v>
      </c>
      <c r="S583" s="16" t="str">
        <f>_xlfn.XLOOKUP(Grades[[#This Row],[reading score]],$I$37:$I$41,$J$37:$J$41, ,-1)</f>
        <v>C</v>
      </c>
      <c r="T583" s="16" t="str">
        <f>_xlfn.XLOOKUP(Grades[[#This Row],[writing score]],$I$37:$I$41,$J$37:$J$41, ,-1)</f>
        <v>B</v>
      </c>
      <c r="U583" s="76">
        <f>AVERAGE(Grades[[#This Row],[math score]],Grades[[#This Row],[reading score]],Grades[[#This Row],[writing score]])</f>
        <v>78.666666666666671</v>
      </c>
      <c r="V583" s="15" t="str">
        <f>_xlfn.XLOOKUP(Grades[[#This Row],[Name]],Students[Name],Students[School Name])</f>
        <v>Willow Creek High School</v>
      </c>
      <c r="W583" s="15" t="str">
        <f>_xlfn.XLOOKUP(Grades[[#This Row],[Name]],Students[Name],Students[Extracurricular Activities])</f>
        <v>Student Government</v>
      </c>
      <c r="X583" s="15" t="str">
        <f>_xlfn.XLOOKUP(Grades[[#This Row],[school]],Schools[School Name],Schools[City])</f>
        <v>Saint Paul</v>
      </c>
      <c r="Y583" s="15">
        <f>_xlfn.XLOOKUP(Grades[[#This Row],[School City]],Schools[City],Schools[Zipcode])</f>
        <v>55108</v>
      </c>
    </row>
    <row r="584" spans="12:25" x14ac:dyDescent="0.2">
      <c r="L584" t="s">
        <v>294</v>
      </c>
      <c r="M584" t="s">
        <v>4</v>
      </c>
      <c r="N584" t="s">
        <v>629</v>
      </c>
      <c r="O584">
        <v>63</v>
      </c>
      <c r="P584">
        <v>73</v>
      </c>
      <c r="Q584">
        <v>78</v>
      </c>
      <c r="R584" s="15" t="str">
        <f>_xlfn.XLOOKUP(Grades[[#This Row],[math score]],$I$37:$I$41,$J$37:$J$41, ,-1)</f>
        <v>D</v>
      </c>
      <c r="S584" s="16" t="str">
        <f>_xlfn.XLOOKUP(Grades[[#This Row],[reading score]],$I$37:$I$41,$J$37:$J$41, ,-1)</f>
        <v>C</v>
      </c>
      <c r="T584" s="16" t="str">
        <f>_xlfn.XLOOKUP(Grades[[#This Row],[writing score]],$I$37:$I$41,$J$37:$J$41, ,-1)</f>
        <v>C</v>
      </c>
      <c r="U584" s="76">
        <f>AVERAGE(Grades[[#This Row],[math score]],Grades[[#This Row],[reading score]],Grades[[#This Row],[writing score]])</f>
        <v>71.333333333333329</v>
      </c>
      <c r="V584" s="15" t="str">
        <f>_xlfn.XLOOKUP(Grades[[#This Row],[Name]],Students[Name],Students[School Name])</f>
        <v>Golden Sierra High School</v>
      </c>
      <c r="W584" s="15" t="str">
        <f>_xlfn.XLOOKUP(Grades[[#This Row],[Name]],Students[Name],Students[Extracurricular Activities])</f>
        <v>Sports</v>
      </c>
      <c r="X584" s="15" t="str">
        <f>_xlfn.XLOOKUP(Grades[[#This Row],[school]],Schools[School Name],Schools[City])</f>
        <v>Bloomington</v>
      </c>
      <c r="Y584" s="15">
        <f>_xlfn.XLOOKUP(Grades[[#This Row],[School City]],Schools[City],Schools[Zipcode])</f>
        <v>55435</v>
      </c>
    </row>
    <row r="585" spans="12:25" x14ac:dyDescent="0.2">
      <c r="L585" t="s">
        <v>295</v>
      </c>
      <c r="M585" t="s">
        <v>4</v>
      </c>
      <c r="N585" t="s">
        <v>629</v>
      </c>
      <c r="O585">
        <v>73</v>
      </c>
      <c r="P585">
        <v>75</v>
      </c>
      <c r="Q585">
        <v>80</v>
      </c>
      <c r="R585" s="15" t="str">
        <f>_xlfn.XLOOKUP(Grades[[#This Row],[math score]],$I$37:$I$41,$J$37:$J$41, ,-1)</f>
        <v>C</v>
      </c>
      <c r="S585" s="16" t="str">
        <f>_xlfn.XLOOKUP(Grades[[#This Row],[reading score]],$I$37:$I$41,$J$37:$J$41, ,-1)</f>
        <v>C</v>
      </c>
      <c r="T585" s="16" t="str">
        <f>_xlfn.XLOOKUP(Grades[[#This Row],[writing score]],$I$37:$I$41,$J$37:$J$41, ,-1)</f>
        <v>B</v>
      </c>
      <c r="U585" s="76">
        <f>AVERAGE(Grades[[#This Row],[math score]],Grades[[#This Row],[reading score]],Grades[[#This Row],[writing score]])</f>
        <v>76</v>
      </c>
      <c r="V585" s="15" t="str">
        <f>_xlfn.XLOOKUP(Grades[[#This Row],[Name]],Students[Name],Students[School Name])</f>
        <v>Golden Sierra High School</v>
      </c>
      <c r="W585" s="15" t="str">
        <f>_xlfn.XLOOKUP(Grades[[#This Row],[Name]],Students[Name],Students[Extracurricular Activities])</f>
        <v xml:space="preserve">Marching Band </v>
      </c>
      <c r="X585" s="15" t="str">
        <f>_xlfn.XLOOKUP(Grades[[#This Row],[school]],Schools[School Name],Schools[City])</f>
        <v>Bloomington</v>
      </c>
      <c r="Y585" s="15">
        <f>_xlfn.XLOOKUP(Grades[[#This Row],[School City]],Schools[City],Schools[Zipcode])</f>
        <v>55435</v>
      </c>
    </row>
    <row r="586" spans="12:25" x14ac:dyDescent="0.2">
      <c r="L586" t="s">
        <v>296</v>
      </c>
      <c r="M586" t="s">
        <v>4</v>
      </c>
      <c r="N586" t="s">
        <v>629</v>
      </c>
      <c r="O586">
        <v>69</v>
      </c>
      <c r="P586">
        <v>77</v>
      </c>
      <c r="Q586">
        <v>77</v>
      </c>
      <c r="R586" s="15" t="str">
        <f>_xlfn.XLOOKUP(Grades[[#This Row],[math score]],$I$37:$I$41,$J$37:$J$41, ,-1)</f>
        <v>D</v>
      </c>
      <c r="S586" s="16" t="str">
        <f>_xlfn.XLOOKUP(Grades[[#This Row],[reading score]],$I$37:$I$41,$J$37:$J$41, ,-1)</f>
        <v>C</v>
      </c>
      <c r="T586" s="16" t="str">
        <f>_xlfn.XLOOKUP(Grades[[#This Row],[writing score]],$I$37:$I$41,$J$37:$J$41, ,-1)</f>
        <v>C</v>
      </c>
      <c r="U586" s="76">
        <f>AVERAGE(Grades[[#This Row],[math score]],Grades[[#This Row],[reading score]],Grades[[#This Row],[writing score]])</f>
        <v>74.333333333333329</v>
      </c>
      <c r="V586" s="15" t="str">
        <f>_xlfn.XLOOKUP(Grades[[#This Row],[Name]],Students[Name],Students[School Name])</f>
        <v>Golden Sierra High School</v>
      </c>
      <c r="W586" s="15" t="str">
        <f>_xlfn.XLOOKUP(Grades[[#This Row],[Name]],Students[Name],Students[Extracurricular Activities])</f>
        <v>Yearbook Committee</v>
      </c>
      <c r="X586" s="15" t="str">
        <f>_xlfn.XLOOKUP(Grades[[#This Row],[school]],Schools[School Name],Schools[City])</f>
        <v>Bloomington</v>
      </c>
      <c r="Y586" s="15">
        <f>_xlfn.XLOOKUP(Grades[[#This Row],[School City]],Schools[City],Schools[Zipcode])</f>
        <v>55435</v>
      </c>
    </row>
    <row r="587" spans="12:25" x14ac:dyDescent="0.2">
      <c r="L587" t="s">
        <v>297</v>
      </c>
      <c r="M587" t="s">
        <v>4</v>
      </c>
      <c r="N587" t="s">
        <v>629</v>
      </c>
      <c r="O587">
        <v>65</v>
      </c>
      <c r="P587">
        <v>76</v>
      </c>
      <c r="Q587">
        <v>76</v>
      </c>
      <c r="R587" s="15" t="str">
        <f>_xlfn.XLOOKUP(Grades[[#This Row],[math score]],$I$37:$I$41,$J$37:$J$41, ,-1)</f>
        <v>D</v>
      </c>
      <c r="S587" s="16" t="str">
        <f>_xlfn.XLOOKUP(Grades[[#This Row],[reading score]],$I$37:$I$41,$J$37:$J$41, ,-1)</f>
        <v>C</v>
      </c>
      <c r="T587" s="16" t="str">
        <f>_xlfn.XLOOKUP(Grades[[#This Row],[writing score]],$I$37:$I$41,$J$37:$J$41, ,-1)</f>
        <v>C</v>
      </c>
      <c r="U587" s="76">
        <f>AVERAGE(Grades[[#This Row],[math score]],Grades[[#This Row],[reading score]],Grades[[#This Row],[writing score]])</f>
        <v>72.333333333333329</v>
      </c>
      <c r="V587" s="15" t="str">
        <f>_xlfn.XLOOKUP(Grades[[#This Row],[Name]],Students[Name],Students[School Name])</f>
        <v>Blue River High School</v>
      </c>
      <c r="W587" s="15" t="str">
        <f>_xlfn.XLOOKUP(Grades[[#This Row],[Name]],Students[Name],Students[Extracurricular Activities])</f>
        <v xml:space="preserve">Marching Band </v>
      </c>
      <c r="X587" s="15" t="str">
        <f>_xlfn.XLOOKUP(Grades[[#This Row],[school]],Schools[School Name],Schools[City])</f>
        <v>Duluth</v>
      </c>
      <c r="Y587" s="15">
        <f>_xlfn.XLOOKUP(Grades[[#This Row],[School City]],Schools[City],Schools[Zipcode])</f>
        <v>55810</v>
      </c>
    </row>
    <row r="588" spans="12:25" x14ac:dyDescent="0.2">
      <c r="L588" t="s">
        <v>298</v>
      </c>
      <c r="M588" t="s">
        <v>4</v>
      </c>
      <c r="N588" t="s">
        <v>629</v>
      </c>
      <c r="O588">
        <v>55</v>
      </c>
      <c r="P588">
        <v>73</v>
      </c>
      <c r="Q588">
        <v>73</v>
      </c>
      <c r="R588" s="15" t="str">
        <f>_xlfn.XLOOKUP(Grades[[#This Row],[math score]],$I$37:$I$41,$J$37:$J$41, ,-1)</f>
        <v>F</v>
      </c>
      <c r="S588" s="16" t="str">
        <f>_xlfn.XLOOKUP(Grades[[#This Row],[reading score]],$I$37:$I$41,$J$37:$J$41, ,-1)</f>
        <v>C</v>
      </c>
      <c r="T588" s="16" t="str">
        <f>_xlfn.XLOOKUP(Grades[[#This Row],[writing score]],$I$37:$I$41,$J$37:$J$41, ,-1)</f>
        <v>C</v>
      </c>
      <c r="U588" s="76">
        <f>AVERAGE(Grades[[#This Row],[math score]],Grades[[#This Row],[reading score]],Grades[[#This Row],[writing score]])</f>
        <v>67</v>
      </c>
      <c r="V588" s="15" t="str">
        <f>_xlfn.XLOOKUP(Grades[[#This Row],[Name]],Students[Name],Students[School Name])</f>
        <v>Granite Hills High</v>
      </c>
      <c r="W588" s="15" t="str">
        <f>_xlfn.XLOOKUP(Grades[[#This Row],[Name]],Students[Name],Students[Extracurricular Activities])</f>
        <v>Chess Club</v>
      </c>
      <c r="X588" s="15" t="str">
        <f>_xlfn.XLOOKUP(Grades[[#This Row],[school]],Schools[School Name],Schools[City])</f>
        <v>Minneapolis</v>
      </c>
      <c r="Y588" s="15">
        <f>_xlfn.XLOOKUP(Grades[[#This Row],[School City]],Schools[City],Schools[Zipcode])</f>
        <v>55488</v>
      </c>
    </row>
    <row r="589" spans="12:25" x14ac:dyDescent="0.2">
      <c r="L589" t="s">
        <v>299</v>
      </c>
      <c r="M589" t="s">
        <v>4</v>
      </c>
      <c r="N589" t="s">
        <v>629</v>
      </c>
      <c r="O589">
        <v>44</v>
      </c>
      <c r="P589">
        <v>63</v>
      </c>
      <c r="Q589">
        <v>62</v>
      </c>
      <c r="R589" s="15" t="str">
        <f>_xlfn.XLOOKUP(Grades[[#This Row],[math score]],$I$37:$I$41,$J$37:$J$41, ,-1)</f>
        <v>F</v>
      </c>
      <c r="S589" s="16" t="str">
        <f>_xlfn.XLOOKUP(Grades[[#This Row],[reading score]],$I$37:$I$41,$J$37:$J$41, ,-1)</f>
        <v>D</v>
      </c>
      <c r="T589" s="16" t="str">
        <f>_xlfn.XLOOKUP(Grades[[#This Row],[writing score]],$I$37:$I$41,$J$37:$J$41, ,-1)</f>
        <v>D</v>
      </c>
      <c r="U589" s="76">
        <f>AVERAGE(Grades[[#This Row],[math score]],Grades[[#This Row],[reading score]],Grades[[#This Row],[writing score]])</f>
        <v>56.333333333333336</v>
      </c>
      <c r="V589" s="15" t="str">
        <f>_xlfn.XLOOKUP(Grades[[#This Row],[Name]],Students[Name],Students[School Name])</f>
        <v>Blue River High School</v>
      </c>
      <c r="W589" s="15" t="str">
        <f>_xlfn.XLOOKUP(Grades[[#This Row],[Name]],Students[Name],Students[Extracurricular Activities])</f>
        <v>Sports</v>
      </c>
      <c r="X589" s="15" t="str">
        <f>_xlfn.XLOOKUP(Grades[[#This Row],[school]],Schools[School Name],Schools[City])</f>
        <v>Duluth</v>
      </c>
      <c r="Y589" s="15">
        <f>_xlfn.XLOOKUP(Grades[[#This Row],[School City]],Schools[City],Schools[Zipcode])</f>
        <v>55810</v>
      </c>
    </row>
    <row r="590" spans="12:25" x14ac:dyDescent="0.2">
      <c r="L590" t="s">
        <v>300</v>
      </c>
      <c r="M590" t="s">
        <v>4</v>
      </c>
      <c r="N590" t="s">
        <v>629</v>
      </c>
      <c r="O590">
        <v>54</v>
      </c>
      <c r="P590">
        <v>64</v>
      </c>
      <c r="Q590">
        <v>65</v>
      </c>
      <c r="R590" s="15" t="str">
        <f>_xlfn.XLOOKUP(Grades[[#This Row],[math score]],$I$37:$I$41,$J$37:$J$41, ,-1)</f>
        <v>F</v>
      </c>
      <c r="S590" s="16" t="str">
        <f>_xlfn.XLOOKUP(Grades[[#This Row],[reading score]],$I$37:$I$41,$J$37:$J$41, ,-1)</f>
        <v>D</v>
      </c>
      <c r="T590" s="16" t="str">
        <f>_xlfn.XLOOKUP(Grades[[#This Row],[writing score]],$I$37:$I$41,$J$37:$J$41, ,-1)</f>
        <v>D</v>
      </c>
      <c r="U590" s="76">
        <f>AVERAGE(Grades[[#This Row],[math score]],Grades[[#This Row],[reading score]],Grades[[#This Row],[writing score]])</f>
        <v>61</v>
      </c>
      <c r="V590" s="15" t="str">
        <f>_xlfn.XLOOKUP(Grades[[#This Row],[Name]],Students[Name],Students[School Name])</f>
        <v>Blue River High School</v>
      </c>
      <c r="W590" s="15" t="str">
        <f>_xlfn.XLOOKUP(Grades[[#This Row],[Name]],Students[Name],Students[Extracurricular Activities])</f>
        <v>Yearbook Committee</v>
      </c>
      <c r="X590" s="15" t="str">
        <f>_xlfn.XLOOKUP(Grades[[#This Row],[school]],Schools[School Name],Schools[City])</f>
        <v>Duluth</v>
      </c>
      <c r="Y590" s="15">
        <f>_xlfn.XLOOKUP(Grades[[#This Row],[School City]],Schools[City],Schools[Zipcode])</f>
        <v>55810</v>
      </c>
    </row>
    <row r="591" spans="12:25" x14ac:dyDescent="0.2">
      <c r="L591" t="s">
        <v>301</v>
      </c>
      <c r="M591" t="s">
        <v>4</v>
      </c>
      <c r="N591" t="s">
        <v>629</v>
      </c>
      <c r="O591">
        <v>48</v>
      </c>
      <c r="P591">
        <v>66</v>
      </c>
      <c r="Q591">
        <v>65</v>
      </c>
      <c r="R591" s="15" t="str">
        <f>_xlfn.XLOOKUP(Grades[[#This Row],[math score]],$I$37:$I$41,$J$37:$J$41, ,-1)</f>
        <v>F</v>
      </c>
      <c r="S591" s="16" t="str">
        <f>_xlfn.XLOOKUP(Grades[[#This Row],[reading score]],$I$37:$I$41,$J$37:$J$41, ,-1)</f>
        <v>D</v>
      </c>
      <c r="T591" s="16" t="str">
        <f>_xlfn.XLOOKUP(Grades[[#This Row],[writing score]],$I$37:$I$41,$J$37:$J$41, ,-1)</f>
        <v>D</v>
      </c>
      <c r="U591" s="76">
        <f>AVERAGE(Grades[[#This Row],[math score]],Grades[[#This Row],[reading score]],Grades[[#This Row],[writing score]])</f>
        <v>59.666666666666664</v>
      </c>
      <c r="V591" s="15" t="str">
        <f>_xlfn.XLOOKUP(Grades[[#This Row],[Name]],Students[Name],Students[School Name])</f>
        <v>Granite Hills High</v>
      </c>
      <c r="W591" s="15" t="str">
        <f>_xlfn.XLOOKUP(Grades[[#This Row],[Name]],Students[Name],Students[Extracurricular Activities])</f>
        <v>Student Government</v>
      </c>
      <c r="X591" s="15" t="str">
        <f>_xlfn.XLOOKUP(Grades[[#This Row],[school]],Schools[School Name],Schools[City])</f>
        <v>Minneapolis</v>
      </c>
      <c r="Y591" s="15">
        <f>_xlfn.XLOOKUP(Grades[[#This Row],[School City]],Schools[City],Schools[Zipcode])</f>
        <v>55488</v>
      </c>
    </row>
    <row r="592" spans="12:25" x14ac:dyDescent="0.2">
      <c r="L592" t="s">
        <v>273</v>
      </c>
      <c r="M592" t="s">
        <v>5</v>
      </c>
      <c r="N592" t="s">
        <v>629</v>
      </c>
      <c r="O592">
        <v>58</v>
      </c>
      <c r="P592">
        <v>57</v>
      </c>
      <c r="Q592">
        <v>54</v>
      </c>
      <c r="R592" s="15" t="str">
        <f>_xlfn.XLOOKUP(Grades[[#This Row],[math score]],$I$37:$I$41,$J$37:$J$41, ,-1)</f>
        <v>F</v>
      </c>
      <c r="S592" s="16" t="str">
        <f>_xlfn.XLOOKUP(Grades[[#This Row],[reading score]],$I$37:$I$41,$J$37:$J$41, ,-1)</f>
        <v>F</v>
      </c>
      <c r="T592" s="16" t="str">
        <f>_xlfn.XLOOKUP(Grades[[#This Row],[writing score]],$I$37:$I$41,$J$37:$J$41, ,-1)</f>
        <v>F</v>
      </c>
      <c r="U592" s="76">
        <f>AVERAGE(Grades[[#This Row],[math score]],Grades[[#This Row],[reading score]],Grades[[#This Row],[writing score]])</f>
        <v>56.333333333333336</v>
      </c>
      <c r="V592" s="15" t="str">
        <f>_xlfn.XLOOKUP(Grades[[#This Row],[Name]],Students[Name],Students[School Name])</f>
        <v>Blue River High School</v>
      </c>
      <c r="W592" s="15" t="str">
        <f>_xlfn.XLOOKUP(Grades[[#This Row],[Name]],Students[Name],Students[Extracurricular Activities])</f>
        <v>Yearbook Committee</v>
      </c>
      <c r="X592" s="15" t="str">
        <f>_xlfn.XLOOKUP(Grades[[#This Row],[school]],Schools[School Name],Schools[City])</f>
        <v>Duluth</v>
      </c>
      <c r="Y592" s="15">
        <f>_xlfn.XLOOKUP(Grades[[#This Row],[School City]],Schools[City],Schools[Zipcode])</f>
        <v>55810</v>
      </c>
    </row>
    <row r="593" spans="12:25" x14ac:dyDescent="0.2">
      <c r="L593" t="s">
        <v>680</v>
      </c>
      <c r="M593" t="s">
        <v>5</v>
      </c>
      <c r="N593" t="s">
        <v>629</v>
      </c>
      <c r="O593">
        <v>71</v>
      </c>
      <c r="P593">
        <v>62</v>
      </c>
      <c r="Q593">
        <v>50</v>
      </c>
      <c r="R593" s="15" t="str">
        <f>_xlfn.XLOOKUP(Grades[[#This Row],[math score]],$I$37:$I$41,$J$37:$J$41, ,-1)</f>
        <v>C</v>
      </c>
      <c r="S593" s="16" t="str">
        <f>_xlfn.XLOOKUP(Grades[[#This Row],[reading score]],$I$37:$I$41,$J$37:$J$41, ,-1)</f>
        <v>D</v>
      </c>
      <c r="T593" s="16" t="str">
        <f>_xlfn.XLOOKUP(Grades[[#This Row],[writing score]],$I$37:$I$41,$J$37:$J$41, ,-1)</f>
        <v>F</v>
      </c>
      <c r="U593" s="76">
        <f>AVERAGE(Grades[[#This Row],[math score]],Grades[[#This Row],[reading score]],Grades[[#This Row],[writing score]])</f>
        <v>61</v>
      </c>
      <c r="V593" s="15" t="str">
        <f>_xlfn.XLOOKUP(Grades[[#This Row],[Name]],Students[Name],Students[School Name])</f>
        <v>Granite Hills High</v>
      </c>
      <c r="W593" s="15" t="str">
        <f>_xlfn.XLOOKUP(Grades[[#This Row],[Name]],Students[Name],Students[Extracurricular Activities])</f>
        <v>Student Government</v>
      </c>
      <c r="X593" s="15" t="str">
        <f>_xlfn.XLOOKUP(Grades[[#This Row],[school]],Schools[School Name],Schools[City])</f>
        <v>Minneapolis</v>
      </c>
      <c r="Y593" s="15">
        <f>_xlfn.XLOOKUP(Grades[[#This Row],[School City]],Schools[City],Schools[Zipcode])</f>
        <v>55488</v>
      </c>
    </row>
    <row r="594" spans="12:25" x14ac:dyDescent="0.2">
      <c r="L594" t="s">
        <v>681</v>
      </c>
      <c r="M594" t="s">
        <v>5</v>
      </c>
      <c r="N594" t="s">
        <v>630</v>
      </c>
      <c r="O594">
        <v>68</v>
      </c>
      <c r="P594">
        <v>68</v>
      </c>
      <c r="Q594">
        <v>64</v>
      </c>
      <c r="R594" s="15" t="str">
        <f>_xlfn.XLOOKUP(Grades[[#This Row],[math score]],$I$37:$I$41,$J$37:$J$41, ,-1)</f>
        <v>D</v>
      </c>
      <c r="S594" s="16" t="str">
        <f>_xlfn.XLOOKUP(Grades[[#This Row],[reading score]],$I$37:$I$41,$J$37:$J$41, ,-1)</f>
        <v>D</v>
      </c>
      <c r="T594" s="16" t="str">
        <f>_xlfn.XLOOKUP(Grades[[#This Row],[writing score]],$I$37:$I$41,$J$37:$J$41, ,-1)</f>
        <v>D</v>
      </c>
      <c r="U594" s="76">
        <f>AVERAGE(Grades[[#This Row],[math score]],Grades[[#This Row],[reading score]],Grades[[#This Row],[writing score]])</f>
        <v>66.666666666666671</v>
      </c>
      <c r="V594" s="15" t="str">
        <f>_xlfn.XLOOKUP(Grades[[#This Row],[Name]],Students[Name],Students[School Name])</f>
        <v>Willow Creek High School</v>
      </c>
      <c r="W594" s="15" t="str">
        <f>_xlfn.XLOOKUP(Grades[[#This Row],[Name]],Students[Name],Students[Extracurricular Activities])</f>
        <v>Yearbook Committee</v>
      </c>
      <c r="X594" s="15" t="str">
        <f>_xlfn.XLOOKUP(Grades[[#This Row],[school]],Schools[School Name],Schools[City])</f>
        <v>Saint Paul</v>
      </c>
      <c r="Y594" s="15">
        <f>_xlfn.XLOOKUP(Grades[[#This Row],[School City]],Schools[City],Schools[Zipcode])</f>
        <v>55108</v>
      </c>
    </row>
    <row r="595" spans="12:25" x14ac:dyDescent="0.2">
      <c r="L595" t="s">
        <v>302</v>
      </c>
      <c r="M595" t="s">
        <v>4</v>
      </c>
      <c r="N595" t="s">
        <v>630</v>
      </c>
      <c r="O595">
        <v>74</v>
      </c>
      <c r="P595">
        <v>76</v>
      </c>
      <c r="Q595">
        <v>73</v>
      </c>
      <c r="R595" s="15" t="str">
        <f>_xlfn.XLOOKUP(Grades[[#This Row],[math score]],$I$37:$I$41,$J$37:$J$41, ,-1)</f>
        <v>C</v>
      </c>
      <c r="S595" s="16" t="str">
        <f>_xlfn.XLOOKUP(Grades[[#This Row],[reading score]],$I$37:$I$41,$J$37:$J$41, ,-1)</f>
        <v>C</v>
      </c>
      <c r="T595" s="16" t="str">
        <f>_xlfn.XLOOKUP(Grades[[#This Row],[writing score]],$I$37:$I$41,$J$37:$J$41, ,-1)</f>
        <v>C</v>
      </c>
      <c r="U595" s="76">
        <f>AVERAGE(Grades[[#This Row],[math score]],Grades[[#This Row],[reading score]],Grades[[#This Row],[writing score]])</f>
        <v>74.333333333333329</v>
      </c>
      <c r="V595" s="15" t="str">
        <f>_xlfn.XLOOKUP(Grades[[#This Row],[Name]],Students[Name],Students[School Name])</f>
        <v>Willow Creek High School</v>
      </c>
      <c r="W595" s="15" t="str">
        <f>_xlfn.XLOOKUP(Grades[[#This Row],[Name]],Students[Name],Students[Extracurricular Activities])</f>
        <v>Chess Club</v>
      </c>
      <c r="X595" s="15" t="str">
        <f>_xlfn.XLOOKUP(Grades[[#This Row],[school]],Schools[School Name],Schools[City])</f>
        <v>Saint Paul</v>
      </c>
      <c r="Y595" s="15">
        <f>_xlfn.XLOOKUP(Grades[[#This Row],[School City]],Schools[City],Schools[Zipcode])</f>
        <v>55108</v>
      </c>
    </row>
    <row r="596" spans="12:25" x14ac:dyDescent="0.2">
      <c r="L596" t="s">
        <v>303</v>
      </c>
      <c r="M596" t="s">
        <v>4</v>
      </c>
      <c r="N596" t="s">
        <v>629</v>
      </c>
      <c r="O596">
        <v>92</v>
      </c>
      <c r="P596">
        <v>100</v>
      </c>
      <c r="Q596">
        <v>99</v>
      </c>
      <c r="R596" s="15" t="str">
        <f>_xlfn.XLOOKUP(Grades[[#This Row],[math score]],$I$37:$I$41,$J$37:$J$41, ,-1)</f>
        <v>A</v>
      </c>
      <c r="S596" s="16" t="str">
        <f>_xlfn.XLOOKUP(Grades[[#This Row],[reading score]],$I$37:$I$41,$J$37:$J$41, ,-1)</f>
        <v>A</v>
      </c>
      <c r="T596" s="16" t="str">
        <f>_xlfn.XLOOKUP(Grades[[#This Row],[writing score]],$I$37:$I$41,$J$37:$J$41, ,-1)</f>
        <v>A</v>
      </c>
      <c r="U596" s="76">
        <f>AVERAGE(Grades[[#This Row],[math score]],Grades[[#This Row],[reading score]],Grades[[#This Row],[writing score]])</f>
        <v>97</v>
      </c>
      <c r="V596" s="15" t="str">
        <f>_xlfn.XLOOKUP(Grades[[#This Row],[Name]],Students[Name],Students[School Name])</f>
        <v>Blue River High School</v>
      </c>
      <c r="W596" s="15" t="str">
        <f>_xlfn.XLOOKUP(Grades[[#This Row],[Name]],Students[Name],Students[Extracurricular Activities])</f>
        <v>Sports</v>
      </c>
      <c r="X596" s="15" t="str">
        <f>_xlfn.XLOOKUP(Grades[[#This Row],[school]],Schools[School Name],Schools[City])</f>
        <v>Duluth</v>
      </c>
      <c r="Y596" s="15">
        <f>_xlfn.XLOOKUP(Grades[[#This Row],[School City]],Schools[City],Schools[Zipcode])</f>
        <v>55810</v>
      </c>
    </row>
    <row r="597" spans="12:25" x14ac:dyDescent="0.2">
      <c r="L597" t="s">
        <v>304</v>
      </c>
      <c r="M597" t="s">
        <v>4</v>
      </c>
      <c r="N597" t="s">
        <v>629</v>
      </c>
      <c r="O597">
        <v>56</v>
      </c>
      <c r="P597">
        <v>79</v>
      </c>
      <c r="Q597">
        <v>72</v>
      </c>
      <c r="R597" s="15" t="str">
        <f>_xlfn.XLOOKUP(Grades[[#This Row],[math score]],$I$37:$I$41,$J$37:$J$41, ,-1)</f>
        <v>F</v>
      </c>
      <c r="S597" s="16" t="str">
        <f>_xlfn.XLOOKUP(Grades[[#This Row],[reading score]],$I$37:$I$41,$J$37:$J$41, ,-1)</f>
        <v>C</v>
      </c>
      <c r="T597" s="16" t="str">
        <f>_xlfn.XLOOKUP(Grades[[#This Row],[writing score]],$I$37:$I$41,$J$37:$J$41, ,-1)</f>
        <v>C</v>
      </c>
      <c r="U597" s="76">
        <f>AVERAGE(Grades[[#This Row],[math score]],Grades[[#This Row],[reading score]],Grades[[#This Row],[writing score]])</f>
        <v>69</v>
      </c>
      <c r="V597" s="15" t="str">
        <f>_xlfn.XLOOKUP(Grades[[#This Row],[Name]],Students[Name],Students[School Name])</f>
        <v>Blue River High School</v>
      </c>
      <c r="W597" s="15" t="str">
        <f>_xlfn.XLOOKUP(Grades[[#This Row],[Name]],Students[Name],Students[Extracurricular Activities])</f>
        <v>Sports</v>
      </c>
      <c r="X597" s="15" t="str">
        <f>_xlfn.XLOOKUP(Grades[[#This Row],[school]],Schools[School Name],Schools[City])</f>
        <v>Duluth</v>
      </c>
      <c r="Y597" s="15">
        <f>_xlfn.XLOOKUP(Grades[[#This Row],[School City]],Schools[City],Schools[Zipcode])</f>
        <v>55810</v>
      </c>
    </row>
    <row r="598" spans="12:25" x14ac:dyDescent="0.2">
      <c r="L598" t="s">
        <v>682</v>
      </c>
      <c r="M598" t="s">
        <v>5</v>
      </c>
      <c r="N598" t="s">
        <v>629</v>
      </c>
      <c r="O598">
        <v>30</v>
      </c>
      <c r="P598">
        <v>24</v>
      </c>
      <c r="Q598">
        <v>15</v>
      </c>
      <c r="R598" s="15" t="str">
        <f>_xlfn.XLOOKUP(Grades[[#This Row],[math score]],$I$37:$I$41,$J$37:$J$41, ,-1)</f>
        <v>F</v>
      </c>
      <c r="S598" s="16" t="str">
        <f>_xlfn.XLOOKUP(Grades[[#This Row],[reading score]],$I$37:$I$41,$J$37:$J$41, ,-1)</f>
        <v>F</v>
      </c>
      <c r="T598" s="16" t="str">
        <f>_xlfn.XLOOKUP(Grades[[#This Row],[writing score]],$I$37:$I$41,$J$37:$J$41, ,-1)</f>
        <v>F</v>
      </c>
      <c r="U598" s="76">
        <f>AVERAGE(Grades[[#This Row],[math score]],Grades[[#This Row],[reading score]],Grades[[#This Row],[writing score]])</f>
        <v>23</v>
      </c>
      <c r="V598" s="15" t="str">
        <f>_xlfn.XLOOKUP(Grades[[#This Row],[Name]],Students[Name],Students[School Name])</f>
        <v>Lone Oak Grammar School</v>
      </c>
      <c r="W598" s="15" t="str">
        <f>_xlfn.XLOOKUP(Grades[[#This Row],[Name]],Students[Name],Students[Extracurricular Activities])</f>
        <v>Chess Club</v>
      </c>
      <c r="X598" s="15" t="str">
        <f>_xlfn.XLOOKUP(Grades[[#This Row],[school]],Schools[School Name],Schools[City])</f>
        <v>Rochester</v>
      </c>
      <c r="Y598" s="15">
        <f>_xlfn.XLOOKUP(Grades[[#This Row],[School City]],Schools[City],Schools[Zipcode])</f>
        <v>55906</v>
      </c>
    </row>
    <row r="599" spans="12:25" x14ac:dyDescent="0.2">
      <c r="L599" t="s">
        <v>683</v>
      </c>
      <c r="M599" t="s">
        <v>5</v>
      </c>
      <c r="N599" t="s">
        <v>630</v>
      </c>
      <c r="O599">
        <v>53</v>
      </c>
      <c r="P599">
        <v>54</v>
      </c>
      <c r="Q599">
        <v>48</v>
      </c>
      <c r="R599" s="15" t="str">
        <f>_xlfn.XLOOKUP(Grades[[#This Row],[math score]],$I$37:$I$41,$J$37:$J$41, ,-1)</f>
        <v>F</v>
      </c>
      <c r="S599" s="16" t="str">
        <f>_xlfn.XLOOKUP(Grades[[#This Row],[reading score]],$I$37:$I$41,$J$37:$J$41, ,-1)</f>
        <v>F</v>
      </c>
      <c r="T599" s="16" t="str">
        <f>_xlfn.XLOOKUP(Grades[[#This Row],[writing score]],$I$37:$I$41,$J$37:$J$41, ,-1)</f>
        <v>F</v>
      </c>
      <c r="U599" s="76">
        <f>AVERAGE(Grades[[#This Row],[math score]],Grades[[#This Row],[reading score]],Grades[[#This Row],[writing score]])</f>
        <v>51.666666666666664</v>
      </c>
      <c r="V599" s="15" t="str">
        <f>_xlfn.XLOOKUP(Grades[[#This Row],[Name]],Students[Name],Students[School Name])</f>
        <v>Granite Hills High</v>
      </c>
      <c r="W599" s="15" t="str">
        <f>_xlfn.XLOOKUP(Grades[[#This Row],[Name]],Students[Name],Students[Extracurricular Activities])</f>
        <v>Student Government</v>
      </c>
      <c r="X599" s="15" t="str">
        <f>_xlfn.XLOOKUP(Grades[[#This Row],[school]],Schools[School Name],Schools[City])</f>
        <v>Minneapolis</v>
      </c>
      <c r="Y599" s="15">
        <f>_xlfn.XLOOKUP(Grades[[#This Row],[School City]],Schools[City],Schools[Zipcode])</f>
        <v>55488</v>
      </c>
    </row>
    <row r="600" spans="12:25" x14ac:dyDescent="0.2">
      <c r="L600" t="s">
        <v>305</v>
      </c>
      <c r="M600" t="s">
        <v>4</v>
      </c>
      <c r="N600" t="s">
        <v>629</v>
      </c>
      <c r="O600">
        <v>69</v>
      </c>
      <c r="P600">
        <v>77</v>
      </c>
      <c r="Q600">
        <v>73</v>
      </c>
      <c r="R600" s="15" t="str">
        <f>_xlfn.XLOOKUP(Grades[[#This Row],[math score]],$I$37:$I$41,$J$37:$J$41, ,-1)</f>
        <v>D</v>
      </c>
      <c r="S600" s="16" t="str">
        <f>_xlfn.XLOOKUP(Grades[[#This Row],[reading score]],$I$37:$I$41,$J$37:$J$41, ,-1)</f>
        <v>C</v>
      </c>
      <c r="T600" s="16" t="str">
        <f>_xlfn.XLOOKUP(Grades[[#This Row],[writing score]],$I$37:$I$41,$J$37:$J$41, ,-1)</f>
        <v>C</v>
      </c>
      <c r="U600" s="76">
        <f>AVERAGE(Grades[[#This Row],[math score]],Grades[[#This Row],[reading score]],Grades[[#This Row],[writing score]])</f>
        <v>73</v>
      </c>
      <c r="V600" s="15" t="str">
        <f>_xlfn.XLOOKUP(Grades[[#This Row],[Name]],Students[Name],Students[School Name])</f>
        <v>Golden Sierra High School</v>
      </c>
      <c r="W600" s="15" t="str">
        <f>_xlfn.XLOOKUP(Grades[[#This Row],[Name]],Students[Name],Students[Extracurricular Activities])</f>
        <v>Chess Club</v>
      </c>
      <c r="X600" s="15" t="str">
        <f>_xlfn.XLOOKUP(Grades[[#This Row],[school]],Schools[School Name],Schools[City])</f>
        <v>Bloomington</v>
      </c>
      <c r="Y600" s="15">
        <f>_xlfn.XLOOKUP(Grades[[#This Row],[School City]],Schools[City],Schools[Zipcode])</f>
        <v>55435</v>
      </c>
    </row>
    <row r="601" spans="12:25" x14ac:dyDescent="0.2">
      <c r="L601" t="s">
        <v>306</v>
      </c>
      <c r="M601" t="s">
        <v>4</v>
      </c>
      <c r="N601" t="s">
        <v>629</v>
      </c>
      <c r="O601">
        <v>65</v>
      </c>
      <c r="P601">
        <v>82</v>
      </c>
      <c r="Q601">
        <v>81</v>
      </c>
      <c r="R601" s="15" t="str">
        <f>_xlfn.XLOOKUP(Grades[[#This Row],[math score]],$I$37:$I$41,$J$37:$J$41, ,-1)</f>
        <v>D</v>
      </c>
      <c r="S601" s="16" t="str">
        <f>_xlfn.XLOOKUP(Grades[[#This Row],[reading score]],$I$37:$I$41,$J$37:$J$41, ,-1)</f>
        <v>B</v>
      </c>
      <c r="T601" s="16" t="str">
        <f>_xlfn.XLOOKUP(Grades[[#This Row],[writing score]],$I$37:$I$41,$J$37:$J$41, ,-1)</f>
        <v>B</v>
      </c>
      <c r="U601" s="76">
        <f>AVERAGE(Grades[[#This Row],[math score]],Grades[[#This Row],[reading score]],Grades[[#This Row],[writing score]])</f>
        <v>76</v>
      </c>
      <c r="V601" s="15" t="str">
        <f>_xlfn.XLOOKUP(Grades[[#This Row],[Name]],Students[Name],Students[School Name])</f>
        <v>Golden Sierra High School</v>
      </c>
      <c r="W601" s="15" t="str">
        <f>_xlfn.XLOOKUP(Grades[[#This Row],[Name]],Students[Name],Students[Extracurricular Activities])</f>
        <v>Student Government</v>
      </c>
      <c r="X601" s="15" t="str">
        <f>_xlfn.XLOOKUP(Grades[[#This Row],[school]],Schools[School Name],Schools[City])</f>
        <v>Bloomington</v>
      </c>
      <c r="Y601" s="15">
        <f>_xlfn.XLOOKUP(Grades[[#This Row],[School City]],Schools[City],Schools[Zipcode])</f>
        <v>55435</v>
      </c>
    </row>
    <row r="602" spans="12:25" x14ac:dyDescent="0.2">
      <c r="L602" t="s">
        <v>307</v>
      </c>
      <c r="M602" t="s">
        <v>4</v>
      </c>
      <c r="N602" t="s">
        <v>629</v>
      </c>
      <c r="O602">
        <v>54</v>
      </c>
      <c r="P602">
        <v>60</v>
      </c>
      <c r="Q602">
        <v>63</v>
      </c>
      <c r="R602" s="15" t="str">
        <f>_xlfn.XLOOKUP(Grades[[#This Row],[math score]],$I$37:$I$41,$J$37:$J$41, ,-1)</f>
        <v>F</v>
      </c>
      <c r="S602" s="16" t="str">
        <f>_xlfn.XLOOKUP(Grades[[#This Row],[reading score]],$I$37:$I$41,$J$37:$J$41, ,-1)</f>
        <v>D</v>
      </c>
      <c r="T602" s="16" t="str">
        <f>_xlfn.XLOOKUP(Grades[[#This Row],[writing score]],$I$37:$I$41,$J$37:$J$41, ,-1)</f>
        <v>D</v>
      </c>
      <c r="U602" s="76">
        <f>AVERAGE(Grades[[#This Row],[math score]],Grades[[#This Row],[reading score]],Grades[[#This Row],[writing score]])</f>
        <v>59</v>
      </c>
      <c r="V602" s="15" t="str">
        <f>_xlfn.XLOOKUP(Grades[[#This Row],[Name]],Students[Name],Students[School Name])</f>
        <v>Golden Sierra High School</v>
      </c>
      <c r="W602" s="15" t="str">
        <f>_xlfn.XLOOKUP(Grades[[#This Row],[Name]],Students[Name],Students[Extracurricular Activities])</f>
        <v>Art Club</v>
      </c>
      <c r="X602" s="15" t="str">
        <f>_xlfn.XLOOKUP(Grades[[#This Row],[school]],Schools[School Name],Schools[City])</f>
        <v>Bloomington</v>
      </c>
      <c r="Y602" s="15">
        <f>_xlfn.XLOOKUP(Grades[[#This Row],[School City]],Schools[City],Schools[Zipcode])</f>
        <v>55435</v>
      </c>
    </row>
    <row r="603" spans="12:25" x14ac:dyDescent="0.2">
      <c r="L603" t="s">
        <v>308</v>
      </c>
      <c r="M603" t="s">
        <v>4</v>
      </c>
      <c r="N603" t="s">
        <v>629</v>
      </c>
      <c r="O603">
        <v>29</v>
      </c>
      <c r="P603">
        <v>29</v>
      </c>
      <c r="Q603">
        <v>30</v>
      </c>
      <c r="R603" s="15" t="str">
        <f>_xlfn.XLOOKUP(Grades[[#This Row],[math score]],$I$37:$I$41,$J$37:$J$41, ,-1)</f>
        <v>F</v>
      </c>
      <c r="S603" s="16" t="str">
        <f>_xlfn.XLOOKUP(Grades[[#This Row],[reading score]],$I$37:$I$41,$J$37:$J$41, ,-1)</f>
        <v>F</v>
      </c>
      <c r="T603" s="16" t="str">
        <f>_xlfn.XLOOKUP(Grades[[#This Row],[writing score]],$I$37:$I$41,$J$37:$J$41, ,-1)</f>
        <v>F</v>
      </c>
      <c r="U603" s="76">
        <f>AVERAGE(Grades[[#This Row],[math score]],Grades[[#This Row],[reading score]],Grades[[#This Row],[writing score]])</f>
        <v>29.333333333333332</v>
      </c>
      <c r="V603" s="15" t="str">
        <f>_xlfn.XLOOKUP(Grades[[#This Row],[Name]],Students[Name],Students[School Name])</f>
        <v>Blue River High School</v>
      </c>
      <c r="W603" s="15" t="str">
        <f>_xlfn.XLOOKUP(Grades[[#This Row],[Name]],Students[Name],Students[Extracurricular Activities])</f>
        <v>Chess Club</v>
      </c>
      <c r="X603" s="15" t="str">
        <f>_xlfn.XLOOKUP(Grades[[#This Row],[school]],Schools[School Name],Schools[City])</f>
        <v>Duluth</v>
      </c>
      <c r="Y603" s="15">
        <f>_xlfn.XLOOKUP(Grades[[#This Row],[School City]],Schools[City],Schools[Zipcode])</f>
        <v>55810</v>
      </c>
    </row>
    <row r="604" spans="12:25" x14ac:dyDescent="0.2">
      <c r="L604" t="s">
        <v>309</v>
      </c>
      <c r="M604" t="s">
        <v>4</v>
      </c>
      <c r="N604" t="s">
        <v>629</v>
      </c>
      <c r="O604">
        <v>76</v>
      </c>
      <c r="P604">
        <v>78</v>
      </c>
      <c r="Q604">
        <v>80</v>
      </c>
      <c r="R604" s="15" t="str">
        <f>_xlfn.XLOOKUP(Grades[[#This Row],[math score]],$I$37:$I$41,$J$37:$J$41, ,-1)</f>
        <v>C</v>
      </c>
      <c r="S604" s="16" t="str">
        <f>_xlfn.XLOOKUP(Grades[[#This Row],[reading score]],$I$37:$I$41,$J$37:$J$41, ,-1)</f>
        <v>C</v>
      </c>
      <c r="T604" s="16" t="str">
        <f>_xlfn.XLOOKUP(Grades[[#This Row],[writing score]],$I$37:$I$41,$J$37:$J$41, ,-1)</f>
        <v>B</v>
      </c>
      <c r="U604" s="76">
        <f>AVERAGE(Grades[[#This Row],[math score]],Grades[[#This Row],[reading score]],Grades[[#This Row],[writing score]])</f>
        <v>78</v>
      </c>
      <c r="V604" s="15" t="str">
        <f>_xlfn.XLOOKUP(Grades[[#This Row],[Name]],Students[Name],Students[School Name])</f>
        <v>Willow Creek High School</v>
      </c>
      <c r="W604" s="15" t="str">
        <f>_xlfn.XLOOKUP(Grades[[#This Row],[Name]],Students[Name],Students[Extracurricular Activities])</f>
        <v>Yearbook Committee</v>
      </c>
      <c r="X604" s="15" t="str">
        <f>_xlfn.XLOOKUP(Grades[[#This Row],[school]],Schools[School Name],Schools[City])</f>
        <v>Saint Paul</v>
      </c>
      <c r="Y604" s="15">
        <f>_xlfn.XLOOKUP(Grades[[#This Row],[School City]],Schools[City],Schools[Zipcode])</f>
        <v>55108</v>
      </c>
    </row>
    <row r="605" spans="12:25" x14ac:dyDescent="0.2">
      <c r="L605" t="s">
        <v>684</v>
      </c>
      <c r="M605" t="s">
        <v>5</v>
      </c>
      <c r="N605" t="s">
        <v>629</v>
      </c>
      <c r="O605">
        <v>60</v>
      </c>
      <c r="P605">
        <v>57</v>
      </c>
      <c r="Q605">
        <v>51</v>
      </c>
      <c r="R605" s="15" t="str">
        <f>_xlfn.XLOOKUP(Grades[[#This Row],[math score]],$I$37:$I$41,$J$37:$J$41, ,-1)</f>
        <v>D</v>
      </c>
      <c r="S605" s="16" t="str">
        <f>_xlfn.XLOOKUP(Grades[[#This Row],[reading score]],$I$37:$I$41,$J$37:$J$41, ,-1)</f>
        <v>F</v>
      </c>
      <c r="T605" s="16" t="str">
        <f>_xlfn.XLOOKUP(Grades[[#This Row],[writing score]],$I$37:$I$41,$J$37:$J$41, ,-1)</f>
        <v>F</v>
      </c>
      <c r="U605" s="76">
        <f>AVERAGE(Grades[[#This Row],[math score]],Grades[[#This Row],[reading score]],Grades[[#This Row],[writing score]])</f>
        <v>56</v>
      </c>
      <c r="V605" s="15" t="str">
        <f>_xlfn.XLOOKUP(Grades[[#This Row],[Name]],Students[Name],Students[School Name])</f>
        <v>Golden Sierra High School</v>
      </c>
      <c r="W605" s="15" t="str">
        <f>_xlfn.XLOOKUP(Grades[[#This Row],[Name]],Students[Name],Students[Extracurricular Activities])</f>
        <v>Chess Club</v>
      </c>
      <c r="X605" s="15" t="str">
        <f>_xlfn.XLOOKUP(Grades[[#This Row],[school]],Schools[School Name],Schools[City])</f>
        <v>Bloomington</v>
      </c>
      <c r="Y605" s="15">
        <f>_xlfn.XLOOKUP(Grades[[#This Row],[School City]],Schools[City],Schools[Zipcode])</f>
        <v>55435</v>
      </c>
    </row>
    <row r="606" spans="12:25" x14ac:dyDescent="0.2">
      <c r="L606" t="s">
        <v>685</v>
      </c>
      <c r="M606" t="s">
        <v>5</v>
      </c>
      <c r="N606" t="s">
        <v>630</v>
      </c>
      <c r="O606">
        <v>84</v>
      </c>
      <c r="P606">
        <v>89</v>
      </c>
      <c r="Q606">
        <v>90</v>
      </c>
      <c r="R606" s="15" t="str">
        <f>_xlfn.XLOOKUP(Grades[[#This Row],[math score]],$I$37:$I$41,$J$37:$J$41, ,-1)</f>
        <v>B</v>
      </c>
      <c r="S606" s="16" t="str">
        <f>_xlfn.XLOOKUP(Grades[[#This Row],[reading score]],$I$37:$I$41,$J$37:$J$41, ,-1)</f>
        <v>B</v>
      </c>
      <c r="T606" s="16" t="str">
        <f>_xlfn.XLOOKUP(Grades[[#This Row],[writing score]],$I$37:$I$41,$J$37:$J$41, ,-1)</f>
        <v>A</v>
      </c>
      <c r="U606" s="76">
        <f>AVERAGE(Grades[[#This Row],[math score]],Grades[[#This Row],[reading score]],Grades[[#This Row],[writing score]])</f>
        <v>87.666666666666671</v>
      </c>
      <c r="V606" s="15" t="str">
        <f>_xlfn.XLOOKUP(Grades[[#This Row],[Name]],Students[Name],Students[School Name])</f>
        <v>Golden Sierra High School</v>
      </c>
      <c r="W606" s="15" t="str">
        <f>_xlfn.XLOOKUP(Grades[[#This Row],[Name]],Students[Name],Students[Extracurricular Activities])</f>
        <v>Art Club</v>
      </c>
      <c r="X606" s="15" t="str">
        <f>_xlfn.XLOOKUP(Grades[[#This Row],[school]],Schools[School Name],Schools[City])</f>
        <v>Bloomington</v>
      </c>
      <c r="Y606" s="15">
        <f>_xlfn.XLOOKUP(Grades[[#This Row],[School City]],Schools[City],Schools[Zipcode])</f>
        <v>55435</v>
      </c>
    </row>
    <row r="607" spans="12:25" x14ac:dyDescent="0.2">
      <c r="L607" t="s">
        <v>686</v>
      </c>
      <c r="M607" t="s">
        <v>5</v>
      </c>
      <c r="N607" t="s">
        <v>630</v>
      </c>
      <c r="O607">
        <v>75</v>
      </c>
      <c r="P607">
        <v>72</v>
      </c>
      <c r="Q607">
        <v>62</v>
      </c>
      <c r="R607" s="15" t="str">
        <f>_xlfn.XLOOKUP(Grades[[#This Row],[math score]],$I$37:$I$41,$J$37:$J$41, ,-1)</f>
        <v>C</v>
      </c>
      <c r="S607" s="16" t="str">
        <f>_xlfn.XLOOKUP(Grades[[#This Row],[reading score]],$I$37:$I$41,$J$37:$J$41, ,-1)</f>
        <v>C</v>
      </c>
      <c r="T607" s="16" t="str">
        <f>_xlfn.XLOOKUP(Grades[[#This Row],[writing score]],$I$37:$I$41,$J$37:$J$41, ,-1)</f>
        <v>D</v>
      </c>
      <c r="U607" s="76">
        <f>AVERAGE(Grades[[#This Row],[math score]],Grades[[#This Row],[reading score]],Grades[[#This Row],[writing score]])</f>
        <v>69.666666666666671</v>
      </c>
      <c r="V607" s="15" t="str">
        <f>_xlfn.XLOOKUP(Grades[[#This Row],[Name]],Students[Name],Students[School Name])</f>
        <v>Blue River High School</v>
      </c>
      <c r="W607" s="15" t="str">
        <f>_xlfn.XLOOKUP(Grades[[#This Row],[Name]],Students[Name],Students[Extracurricular Activities])</f>
        <v>Student Government</v>
      </c>
      <c r="X607" s="15" t="str">
        <f>_xlfn.XLOOKUP(Grades[[#This Row],[school]],Schools[School Name],Schools[City])</f>
        <v>Duluth</v>
      </c>
      <c r="Y607" s="15">
        <f>_xlfn.XLOOKUP(Grades[[#This Row],[School City]],Schools[City],Schools[Zipcode])</f>
        <v>55810</v>
      </c>
    </row>
    <row r="608" spans="12:25" x14ac:dyDescent="0.2">
      <c r="L608" t="s">
        <v>310</v>
      </c>
      <c r="M608" t="s">
        <v>4</v>
      </c>
      <c r="N608" t="s">
        <v>629</v>
      </c>
      <c r="O608">
        <v>85</v>
      </c>
      <c r="P608">
        <v>84</v>
      </c>
      <c r="Q608">
        <v>82</v>
      </c>
      <c r="R608" s="15" t="str">
        <f>_xlfn.XLOOKUP(Grades[[#This Row],[math score]],$I$37:$I$41,$J$37:$J$41, ,-1)</f>
        <v>B</v>
      </c>
      <c r="S608" s="16" t="str">
        <f>_xlfn.XLOOKUP(Grades[[#This Row],[reading score]],$I$37:$I$41,$J$37:$J$41, ,-1)</f>
        <v>B</v>
      </c>
      <c r="T608" s="16" t="str">
        <f>_xlfn.XLOOKUP(Grades[[#This Row],[writing score]],$I$37:$I$41,$J$37:$J$41, ,-1)</f>
        <v>B</v>
      </c>
      <c r="U608" s="76">
        <f>AVERAGE(Grades[[#This Row],[math score]],Grades[[#This Row],[reading score]],Grades[[#This Row],[writing score]])</f>
        <v>83.666666666666671</v>
      </c>
      <c r="V608" s="15" t="str">
        <f>_xlfn.XLOOKUP(Grades[[#This Row],[Name]],Students[Name],Students[School Name])</f>
        <v>Blue River High School</v>
      </c>
      <c r="W608" s="15" t="str">
        <f>_xlfn.XLOOKUP(Grades[[#This Row],[Name]],Students[Name],Students[Extracurricular Activities])</f>
        <v xml:space="preserve">Marching Band </v>
      </c>
      <c r="X608" s="15" t="str">
        <f>_xlfn.XLOOKUP(Grades[[#This Row],[school]],Schools[School Name],Schools[City])</f>
        <v>Duluth</v>
      </c>
      <c r="Y608" s="15">
        <f>_xlfn.XLOOKUP(Grades[[#This Row],[School City]],Schools[City],Schools[Zipcode])</f>
        <v>55810</v>
      </c>
    </row>
    <row r="609" spans="12:25" x14ac:dyDescent="0.2">
      <c r="L609" t="s">
        <v>311</v>
      </c>
      <c r="M609" t="s">
        <v>4</v>
      </c>
      <c r="N609" t="s">
        <v>629</v>
      </c>
      <c r="O609">
        <v>40</v>
      </c>
      <c r="P609">
        <v>58</v>
      </c>
      <c r="Q609">
        <v>54</v>
      </c>
      <c r="R609" s="15" t="str">
        <f>_xlfn.XLOOKUP(Grades[[#This Row],[math score]],$I$37:$I$41,$J$37:$J$41, ,-1)</f>
        <v>F</v>
      </c>
      <c r="S609" s="16" t="str">
        <f>_xlfn.XLOOKUP(Grades[[#This Row],[reading score]],$I$37:$I$41,$J$37:$J$41, ,-1)</f>
        <v>F</v>
      </c>
      <c r="T609" s="16" t="str">
        <f>_xlfn.XLOOKUP(Grades[[#This Row],[writing score]],$I$37:$I$41,$J$37:$J$41, ,-1)</f>
        <v>F</v>
      </c>
      <c r="U609" s="76">
        <f>AVERAGE(Grades[[#This Row],[math score]],Grades[[#This Row],[reading score]],Grades[[#This Row],[writing score]])</f>
        <v>50.666666666666664</v>
      </c>
      <c r="V609" s="15" t="str">
        <f>_xlfn.XLOOKUP(Grades[[#This Row],[Name]],Students[Name],Students[School Name])</f>
        <v>Blue River High School</v>
      </c>
      <c r="W609" s="15" t="str">
        <f>_xlfn.XLOOKUP(Grades[[#This Row],[Name]],Students[Name],Students[Extracurricular Activities])</f>
        <v>Art Club</v>
      </c>
      <c r="X609" s="15" t="str">
        <f>_xlfn.XLOOKUP(Grades[[#This Row],[school]],Schools[School Name],Schools[City])</f>
        <v>Duluth</v>
      </c>
      <c r="Y609" s="15">
        <f>_xlfn.XLOOKUP(Grades[[#This Row],[School City]],Schools[City],Schools[Zipcode])</f>
        <v>55810</v>
      </c>
    </row>
    <row r="610" spans="12:25" x14ac:dyDescent="0.2">
      <c r="L610" t="s">
        <v>312</v>
      </c>
      <c r="M610" t="s">
        <v>4</v>
      </c>
      <c r="N610" t="s">
        <v>629</v>
      </c>
      <c r="O610">
        <v>61</v>
      </c>
      <c r="P610">
        <v>64</v>
      </c>
      <c r="Q610">
        <v>62</v>
      </c>
      <c r="R610" s="15" t="str">
        <f>_xlfn.XLOOKUP(Grades[[#This Row],[math score]],$I$37:$I$41,$J$37:$J$41, ,-1)</f>
        <v>D</v>
      </c>
      <c r="S610" s="16" t="str">
        <f>_xlfn.XLOOKUP(Grades[[#This Row],[reading score]],$I$37:$I$41,$J$37:$J$41, ,-1)</f>
        <v>D</v>
      </c>
      <c r="T610" s="16" t="str">
        <f>_xlfn.XLOOKUP(Grades[[#This Row],[writing score]],$I$37:$I$41,$J$37:$J$41, ,-1)</f>
        <v>D</v>
      </c>
      <c r="U610" s="76">
        <f>AVERAGE(Grades[[#This Row],[math score]],Grades[[#This Row],[reading score]],Grades[[#This Row],[writing score]])</f>
        <v>62.333333333333336</v>
      </c>
      <c r="V610" s="15" t="str">
        <f>_xlfn.XLOOKUP(Grades[[#This Row],[Name]],Students[Name],Students[School Name])</f>
        <v>Willow Creek High School</v>
      </c>
      <c r="W610" s="15" t="str">
        <f>_xlfn.XLOOKUP(Grades[[#This Row],[Name]],Students[Name],Students[Extracurricular Activities])</f>
        <v>Yearbook Committee</v>
      </c>
      <c r="X610" s="15" t="str">
        <f>_xlfn.XLOOKUP(Grades[[#This Row],[school]],Schools[School Name],Schools[City])</f>
        <v>Saint Paul</v>
      </c>
      <c r="Y610" s="15">
        <f>_xlfn.XLOOKUP(Grades[[#This Row],[School City]],Schools[City],Schools[Zipcode])</f>
        <v>55108</v>
      </c>
    </row>
    <row r="611" spans="12:25" x14ac:dyDescent="0.2">
      <c r="L611" t="s">
        <v>313</v>
      </c>
      <c r="M611" t="s">
        <v>4</v>
      </c>
      <c r="N611" t="s">
        <v>629</v>
      </c>
      <c r="O611">
        <v>58</v>
      </c>
      <c r="P611">
        <v>63</v>
      </c>
      <c r="Q611">
        <v>65</v>
      </c>
      <c r="R611" s="15" t="str">
        <f>_xlfn.XLOOKUP(Grades[[#This Row],[math score]],$I$37:$I$41,$J$37:$J$41, ,-1)</f>
        <v>F</v>
      </c>
      <c r="S611" s="16" t="str">
        <f>_xlfn.XLOOKUP(Grades[[#This Row],[reading score]],$I$37:$I$41,$J$37:$J$41, ,-1)</f>
        <v>D</v>
      </c>
      <c r="T611" s="16" t="str">
        <f>_xlfn.XLOOKUP(Grades[[#This Row],[writing score]],$I$37:$I$41,$J$37:$J$41, ,-1)</f>
        <v>D</v>
      </c>
      <c r="U611" s="76">
        <f>AVERAGE(Grades[[#This Row],[math score]],Grades[[#This Row],[reading score]],Grades[[#This Row],[writing score]])</f>
        <v>62</v>
      </c>
      <c r="V611" s="15" t="str">
        <f>_xlfn.XLOOKUP(Grades[[#This Row],[Name]],Students[Name],Students[School Name])</f>
        <v>Lone Oak Grammar School</v>
      </c>
      <c r="W611" s="15" t="str">
        <f>_xlfn.XLOOKUP(Grades[[#This Row],[Name]],Students[Name],Students[Extracurricular Activities])</f>
        <v xml:space="preserve">Marching Band </v>
      </c>
      <c r="X611" s="15" t="str">
        <f>_xlfn.XLOOKUP(Grades[[#This Row],[school]],Schools[School Name],Schools[City])</f>
        <v>Rochester</v>
      </c>
      <c r="Y611" s="15">
        <f>_xlfn.XLOOKUP(Grades[[#This Row],[School City]],Schools[City],Schools[Zipcode])</f>
        <v>55906</v>
      </c>
    </row>
    <row r="612" spans="12:25" x14ac:dyDescent="0.2">
      <c r="L612" t="s">
        <v>687</v>
      </c>
      <c r="M612" t="s">
        <v>5</v>
      </c>
      <c r="N612" t="s">
        <v>629</v>
      </c>
      <c r="O612">
        <v>69</v>
      </c>
      <c r="P612">
        <v>60</v>
      </c>
      <c r="Q612">
        <v>63</v>
      </c>
      <c r="R612" s="15" t="str">
        <f>_xlfn.XLOOKUP(Grades[[#This Row],[math score]],$I$37:$I$41,$J$37:$J$41, ,-1)</f>
        <v>D</v>
      </c>
      <c r="S612" s="16" t="str">
        <f>_xlfn.XLOOKUP(Grades[[#This Row],[reading score]],$I$37:$I$41,$J$37:$J$41, ,-1)</f>
        <v>D</v>
      </c>
      <c r="T612" s="16" t="str">
        <f>_xlfn.XLOOKUP(Grades[[#This Row],[writing score]],$I$37:$I$41,$J$37:$J$41, ,-1)</f>
        <v>D</v>
      </c>
      <c r="U612" s="76">
        <f>AVERAGE(Grades[[#This Row],[math score]],Grades[[#This Row],[reading score]],Grades[[#This Row],[writing score]])</f>
        <v>64</v>
      </c>
      <c r="V612" s="15" t="str">
        <f>_xlfn.XLOOKUP(Grades[[#This Row],[Name]],Students[Name],Students[School Name])</f>
        <v>Golden Sierra High School</v>
      </c>
      <c r="W612" s="15" t="str">
        <f>_xlfn.XLOOKUP(Grades[[#This Row],[Name]],Students[Name],Students[Extracurricular Activities])</f>
        <v>Yearbook Committee</v>
      </c>
      <c r="X612" s="15" t="str">
        <f>_xlfn.XLOOKUP(Grades[[#This Row],[school]],Schools[School Name],Schools[City])</f>
        <v>Bloomington</v>
      </c>
      <c r="Y612" s="15">
        <f>_xlfn.XLOOKUP(Grades[[#This Row],[School City]],Schools[City],Schools[Zipcode])</f>
        <v>55435</v>
      </c>
    </row>
    <row r="613" spans="12:25" x14ac:dyDescent="0.2">
      <c r="L613" t="s">
        <v>314</v>
      </c>
      <c r="M613" t="s">
        <v>4</v>
      </c>
      <c r="N613" t="s">
        <v>630</v>
      </c>
      <c r="O613">
        <v>58</v>
      </c>
      <c r="P613">
        <v>59</v>
      </c>
      <c r="Q613">
        <v>66</v>
      </c>
      <c r="R613" s="15" t="str">
        <f>_xlfn.XLOOKUP(Grades[[#This Row],[math score]],$I$37:$I$41,$J$37:$J$41, ,-1)</f>
        <v>F</v>
      </c>
      <c r="S613" s="16" t="str">
        <f>_xlfn.XLOOKUP(Grades[[#This Row],[reading score]],$I$37:$I$41,$J$37:$J$41, ,-1)</f>
        <v>F</v>
      </c>
      <c r="T613" s="16" t="str">
        <f>_xlfn.XLOOKUP(Grades[[#This Row],[writing score]],$I$37:$I$41,$J$37:$J$41, ,-1)</f>
        <v>D</v>
      </c>
      <c r="U613" s="76">
        <f>AVERAGE(Grades[[#This Row],[math score]],Grades[[#This Row],[reading score]],Grades[[#This Row],[writing score]])</f>
        <v>61</v>
      </c>
      <c r="V613" s="15" t="str">
        <f>_xlfn.XLOOKUP(Grades[[#This Row],[Name]],Students[Name],Students[School Name])</f>
        <v>Blue River High School</v>
      </c>
      <c r="W613" s="15" t="str">
        <f>_xlfn.XLOOKUP(Grades[[#This Row],[Name]],Students[Name],Students[Extracurricular Activities])</f>
        <v>Yearbook Committee</v>
      </c>
      <c r="X613" s="15" t="str">
        <f>_xlfn.XLOOKUP(Grades[[#This Row],[school]],Schools[School Name],Schools[City])</f>
        <v>Duluth</v>
      </c>
      <c r="Y613" s="15">
        <f>_xlfn.XLOOKUP(Grades[[#This Row],[School City]],Schools[City],Schools[Zipcode])</f>
        <v>55810</v>
      </c>
    </row>
    <row r="614" spans="12:25" x14ac:dyDescent="0.2">
      <c r="L614" t="s">
        <v>688</v>
      </c>
      <c r="M614" t="s">
        <v>5</v>
      </c>
      <c r="N614" t="s">
        <v>630</v>
      </c>
      <c r="O614">
        <v>94</v>
      </c>
      <c r="P614">
        <v>90</v>
      </c>
      <c r="Q614">
        <v>91</v>
      </c>
      <c r="R614" s="15" t="str">
        <f>_xlfn.XLOOKUP(Grades[[#This Row],[math score]],$I$37:$I$41,$J$37:$J$41, ,-1)</f>
        <v>A</v>
      </c>
      <c r="S614" s="16" t="str">
        <f>_xlfn.XLOOKUP(Grades[[#This Row],[reading score]],$I$37:$I$41,$J$37:$J$41, ,-1)</f>
        <v>A</v>
      </c>
      <c r="T614" s="16" t="str">
        <f>_xlfn.XLOOKUP(Grades[[#This Row],[writing score]],$I$37:$I$41,$J$37:$J$41, ,-1)</f>
        <v>A</v>
      </c>
      <c r="U614" s="76">
        <f>AVERAGE(Grades[[#This Row],[math score]],Grades[[#This Row],[reading score]],Grades[[#This Row],[writing score]])</f>
        <v>91.666666666666671</v>
      </c>
      <c r="V614" s="15" t="str">
        <f>_xlfn.XLOOKUP(Grades[[#This Row],[Name]],Students[Name],Students[School Name])</f>
        <v>Blue River High School</v>
      </c>
      <c r="W614" s="15" t="str">
        <f>_xlfn.XLOOKUP(Grades[[#This Row],[Name]],Students[Name],Students[Extracurricular Activities])</f>
        <v>Sports</v>
      </c>
      <c r="X614" s="15" t="str">
        <f>_xlfn.XLOOKUP(Grades[[#This Row],[school]],Schools[School Name],Schools[City])</f>
        <v>Duluth</v>
      </c>
      <c r="Y614" s="15">
        <f>_xlfn.XLOOKUP(Grades[[#This Row],[School City]],Schools[City],Schools[Zipcode])</f>
        <v>55810</v>
      </c>
    </row>
    <row r="615" spans="12:25" x14ac:dyDescent="0.2">
      <c r="L615" t="s">
        <v>315</v>
      </c>
      <c r="M615" t="s">
        <v>4</v>
      </c>
      <c r="N615" t="s">
        <v>629</v>
      </c>
      <c r="O615">
        <v>65</v>
      </c>
      <c r="P615">
        <v>77</v>
      </c>
      <c r="Q615">
        <v>74</v>
      </c>
      <c r="R615" s="15" t="str">
        <f>_xlfn.XLOOKUP(Grades[[#This Row],[math score]],$I$37:$I$41,$J$37:$J$41, ,-1)</f>
        <v>D</v>
      </c>
      <c r="S615" s="16" t="str">
        <f>_xlfn.XLOOKUP(Grades[[#This Row],[reading score]],$I$37:$I$41,$J$37:$J$41, ,-1)</f>
        <v>C</v>
      </c>
      <c r="T615" s="16" t="str">
        <f>_xlfn.XLOOKUP(Grades[[#This Row],[writing score]],$I$37:$I$41,$J$37:$J$41, ,-1)</f>
        <v>C</v>
      </c>
      <c r="U615" s="76">
        <f>AVERAGE(Grades[[#This Row],[math score]],Grades[[#This Row],[reading score]],Grades[[#This Row],[writing score]])</f>
        <v>72</v>
      </c>
      <c r="V615" s="15" t="str">
        <f>_xlfn.XLOOKUP(Grades[[#This Row],[Name]],Students[Name],Students[School Name])</f>
        <v>Blue River High School</v>
      </c>
      <c r="W615" s="15" t="str">
        <f>_xlfn.XLOOKUP(Grades[[#This Row],[Name]],Students[Name],Students[Extracurricular Activities])</f>
        <v xml:space="preserve">Marching Band </v>
      </c>
      <c r="X615" s="15" t="str">
        <f>_xlfn.XLOOKUP(Grades[[#This Row],[school]],Schools[School Name],Schools[City])</f>
        <v>Duluth</v>
      </c>
      <c r="Y615" s="15">
        <f>_xlfn.XLOOKUP(Grades[[#This Row],[School City]],Schools[City],Schools[Zipcode])</f>
        <v>55810</v>
      </c>
    </row>
    <row r="616" spans="12:25" x14ac:dyDescent="0.2">
      <c r="L616" t="s">
        <v>316</v>
      </c>
      <c r="M616" t="s">
        <v>4</v>
      </c>
      <c r="N616" t="s">
        <v>629</v>
      </c>
      <c r="O616">
        <v>82</v>
      </c>
      <c r="P616">
        <v>93</v>
      </c>
      <c r="Q616">
        <v>93</v>
      </c>
      <c r="R616" s="15" t="str">
        <f>_xlfn.XLOOKUP(Grades[[#This Row],[math score]],$I$37:$I$41,$J$37:$J$41, ,-1)</f>
        <v>B</v>
      </c>
      <c r="S616" s="16" t="str">
        <f>_xlfn.XLOOKUP(Grades[[#This Row],[reading score]],$I$37:$I$41,$J$37:$J$41, ,-1)</f>
        <v>A</v>
      </c>
      <c r="T616" s="16" t="str">
        <f>_xlfn.XLOOKUP(Grades[[#This Row],[writing score]],$I$37:$I$41,$J$37:$J$41, ,-1)</f>
        <v>A</v>
      </c>
      <c r="U616" s="76">
        <f>AVERAGE(Grades[[#This Row],[math score]],Grades[[#This Row],[reading score]],Grades[[#This Row],[writing score]])</f>
        <v>89.333333333333329</v>
      </c>
      <c r="V616" s="15" t="str">
        <f>_xlfn.XLOOKUP(Grades[[#This Row],[Name]],Students[Name],Students[School Name])</f>
        <v>Granite Hills High</v>
      </c>
      <c r="W616" s="15" t="str">
        <f>_xlfn.XLOOKUP(Grades[[#This Row],[Name]],Students[Name],Students[Extracurricular Activities])</f>
        <v xml:space="preserve">Marching Band </v>
      </c>
      <c r="X616" s="15" t="str">
        <f>_xlfn.XLOOKUP(Grades[[#This Row],[school]],Schools[School Name],Schools[City])</f>
        <v>Minneapolis</v>
      </c>
      <c r="Y616" s="15">
        <f>_xlfn.XLOOKUP(Grades[[#This Row],[School City]],Schools[City],Schools[Zipcode])</f>
        <v>55488</v>
      </c>
    </row>
    <row r="617" spans="12:25" x14ac:dyDescent="0.2">
      <c r="L617" t="s">
        <v>317</v>
      </c>
      <c r="M617" t="s">
        <v>4</v>
      </c>
      <c r="N617" t="s">
        <v>629</v>
      </c>
      <c r="O617">
        <v>60</v>
      </c>
      <c r="P617">
        <v>68</v>
      </c>
      <c r="Q617">
        <v>72</v>
      </c>
      <c r="R617" s="15" t="str">
        <f>_xlfn.XLOOKUP(Grades[[#This Row],[math score]],$I$37:$I$41,$J$37:$J$41, ,-1)</f>
        <v>D</v>
      </c>
      <c r="S617" s="16" t="str">
        <f>_xlfn.XLOOKUP(Grades[[#This Row],[reading score]],$I$37:$I$41,$J$37:$J$41, ,-1)</f>
        <v>D</v>
      </c>
      <c r="T617" s="16" t="str">
        <f>_xlfn.XLOOKUP(Grades[[#This Row],[writing score]],$I$37:$I$41,$J$37:$J$41, ,-1)</f>
        <v>C</v>
      </c>
      <c r="U617" s="76">
        <f>AVERAGE(Grades[[#This Row],[math score]],Grades[[#This Row],[reading score]],Grades[[#This Row],[writing score]])</f>
        <v>66.666666666666671</v>
      </c>
      <c r="V617" s="15" t="str">
        <f>_xlfn.XLOOKUP(Grades[[#This Row],[Name]],Students[Name],Students[School Name])</f>
        <v>Blue River High School</v>
      </c>
      <c r="W617" s="15" t="str">
        <f>_xlfn.XLOOKUP(Grades[[#This Row],[Name]],Students[Name],Students[Extracurricular Activities])</f>
        <v>Chess Club</v>
      </c>
      <c r="X617" s="15" t="str">
        <f>_xlfn.XLOOKUP(Grades[[#This Row],[school]],Schools[School Name],Schools[City])</f>
        <v>Duluth</v>
      </c>
      <c r="Y617" s="15">
        <f>_xlfn.XLOOKUP(Grades[[#This Row],[School City]],Schools[City],Schools[Zipcode])</f>
        <v>55810</v>
      </c>
    </row>
    <row r="618" spans="12:25" x14ac:dyDescent="0.2">
      <c r="L618" t="s">
        <v>318</v>
      </c>
      <c r="M618" t="s">
        <v>4</v>
      </c>
      <c r="N618" t="s">
        <v>629</v>
      </c>
      <c r="O618">
        <v>37</v>
      </c>
      <c r="P618">
        <v>45</v>
      </c>
      <c r="Q618">
        <v>38</v>
      </c>
      <c r="R618" s="15" t="str">
        <f>_xlfn.XLOOKUP(Grades[[#This Row],[math score]],$I$37:$I$41,$J$37:$J$41, ,-1)</f>
        <v>F</v>
      </c>
      <c r="S618" s="16" t="str">
        <f>_xlfn.XLOOKUP(Grades[[#This Row],[reading score]],$I$37:$I$41,$J$37:$J$41, ,-1)</f>
        <v>F</v>
      </c>
      <c r="T618" s="16" t="str">
        <f>_xlfn.XLOOKUP(Grades[[#This Row],[writing score]],$I$37:$I$41,$J$37:$J$41, ,-1)</f>
        <v>F</v>
      </c>
      <c r="U618" s="76">
        <f>AVERAGE(Grades[[#This Row],[math score]],Grades[[#This Row],[reading score]],Grades[[#This Row],[writing score]])</f>
        <v>40</v>
      </c>
      <c r="V618" s="15" t="str">
        <f>_xlfn.XLOOKUP(Grades[[#This Row],[Name]],Students[Name],Students[School Name])</f>
        <v>Willow Creek High School</v>
      </c>
      <c r="W618" s="15" t="str">
        <f>_xlfn.XLOOKUP(Grades[[#This Row],[Name]],Students[Name],Students[Extracurricular Activities])</f>
        <v>Sports</v>
      </c>
      <c r="X618" s="15" t="str">
        <f>_xlfn.XLOOKUP(Grades[[#This Row],[school]],Schools[School Name],Schools[City])</f>
        <v>Saint Paul</v>
      </c>
      <c r="Y618" s="15">
        <f>_xlfn.XLOOKUP(Grades[[#This Row],[School City]],Schools[City],Schools[Zipcode])</f>
        <v>55108</v>
      </c>
    </row>
    <row r="619" spans="12:25" x14ac:dyDescent="0.2">
      <c r="L619" t="s">
        <v>689</v>
      </c>
      <c r="M619" t="s">
        <v>5</v>
      </c>
      <c r="N619" t="s">
        <v>629</v>
      </c>
      <c r="O619">
        <v>88</v>
      </c>
      <c r="P619">
        <v>78</v>
      </c>
      <c r="Q619">
        <v>83</v>
      </c>
      <c r="R619" s="15" t="str">
        <f>_xlfn.XLOOKUP(Grades[[#This Row],[math score]],$I$37:$I$41,$J$37:$J$41, ,-1)</f>
        <v>B</v>
      </c>
      <c r="S619" s="16" t="str">
        <f>_xlfn.XLOOKUP(Grades[[#This Row],[reading score]],$I$37:$I$41,$J$37:$J$41, ,-1)</f>
        <v>C</v>
      </c>
      <c r="T619" s="16" t="str">
        <f>_xlfn.XLOOKUP(Grades[[#This Row],[writing score]],$I$37:$I$41,$J$37:$J$41, ,-1)</f>
        <v>B</v>
      </c>
      <c r="U619" s="76">
        <f>AVERAGE(Grades[[#This Row],[math score]],Grades[[#This Row],[reading score]],Grades[[#This Row],[writing score]])</f>
        <v>83</v>
      </c>
      <c r="V619" s="15" t="str">
        <f>_xlfn.XLOOKUP(Grades[[#This Row],[Name]],Students[Name],Students[School Name])</f>
        <v>Golden Sierra High School</v>
      </c>
      <c r="W619" s="15" t="str">
        <f>_xlfn.XLOOKUP(Grades[[#This Row],[Name]],Students[Name],Students[Extracurricular Activities])</f>
        <v>Sports</v>
      </c>
      <c r="X619" s="15" t="str">
        <f>_xlfn.XLOOKUP(Grades[[#This Row],[school]],Schools[School Name],Schools[City])</f>
        <v>Bloomington</v>
      </c>
      <c r="Y619" s="15">
        <f>_xlfn.XLOOKUP(Grades[[#This Row],[School City]],Schools[City],Schools[Zipcode])</f>
        <v>55435</v>
      </c>
    </row>
    <row r="620" spans="12:25" x14ac:dyDescent="0.2">
      <c r="L620" t="s">
        <v>690</v>
      </c>
      <c r="M620" t="s">
        <v>5</v>
      </c>
      <c r="N620" t="s">
        <v>629</v>
      </c>
      <c r="O620">
        <v>95</v>
      </c>
      <c r="P620">
        <v>81</v>
      </c>
      <c r="Q620">
        <v>84</v>
      </c>
      <c r="R620" s="15" t="str">
        <f>_xlfn.XLOOKUP(Grades[[#This Row],[math score]],$I$37:$I$41,$J$37:$J$41, ,-1)</f>
        <v>A</v>
      </c>
      <c r="S620" s="16" t="str">
        <f>_xlfn.XLOOKUP(Grades[[#This Row],[reading score]],$I$37:$I$41,$J$37:$J$41, ,-1)</f>
        <v>B</v>
      </c>
      <c r="T620" s="16" t="str">
        <f>_xlfn.XLOOKUP(Grades[[#This Row],[writing score]],$I$37:$I$41,$J$37:$J$41, ,-1)</f>
        <v>B</v>
      </c>
      <c r="U620" s="76">
        <f>AVERAGE(Grades[[#This Row],[math score]],Grades[[#This Row],[reading score]],Grades[[#This Row],[writing score]])</f>
        <v>86.666666666666671</v>
      </c>
      <c r="V620" s="15" t="str">
        <f>_xlfn.XLOOKUP(Grades[[#This Row],[Name]],Students[Name],Students[School Name])</f>
        <v>Golden Sierra High School</v>
      </c>
      <c r="W620" s="15" t="str">
        <f>_xlfn.XLOOKUP(Grades[[#This Row],[Name]],Students[Name],Students[Extracurricular Activities])</f>
        <v>Art Club</v>
      </c>
      <c r="X620" s="15" t="str">
        <f>_xlfn.XLOOKUP(Grades[[#This Row],[school]],Schools[School Name],Schools[City])</f>
        <v>Bloomington</v>
      </c>
      <c r="Y620" s="15">
        <f>_xlfn.XLOOKUP(Grades[[#This Row],[School City]],Schools[City],Schools[Zipcode])</f>
        <v>55435</v>
      </c>
    </row>
    <row r="621" spans="12:25" x14ac:dyDescent="0.2">
      <c r="L621" t="s">
        <v>691</v>
      </c>
      <c r="M621" t="s">
        <v>5</v>
      </c>
      <c r="N621" t="s">
        <v>629</v>
      </c>
      <c r="O621">
        <v>65</v>
      </c>
      <c r="P621">
        <v>73</v>
      </c>
      <c r="Q621">
        <v>68</v>
      </c>
      <c r="R621" s="15" t="str">
        <f>_xlfn.XLOOKUP(Grades[[#This Row],[math score]],$I$37:$I$41,$J$37:$J$41, ,-1)</f>
        <v>D</v>
      </c>
      <c r="S621" s="16" t="str">
        <f>_xlfn.XLOOKUP(Grades[[#This Row],[reading score]],$I$37:$I$41,$J$37:$J$41, ,-1)</f>
        <v>C</v>
      </c>
      <c r="T621" s="16" t="str">
        <f>_xlfn.XLOOKUP(Grades[[#This Row],[writing score]],$I$37:$I$41,$J$37:$J$41, ,-1)</f>
        <v>D</v>
      </c>
      <c r="U621" s="76">
        <f>AVERAGE(Grades[[#This Row],[math score]],Grades[[#This Row],[reading score]],Grades[[#This Row],[writing score]])</f>
        <v>68.666666666666671</v>
      </c>
      <c r="V621" s="15" t="str">
        <f>_xlfn.XLOOKUP(Grades[[#This Row],[Name]],Students[Name],Students[School Name])</f>
        <v>Blue River High School</v>
      </c>
      <c r="W621" s="15" t="str">
        <f>_xlfn.XLOOKUP(Grades[[#This Row],[Name]],Students[Name],Students[Extracurricular Activities])</f>
        <v xml:space="preserve">Marching Band </v>
      </c>
      <c r="X621" s="15" t="str">
        <f>_xlfn.XLOOKUP(Grades[[#This Row],[school]],Schools[School Name],Schools[City])</f>
        <v>Duluth</v>
      </c>
      <c r="Y621" s="15">
        <f>_xlfn.XLOOKUP(Grades[[#This Row],[School City]],Schools[City],Schools[Zipcode])</f>
        <v>55810</v>
      </c>
    </row>
    <row r="622" spans="12:25" x14ac:dyDescent="0.2">
      <c r="L622" t="s">
        <v>319</v>
      </c>
      <c r="M622" t="s">
        <v>4</v>
      </c>
      <c r="N622" t="s">
        <v>629</v>
      </c>
      <c r="O622">
        <v>35</v>
      </c>
      <c r="P622">
        <v>61</v>
      </c>
      <c r="Q622">
        <v>54</v>
      </c>
      <c r="R622" s="15" t="str">
        <f>_xlfn.XLOOKUP(Grades[[#This Row],[math score]],$I$37:$I$41,$J$37:$J$41, ,-1)</f>
        <v>F</v>
      </c>
      <c r="S622" s="16" t="str">
        <f>_xlfn.XLOOKUP(Grades[[#This Row],[reading score]],$I$37:$I$41,$J$37:$J$41, ,-1)</f>
        <v>D</v>
      </c>
      <c r="T622" s="16" t="str">
        <f>_xlfn.XLOOKUP(Grades[[#This Row],[writing score]],$I$37:$I$41,$J$37:$J$41, ,-1)</f>
        <v>F</v>
      </c>
      <c r="U622" s="76">
        <f>AVERAGE(Grades[[#This Row],[math score]],Grades[[#This Row],[reading score]],Grades[[#This Row],[writing score]])</f>
        <v>50</v>
      </c>
      <c r="V622" s="15" t="str">
        <f>_xlfn.XLOOKUP(Grades[[#This Row],[Name]],Students[Name],Students[School Name])</f>
        <v>Blue River High School</v>
      </c>
      <c r="W622" s="15" t="str">
        <f>_xlfn.XLOOKUP(Grades[[#This Row],[Name]],Students[Name],Students[Extracurricular Activities])</f>
        <v>Chess Club</v>
      </c>
      <c r="X622" s="15" t="str">
        <f>_xlfn.XLOOKUP(Grades[[#This Row],[school]],Schools[School Name],Schools[City])</f>
        <v>Duluth</v>
      </c>
      <c r="Y622" s="15">
        <f>_xlfn.XLOOKUP(Grades[[#This Row],[School City]],Schools[City],Schools[Zipcode])</f>
        <v>55810</v>
      </c>
    </row>
    <row r="623" spans="12:25" x14ac:dyDescent="0.2">
      <c r="L623" t="s">
        <v>692</v>
      </c>
      <c r="M623" t="s">
        <v>5</v>
      </c>
      <c r="N623" t="s">
        <v>629</v>
      </c>
      <c r="O623">
        <v>62</v>
      </c>
      <c r="P623">
        <v>63</v>
      </c>
      <c r="Q623">
        <v>56</v>
      </c>
      <c r="R623" s="15" t="str">
        <f>_xlfn.XLOOKUP(Grades[[#This Row],[math score]],$I$37:$I$41,$J$37:$J$41, ,-1)</f>
        <v>D</v>
      </c>
      <c r="S623" s="16" t="str">
        <f>_xlfn.XLOOKUP(Grades[[#This Row],[reading score]],$I$37:$I$41,$J$37:$J$41, ,-1)</f>
        <v>D</v>
      </c>
      <c r="T623" s="16" t="str">
        <f>_xlfn.XLOOKUP(Grades[[#This Row],[writing score]],$I$37:$I$41,$J$37:$J$41, ,-1)</f>
        <v>F</v>
      </c>
      <c r="U623" s="76">
        <f>AVERAGE(Grades[[#This Row],[math score]],Grades[[#This Row],[reading score]],Grades[[#This Row],[writing score]])</f>
        <v>60.333333333333336</v>
      </c>
      <c r="V623" s="15" t="str">
        <f>_xlfn.XLOOKUP(Grades[[#This Row],[Name]],Students[Name],Students[School Name])</f>
        <v>Golden Sierra High School</v>
      </c>
      <c r="W623" s="15" t="str">
        <f>_xlfn.XLOOKUP(Grades[[#This Row],[Name]],Students[Name],Students[Extracurricular Activities])</f>
        <v>Sports</v>
      </c>
      <c r="X623" s="15" t="str">
        <f>_xlfn.XLOOKUP(Grades[[#This Row],[school]],Schools[School Name],Schools[City])</f>
        <v>Bloomington</v>
      </c>
      <c r="Y623" s="15">
        <f>_xlfn.XLOOKUP(Grades[[#This Row],[School City]],Schools[City],Schools[Zipcode])</f>
        <v>55435</v>
      </c>
    </row>
    <row r="624" spans="12:25" x14ac:dyDescent="0.2">
      <c r="L624" t="s">
        <v>693</v>
      </c>
      <c r="M624" t="s">
        <v>5</v>
      </c>
      <c r="N624" t="s">
        <v>629</v>
      </c>
      <c r="O624">
        <v>58</v>
      </c>
      <c r="P624">
        <v>51</v>
      </c>
      <c r="Q624">
        <v>52</v>
      </c>
      <c r="R624" s="15" t="str">
        <f>_xlfn.XLOOKUP(Grades[[#This Row],[math score]],$I$37:$I$41,$J$37:$J$41, ,-1)</f>
        <v>F</v>
      </c>
      <c r="S624" s="16" t="str">
        <f>_xlfn.XLOOKUP(Grades[[#This Row],[reading score]],$I$37:$I$41,$J$37:$J$41, ,-1)</f>
        <v>F</v>
      </c>
      <c r="T624" s="16" t="str">
        <f>_xlfn.XLOOKUP(Grades[[#This Row],[writing score]],$I$37:$I$41,$J$37:$J$41, ,-1)</f>
        <v>F</v>
      </c>
      <c r="U624" s="76">
        <f>AVERAGE(Grades[[#This Row],[math score]],Grades[[#This Row],[reading score]],Grades[[#This Row],[writing score]])</f>
        <v>53.666666666666664</v>
      </c>
      <c r="V624" s="15" t="str">
        <f>_xlfn.XLOOKUP(Grades[[#This Row],[Name]],Students[Name],Students[School Name])</f>
        <v>Blue River High School</v>
      </c>
      <c r="W624" s="15" t="str">
        <f>_xlfn.XLOOKUP(Grades[[#This Row],[Name]],Students[Name],Students[Extracurricular Activities])</f>
        <v>Chess Club</v>
      </c>
      <c r="X624" s="15" t="str">
        <f>_xlfn.XLOOKUP(Grades[[#This Row],[school]],Schools[School Name],Schools[City])</f>
        <v>Duluth</v>
      </c>
      <c r="Y624" s="15">
        <f>_xlfn.XLOOKUP(Grades[[#This Row],[School City]],Schools[City],Schools[Zipcode])</f>
        <v>55810</v>
      </c>
    </row>
    <row r="625" spans="12:25" x14ac:dyDescent="0.2">
      <c r="L625" t="s">
        <v>694</v>
      </c>
      <c r="M625" t="s">
        <v>5</v>
      </c>
      <c r="N625" t="s">
        <v>629</v>
      </c>
      <c r="O625">
        <v>100</v>
      </c>
      <c r="P625">
        <v>96</v>
      </c>
      <c r="Q625">
        <v>86</v>
      </c>
      <c r="R625" s="15" t="str">
        <f>_xlfn.XLOOKUP(Grades[[#This Row],[math score]],$I$37:$I$41,$J$37:$J$41, ,-1)</f>
        <v>A</v>
      </c>
      <c r="S625" s="16" t="str">
        <f>_xlfn.XLOOKUP(Grades[[#This Row],[reading score]],$I$37:$I$41,$J$37:$J$41, ,-1)</f>
        <v>A</v>
      </c>
      <c r="T625" s="16" t="str">
        <f>_xlfn.XLOOKUP(Grades[[#This Row],[writing score]],$I$37:$I$41,$J$37:$J$41, ,-1)</f>
        <v>B</v>
      </c>
      <c r="U625" s="76">
        <f>AVERAGE(Grades[[#This Row],[math score]],Grades[[#This Row],[reading score]],Grades[[#This Row],[writing score]])</f>
        <v>94</v>
      </c>
      <c r="V625" s="15" t="str">
        <f>_xlfn.XLOOKUP(Grades[[#This Row],[Name]],Students[Name],Students[School Name])</f>
        <v>Granite Hills High</v>
      </c>
      <c r="W625" s="15" t="str">
        <f>_xlfn.XLOOKUP(Grades[[#This Row],[Name]],Students[Name],Students[Extracurricular Activities])</f>
        <v>Yearbook Committee</v>
      </c>
      <c r="X625" s="15" t="str">
        <f>_xlfn.XLOOKUP(Grades[[#This Row],[school]],Schools[School Name],Schools[City])</f>
        <v>Minneapolis</v>
      </c>
      <c r="Y625" s="15">
        <f>_xlfn.XLOOKUP(Grades[[#This Row],[School City]],Schools[City],Schools[Zipcode])</f>
        <v>55488</v>
      </c>
    </row>
    <row r="626" spans="12:25" x14ac:dyDescent="0.2">
      <c r="L626" t="s">
        <v>320</v>
      </c>
      <c r="M626" t="s">
        <v>4</v>
      </c>
      <c r="N626" t="s">
        <v>629</v>
      </c>
      <c r="O626">
        <v>61</v>
      </c>
      <c r="P626">
        <v>58</v>
      </c>
      <c r="Q626">
        <v>62</v>
      </c>
      <c r="R626" s="15" t="str">
        <f>_xlfn.XLOOKUP(Grades[[#This Row],[math score]],$I$37:$I$41,$J$37:$J$41, ,-1)</f>
        <v>D</v>
      </c>
      <c r="S626" s="16" t="str">
        <f>_xlfn.XLOOKUP(Grades[[#This Row],[reading score]],$I$37:$I$41,$J$37:$J$41, ,-1)</f>
        <v>F</v>
      </c>
      <c r="T626" s="16" t="str">
        <f>_xlfn.XLOOKUP(Grades[[#This Row],[writing score]],$I$37:$I$41,$J$37:$J$41, ,-1)</f>
        <v>D</v>
      </c>
      <c r="U626" s="76">
        <f>AVERAGE(Grades[[#This Row],[math score]],Grades[[#This Row],[reading score]],Grades[[#This Row],[writing score]])</f>
        <v>60.333333333333336</v>
      </c>
      <c r="V626" s="15" t="str">
        <f>_xlfn.XLOOKUP(Grades[[#This Row],[Name]],Students[Name],Students[School Name])</f>
        <v>Willow Creek High School</v>
      </c>
      <c r="W626" s="15" t="str">
        <f>_xlfn.XLOOKUP(Grades[[#This Row],[Name]],Students[Name],Students[Extracurricular Activities])</f>
        <v>Sports</v>
      </c>
      <c r="X626" s="15" t="str">
        <f>_xlfn.XLOOKUP(Grades[[#This Row],[school]],Schools[School Name],Schools[City])</f>
        <v>Saint Paul</v>
      </c>
      <c r="Y626" s="15">
        <f>_xlfn.XLOOKUP(Grades[[#This Row],[School City]],Schools[City],Schools[Zipcode])</f>
        <v>55108</v>
      </c>
    </row>
    <row r="627" spans="12:25" x14ac:dyDescent="0.2">
      <c r="L627" t="s">
        <v>695</v>
      </c>
      <c r="M627" t="s">
        <v>5</v>
      </c>
      <c r="N627" t="s">
        <v>629</v>
      </c>
      <c r="O627">
        <v>100</v>
      </c>
      <c r="P627">
        <v>97</v>
      </c>
      <c r="Q627">
        <v>99</v>
      </c>
      <c r="R627" s="15" t="str">
        <f>_xlfn.XLOOKUP(Grades[[#This Row],[math score]],$I$37:$I$41,$J$37:$J$41, ,-1)</f>
        <v>A</v>
      </c>
      <c r="S627" s="16" t="str">
        <f>_xlfn.XLOOKUP(Grades[[#This Row],[reading score]],$I$37:$I$41,$J$37:$J$41, ,-1)</f>
        <v>A</v>
      </c>
      <c r="T627" s="16" t="str">
        <f>_xlfn.XLOOKUP(Grades[[#This Row],[writing score]],$I$37:$I$41,$J$37:$J$41, ,-1)</f>
        <v>A</v>
      </c>
      <c r="U627" s="76">
        <f>AVERAGE(Grades[[#This Row],[math score]],Grades[[#This Row],[reading score]],Grades[[#This Row],[writing score]])</f>
        <v>98.666666666666671</v>
      </c>
      <c r="V627" s="15" t="str">
        <f>_xlfn.XLOOKUP(Grades[[#This Row],[Name]],Students[Name],Students[School Name])</f>
        <v>Golden Sierra High School</v>
      </c>
      <c r="W627" s="15" t="str">
        <f>_xlfn.XLOOKUP(Grades[[#This Row],[Name]],Students[Name],Students[Extracurricular Activities])</f>
        <v>Yearbook Committee</v>
      </c>
      <c r="X627" s="15" t="str">
        <f>_xlfn.XLOOKUP(Grades[[#This Row],[school]],Schools[School Name],Schools[City])</f>
        <v>Bloomington</v>
      </c>
      <c r="Y627" s="15">
        <f>_xlfn.XLOOKUP(Grades[[#This Row],[School City]],Schools[City],Schools[Zipcode])</f>
        <v>55435</v>
      </c>
    </row>
    <row r="628" spans="12:25" x14ac:dyDescent="0.2">
      <c r="L628" t="s">
        <v>696</v>
      </c>
      <c r="M628" t="s">
        <v>5</v>
      </c>
      <c r="N628" t="s">
        <v>629</v>
      </c>
      <c r="O628">
        <v>69</v>
      </c>
      <c r="P628">
        <v>70</v>
      </c>
      <c r="Q628">
        <v>63</v>
      </c>
      <c r="R628" s="15" t="str">
        <f>_xlfn.XLOOKUP(Grades[[#This Row],[math score]],$I$37:$I$41,$J$37:$J$41, ,-1)</f>
        <v>D</v>
      </c>
      <c r="S628" s="16" t="str">
        <f>_xlfn.XLOOKUP(Grades[[#This Row],[reading score]],$I$37:$I$41,$J$37:$J$41, ,-1)</f>
        <v>C</v>
      </c>
      <c r="T628" s="16" t="str">
        <f>_xlfn.XLOOKUP(Grades[[#This Row],[writing score]],$I$37:$I$41,$J$37:$J$41, ,-1)</f>
        <v>D</v>
      </c>
      <c r="U628" s="76">
        <f>AVERAGE(Grades[[#This Row],[math score]],Grades[[#This Row],[reading score]],Grades[[#This Row],[writing score]])</f>
        <v>67.333333333333329</v>
      </c>
      <c r="V628" s="15" t="str">
        <f>_xlfn.XLOOKUP(Grades[[#This Row],[Name]],Students[Name],Students[School Name])</f>
        <v>Lone Oak Grammar School</v>
      </c>
      <c r="W628" s="15" t="str">
        <f>_xlfn.XLOOKUP(Grades[[#This Row],[Name]],Students[Name],Students[Extracurricular Activities])</f>
        <v xml:space="preserve">Marching Band </v>
      </c>
      <c r="X628" s="15" t="str">
        <f>_xlfn.XLOOKUP(Grades[[#This Row],[school]],Schools[School Name],Schools[City])</f>
        <v>Rochester</v>
      </c>
      <c r="Y628" s="15">
        <f>_xlfn.XLOOKUP(Grades[[#This Row],[School City]],Schools[City],Schools[Zipcode])</f>
        <v>55906</v>
      </c>
    </row>
    <row r="629" spans="12:25" x14ac:dyDescent="0.2">
      <c r="L629" t="s">
        <v>697</v>
      </c>
      <c r="M629" t="s">
        <v>5</v>
      </c>
      <c r="N629" t="s">
        <v>629</v>
      </c>
      <c r="O629">
        <v>61</v>
      </c>
      <c r="P629">
        <v>48</v>
      </c>
      <c r="Q629">
        <v>46</v>
      </c>
      <c r="R629" s="15" t="str">
        <f>_xlfn.XLOOKUP(Grades[[#This Row],[math score]],$I$37:$I$41,$J$37:$J$41, ,-1)</f>
        <v>D</v>
      </c>
      <c r="S629" s="16" t="str">
        <f>_xlfn.XLOOKUP(Grades[[#This Row],[reading score]],$I$37:$I$41,$J$37:$J$41, ,-1)</f>
        <v>F</v>
      </c>
      <c r="T629" s="16" t="str">
        <f>_xlfn.XLOOKUP(Grades[[#This Row],[writing score]],$I$37:$I$41,$J$37:$J$41, ,-1)</f>
        <v>F</v>
      </c>
      <c r="U629" s="76">
        <f>AVERAGE(Grades[[#This Row],[math score]],Grades[[#This Row],[reading score]],Grades[[#This Row],[writing score]])</f>
        <v>51.666666666666664</v>
      </c>
      <c r="V629" s="15" t="str">
        <f>_xlfn.XLOOKUP(Grades[[#This Row],[Name]],Students[Name],Students[School Name])</f>
        <v>Golden Sierra High School</v>
      </c>
      <c r="W629" s="15" t="str">
        <f>_xlfn.XLOOKUP(Grades[[#This Row],[Name]],Students[Name],Students[Extracurricular Activities])</f>
        <v xml:space="preserve">Marching Band </v>
      </c>
      <c r="X629" s="15" t="str">
        <f>_xlfn.XLOOKUP(Grades[[#This Row],[school]],Schools[School Name],Schools[City])</f>
        <v>Bloomington</v>
      </c>
      <c r="Y629" s="15">
        <f>_xlfn.XLOOKUP(Grades[[#This Row],[School City]],Schools[City],Schools[Zipcode])</f>
        <v>55435</v>
      </c>
    </row>
    <row r="630" spans="12:25" x14ac:dyDescent="0.2">
      <c r="L630" t="s">
        <v>698</v>
      </c>
      <c r="M630" t="s">
        <v>5</v>
      </c>
      <c r="N630" t="s">
        <v>629</v>
      </c>
      <c r="O630">
        <v>49</v>
      </c>
      <c r="P630">
        <v>57</v>
      </c>
      <c r="Q630">
        <v>46</v>
      </c>
      <c r="R630" s="15" t="str">
        <f>_xlfn.XLOOKUP(Grades[[#This Row],[math score]],$I$37:$I$41,$J$37:$J$41, ,-1)</f>
        <v>F</v>
      </c>
      <c r="S630" s="16" t="str">
        <f>_xlfn.XLOOKUP(Grades[[#This Row],[reading score]],$I$37:$I$41,$J$37:$J$41, ,-1)</f>
        <v>F</v>
      </c>
      <c r="T630" s="16" t="str">
        <f>_xlfn.XLOOKUP(Grades[[#This Row],[writing score]],$I$37:$I$41,$J$37:$J$41, ,-1)</f>
        <v>F</v>
      </c>
      <c r="U630" s="76">
        <f>AVERAGE(Grades[[#This Row],[math score]],Grades[[#This Row],[reading score]],Grades[[#This Row],[writing score]])</f>
        <v>50.666666666666664</v>
      </c>
      <c r="V630" s="15" t="str">
        <f>_xlfn.XLOOKUP(Grades[[#This Row],[Name]],Students[Name],Students[School Name])</f>
        <v>Golden Sierra High School</v>
      </c>
      <c r="W630" s="15" t="str">
        <f>_xlfn.XLOOKUP(Grades[[#This Row],[Name]],Students[Name],Students[Extracurricular Activities])</f>
        <v>Yearbook Committee</v>
      </c>
      <c r="X630" s="15" t="str">
        <f>_xlfn.XLOOKUP(Grades[[#This Row],[school]],Schools[School Name],Schools[City])</f>
        <v>Bloomington</v>
      </c>
      <c r="Y630" s="15">
        <f>_xlfn.XLOOKUP(Grades[[#This Row],[School City]],Schools[City],Schools[Zipcode])</f>
        <v>55435</v>
      </c>
    </row>
    <row r="631" spans="12:25" x14ac:dyDescent="0.2">
      <c r="L631" t="s">
        <v>321</v>
      </c>
      <c r="M631" t="s">
        <v>4</v>
      </c>
      <c r="N631" t="s">
        <v>630</v>
      </c>
      <c r="O631">
        <v>44</v>
      </c>
      <c r="P631">
        <v>51</v>
      </c>
      <c r="Q631">
        <v>55</v>
      </c>
      <c r="R631" s="15" t="str">
        <f>_xlfn.XLOOKUP(Grades[[#This Row],[math score]],$I$37:$I$41,$J$37:$J$41, ,-1)</f>
        <v>F</v>
      </c>
      <c r="S631" s="16" t="str">
        <f>_xlfn.XLOOKUP(Grades[[#This Row],[reading score]],$I$37:$I$41,$J$37:$J$41, ,-1)</f>
        <v>F</v>
      </c>
      <c r="T631" s="16" t="str">
        <f>_xlfn.XLOOKUP(Grades[[#This Row],[writing score]],$I$37:$I$41,$J$37:$J$41, ,-1)</f>
        <v>F</v>
      </c>
      <c r="U631" s="76">
        <f>AVERAGE(Grades[[#This Row],[math score]],Grades[[#This Row],[reading score]],Grades[[#This Row],[writing score]])</f>
        <v>50</v>
      </c>
      <c r="V631" s="15" t="str">
        <f>_xlfn.XLOOKUP(Grades[[#This Row],[Name]],Students[Name],Students[School Name])</f>
        <v>Blue River High School</v>
      </c>
      <c r="W631" s="15" t="str">
        <f>_xlfn.XLOOKUP(Grades[[#This Row],[Name]],Students[Name],Students[Extracurricular Activities])</f>
        <v>Student Government</v>
      </c>
      <c r="X631" s="15" t="str">
        <f>_xlfn.XLOOKUP(Grades[[#This Row],[school]],Schools[School Name],Schools[City])</f>
        <v>Duluth</v>
      </c>
      <c r="Y631" s="15">
        <f>_xlfn.XLOOKUP(Grades[[#This Row],[School City]],Schools[City],Schools[Zipcode])</f>
        <v>55810</v>
      </c>
    </row>
    <row r="632" spans="12:25" x14ac:dyDescent="0.2">
      <c r="L632" t="s">
        <v>699</v>
      </c>
      <c r="M632" t="s">
        <v>5</v>
      </c>
      <c r="N632" t="s">
        <v>630</v>
      </c>
      <c r="O632">
        <v>67</v>
      </c>
      <c r="P632">
        <v>64</v>
      </c>
      <c r="Q632">
        <v>70</v>
      </c>
      <c r="R632" s="15" t="str">
        <f>_xlfn.XLOOKUP(Grades[[#This Row],[math score]],$I$37:$I$41,$J$37:$J$41, ,-1)</f>
        <v>D</v>
      </c>
      <c r="S632" s="16" t="str">
        <f>_xlfn.XLOOKUP(Grades[[#This Row],[reading score]],$I$37:$I$41,$J$37:$J$41, ,-1)</f>
        <v>D</v>
      </c>
      <c r="T632" s="16" t="str">
        <f>_xlfn.XLOOKUP(Grades[[#This Row],[writing score]],$I$37:$I$41,$J$37:$J$41, ,-1)</f>
        <v>C</v>
      </c>
      <c r="U632" s="76">
        <f>AVERAGE(Grades[[#This Row],[math score]],Grades[[#This Row],[reading score]],Grades[[#This Row],[writing score]])</f>
        <v>67</v>
      </c>
      <c r="V632" s="15" t="str">
        <f>_xlfn.XLOOKUP(Grades[[#This Row],[Name]],Students[Name],Students[School Name])</f>
        <v>Golden Sierra High School</v>
      </c>
      <c r="W632" s="15" t="str">
        <f>_xlfn.XLOOKUP(Grades[[#This Row],[Name]],Students[Name],Students[Extracurricular Activities])</f>
        <v>Yearbook Committee</v>
      </c>
      <c r="X632" s="15" t="str">
        <f>_xlfn.XLOOKUP(Grades[[#This Row],[school]],Schools[School Name],Schools[City])</f>
        <v>Bloomington</v>
      </c>
      <c r="Y632" s="15">
        <f>_xlfn.XLOOKUP(Grades[[#This Row],[School City]],Schools[City],Schools[Zipcode])</f>
        <v>55435</v>
      </c>
    </row>
    <row r="633" spans="12:25" x14ac:dyDescent="0.2">
      <c r="L633" t="s">
        <v>700</v>
      </c>
      <c r="M633" t="s">
        <v>5</v>
      </c>
      <c r="N633" t="s">
        <v>630</v>
      </c>
      <c r="O633">
        <v>79</v>
      </c>
      <c r="P633">
        <v>60</v>
      </c>
      <c r="Q633">
        <v>65</v>
      </c>
      <c r="R633" s="15" t="str">
        <f>_xlfn.XLOOKUP(Grades[[#This Row],[math score]],$I$37:$I$41,$J$37:$J$41, ,-1)</f>
        <v>C</v>
      </c>
      <c r="S633" s="16" t="str">
        <f>_xlfn.XLOOKUP(Grades[[#This Row],[reading score]],$I$37:$I$41,$J$37:$J$41, ,-1)</f>
        <v>D</v>
      </c>
      <c r="T633" s="16" t="str">
        <f>_xlfn.XLOOKUP(Grades[[#This Row],[writing score]],$I$37:$I$41,$J$37:$J$41, ,-1)</f>
        <v>D</v>
      </c>
      <c r="U633" s="76">
        <f>AVERAGE(Grades[[#This Row],[math score]],Grades[[#This Row],[reading score]],Grades[[#This Row],[writing score]])</f>
        <v>68</v>
      </c>
      <c r="V633" s="15" t="str">
        <f>_xlfn.XLOOKUP(Grades[[#This Row],[Name]],Students[Name],Students[School Name])</f>
        <v>Lone Oak Grammar School</v>
      </c>
      <c r="W633" s="15" t="str">
        <f>_xlfn.XLOOKUP(Grades[[#This Row],[Name]],Students[Name],Students[Extracurricular Activities])</f>
        <v>Chess Club</v>
      </c>
      <c r="X633" s="15" t="str">
        <f>_xlfn.XLOOKUP(Grades[[#This Row],[school]],Schools[School Name],Schools[City])</f>
        <v>Rochester</v>
      </c>
      <c r="Y633" s="15">
        <f>_xlfn.XLOOKUP(Grades[[#This Row],[School City]],Schools[City],Schools[Zipcode])</f>
        <v>55906</v>
      </c>
    </row>
    <row r="634" spans="12:25" x14ac:dyDescent="0.2">
      <c r="L634" t="s">
        <v>322</v>
      </c>
      <c r="M634" t="s">
        <v>4</v>
      </c>
      <c r="N634" t="s">
        <v>629</v>
      </c>
      <c r="O634">
        <v>66</v>
      </c>
      <c r="P634">
        <v>74</v>
      </c>
      <c r="Q634">
        <v>81</v>
      </c>
      <c r="R634" s="15" t="str">
        <f>_xlfn.XLOOKUP(Grades[[#This Row],[math score]],$I$37:$I$41,$J$37:$J$41, ,-1)</f>
        <v>D</v>
      </c>
      <c r="S634" s="16" t="str">
        <f>_xlfn.XLOOKUP(Grades[[#This Row],[reading score]],$I$37:$I$41,$J$37:$J$41, ,-1)</f>
        <v>C</v>
      </c>
      <c r="T634" s="16" t="str">
        <f>_xlfn.XLOOKUP(Grades[[#This Row],[writing score]],$I$37:$I$41,$J$37:$J$41, ,-1)</f>
        <v>B</v>
      </c>
      <c r="U634" s="76">
        <f>AVERAGE(Grades[[#This Row],[math score]],Grades[[#This Row],[reading score]],Grades[[#This Row],[writing score]])</f>
        <v>73.666666666666671</v>
      </c>
      <c r="V634" s="15" t="str">
        <f>_xlfn.XLOOKUP(Grades[[#This Row],[Name]],Students[Name],Students[School Name])</f>
        <v>Lone Oak Grammar School</v>
      </c>
      <c r="W634" s="15" t="str">
        <f>_xlfn.XLOOKUP(Grades[[#This Row],[Name]],Students[Name],Students[Extracurricular Activities])</f>
        <v>Sports</v>
      </c>
      <c r="X634" s="15" t="str">
        <f>_xlfn.XLOOKUP(Grades[[#This Row],[school]],Schools[School Name],Schools[City])</f>
        <v>Rochester</v>
      </c>
      <c r="Y634" s="15">
        <f>_xlfn.XLOOKUP(Grades[[#This Row],[School City]],Schools[City],Schools[Zipcode])</f>
        <v>55906</v>
      </c>
    </row>
    <row r="635" spans="12:25" x14ac:dyDescent="0.2">
      <c r="L635" t="s">
        <v>323</v>
      </c>
      <c r="M635" t="s">
        <v>4</v>
      </c>
      <c r="N635" t="s">
        <v>630</v>
      </c>
      <c r="O635">
        <v>75</v>
      </c>
      <c r="P635">
        <v>88</v>
      </c>
      <c r="Q635">
        <v>85</v>
      </c>
      <c r="R635" s="15" t="str">
        <f>_xlfn.XLOOKUP(Grades[[#This Row],[math score]],$I$37:$I$41,$J$37:$J$41, ,-1)</f>
        <v>C</v>
      </c>
      <c r="S635" s="16" t="str">
        <f>_xlfn.XLOOKUP(Grades[[#This Row],[reading score]],$I$37:$I$41,$J$37:$J$41, ,-1)</f>
        <v>B</v>
      </c>
      <c r="T635" s="16" t="str">
        <f>_xlfn.XLOOKUP(Grades[[#This Row],[writing score]],$I$37:$I$41,$J$37:$J$41, ,-1)</f>
        <v>B</v>
      </c>
      <c r="U635" s="76">
        <f>AVERAGE(Grades[[#This Row],[math score]],Grades[[#This Row],[reading score]],Grades[[#This Row],[writing score]])</f>
        <v>82.666666666666671</v>
      </c>
      <c r="V635" s="15" t="str">
        <f>_xlfn.XLOOKUP(Grades[[#This Row],[Name]],Students[Name],Students[School Name])</f>
        <v>Blue River High School</v>
      </c>
      <c r="W635" s="15" t="str">
        <f>_xlfn.XLOOKUP(Grades[[#This Row],[Name]],Students[Name],Students[Extracurricular Activities])</f>
        <v>Chess Club</v>
      </c>
      <c r="X635" s="15" t="str">
        <f>_xlfn.XLOOKUP(Grades[[#This Row],[school]],Schools[School Name],Schools[City])</f>
        <v>Duluth</v>
      </c>
      <c r="Y635" s="15">
        <f>_xlfn.XLOOKUP(Grades[[#This Row],[School City]],Schools[City],Schools[Zipcode])</f>
        <v>55810</v>
      </c>
    </row>
    <row r="636" spans="12:25" x14ac:dyDescent="0.2">
      <c r="L636" t="s">
        <v>701</v>
      </c>
      <c r="M636" t="s">
        <v>5</v>
      </c>
      <c r="N636" t="s">
        <v>630</v>
      </c>
      <c r="O636">
        <v>84</v>
      </c>
      <c r="P636">
        <v>84</v>
      </c>
      <c r="Q636">
        <v>80</v>
      </c>
      <c r="R636" s="15" t="str">
        <f>_xlfn.XLOOKUP(Grades[[#This Row],[math score]],$I$37:$I$41,$J$37:$J$41, ,-1)</f>
        <v>B</v>
      </c>
      <c r="S636" s="16" t="str">
        <f>_xlfn.XLOOKUP(Grades[[#This Row],[reading score]],$I$37:$I$41,$J$37:$J$41, ,-1)</f>
        <v>B</v>
      </c>
      <c r="T636" s="16" t="str">
        <f>_xlfn.XLOOKUP(Grades[[#This Row],[writing score]],$I$37:$I$41,$J$37:$J$41, ,-1)</f>
        <v>B</v>
      </c>
      <c r="U636" s="76">
        <f>AVERAGE(Grades[[#This Row],[math score]],Grades[[#This Row],[reading score]],Grades[[#This Row],[writing score]])</f>
        <v>82.666666666666671</v>
      </c>
      <c r="V636" s="15" t="str">
        <f>_xlfn.XLOOKUP(Grades[[#This Row],[Name]],Students[Name],Students[School Name])</f>
        <v>Golden Sierra High School</v>
      </c>
      <c r="W636" s="15" t="str">
        <f>_xlfn.XLOOKUP(Grades[[#This Row],[Name]],Students[Name],Students[Extracurricular Activities])</f>
        <v>Student Government</v>
      </c>
      <c r="X636" s="15" t="str">
        <f>_xlfn.XLOOKUP(Grades[[#This Row],[school]],Schools[School Name],Schools[City])</f>
        <v>Bloomington</v>
      </c>
      <c r="Y636" s="15">
        <f>_xlfn.XLOOKUP(Grades[[#This Row],[School City]],Schools[City],Schools[Zipcode])</f>
        <v>55435</v>
      </c>
    </row>
    <row r="637" spans="12:25" x14ac:dyDescent="0.2">
      <c r="L637" t="s">
        <v>702</v>
      </c>
      <c r="M637" t="s">
        <v>5</v>
      </c>
      <c r="N637" t="s">
        <v>629</v>
      </c>
      <c r="O637">
        <v>71</v>
      </c>
      <c r="P637">
        <v>74</v>
      </c>
      <c r="Q637">
        <v>64</v>
      </c>
      <c r="R637" s="15" t="str">
        <f>_xlfn.XLOOKUP(Grades[[#This Row],[math score]],$I$37:$I$41,$J$37:$J$41, ,-1)</f>
        <v>C</v>
      </c>
      <c r="S637" s="16" t="str">
        <f>_xlfn.XLOOKUP(Grades[[#This Row],[reading score]],$I$37:$I$41,$J$37:$J$41, ,-1)</f>
        <v>C</v>
      </c>
      <c r="T637" s="16" t="str">
        <f>_xlfn.XLOOKUP(Grades[[#This Row],[writing score]],$I$37:$I$41,$J$37:$J$41, ,-1)</f>
        <v>D</v>
      </c>
      <c r="U637" s="76">
        <f>AVERAGE(Grades[[#This Row],[math score]],Grades[[#This Row],[reading score]],Grades[[#This Row],[writing score]])</f>
        <v>69.666666666666671</v>
      </c>
      <c r="V637" s="15" t="str">
        <f>_xlfn.XLOOKUP(Grades[[#This Row],[Name]],Students[Name],Students[School Name])</f>
        <v>Granite Hills High</v>
      </c>
      <c r="W637" s="15" t="str">
        <f>_xlfn.XLOOKUP(Grades[[#This Row],[Name]],Students[Name],Students[Extracurricular Activities])</f>
        <v>Chess Club</v>
      </c>
      <c r="X637" s="15" t="str">
        <f>_xlfn.XLOOKUP(Grades[[#This Row],[school]],Schools[School Name],Schools[City])</f>
        <v>Minneapolis</v>
      </c>
      <c r="Y637" s="15">
        <f>_xlfn.XLOOKUP(Grades[[#This Row],[School City]],Schools[City],Schools[Zipcode])</f>
        <v>55488</v>
      </c>
    </row>
    <row r="638" spans="12:25" x14ac:dyDescent="0.2">
      <c r="L638" t="s">
        <v>324</v>
      </c>
      <c r="M638" t="s">
        <v>4</v>
      </c>
      <c r="N638" t="s">
        <v>629</v>
      </c>
      <c r="O638">
        <v>67</v>
      </c>
      <c r="P638">
        <v>80</v>
      </c>
      <c r="Q638">
        <v>81</v>
      </c>
      <c r="R638" s="15" t="str">
        <f>_xlfn.XLOOKUP(Grades[[#This Row],[math score]],$I$37:$I$41,$J$37:$J$41, ,-1)</f>
        <v>D</v>
      </c>
      <c r="S638" s="16" t="str">
        <f>_xlfn.XLOOKUP(Grades[[#This Row],[reading score]],$I$37:$I$41,$J$37:$J$41, ,-1)</f>
        <v>B</v>
      </c>
      <c r="T638" s="16" t="str">
        <f>_xlfn.XLOOKUP(Grades[[#This Row],[writing score]],$I$37:$I$41,$J$37:$J$41, ,-1)</f>
        <v>B</v>
      </c>
      <c r="U638" s="76">
        <f>AVERAGE(Grades[[#This Row],[math score]],Grades[[#This Row],[reading score]],Grades[[#This Row],[writing score]])</f>
        <v>76</v>
      </c>
      <c r="V638" s="15" t="str">
        <f>_xlfn.XLOOKUP(Grades[[#This Row],[Name]],Students[Name],Students[School Name])</f>
        <v>Lone Oak Grammar School</v>
      </c>
      <c r="W638" s="15" t="str">
        <f>_xlfn.XLOOKUP(Grades[[#This Row],[Name]],Students[Name],Students[Extracurricular Activities])</f>
        <v>Chess Club</v>
      </c>
      <c r="X638" s="15" t="str">
        <f>_xlfn.XLOOKUP(Grades[[#This Row],[school]],Schools[School Name],Schools[City])</f>
        <v>Rochester</v>
      </c>
      <c r="Y638" s="15">
        <f>_xlfn.XLOOKUP(Grades[[#This Row],[School City]],Schools[City],Schools[Zipcode])</f>
        <v>55906</v>
      </c>
    </row>
    <row r="639" spans="12:25" x14ac:dyDescent="0.2">
      <c r="L639" t="s">
        <v>325</v>
      </c>
      <c r="M639" t="s">
        <v>4</v>
      </c>
      <c r="N639" t="s">
        <v>630</v>
      </c>
      <c r="O639">
        <v>80</v>
      </c>
      <c r="P639">
        <v>92</v>
      </c>
      <c r="Q639">
        <v>88</v>
      </c>
      <c r="R639" s="15" t="str">
        <f>_xlfn.XLOOKUP(Grades[[#This Row],[math score]],$I$37:$I$41,$J$37:$J$41, ,-1)</f>
        <v>B</v>
      </c>
      <c r="S639" s="16" t="str">
        <f>_xlfn.XLOOKUP(Grades[[#This Row],[reading score]],$I$37:$I$41,$J$37:$J$41, ,-1)</f>
        <v>A</v>
      </c>
      <c r="T639" s="16" t="str">
        <f>_xlfn.XLOOKUP(Grades[[#This Row],[writing score]],$I$37:$I$41,$J$37:$J$41, ,-1)</f>
        <v>B</v>
      </c>
      <c r="U639" s="76">
        <f>AVERAGE(Grades[[#This Row],[math score]],Grades[[#This Row],[reading score]],Grades[[#This Row],[writing score]])</f>
        <v>86.666666666666671</v>
      </c>
      <c r="V639" s="15" t="str">
        <f>_xlfn.XLOOKUP(Grades[[#This Row],[Name]],Students[Name],Students[School Name])</f>
        <v>Golden Sierra High School</v>
      </c>
      <c r="W639" s="15" t="str">
        <f>_xlfn.XLOOKUP(Grades[[#This Row],[Name]],Students[Name],Students[Extracurricular Activities])</f>
        <v>Student Government</v>
      </c>
      <c r="X639" s="15" t="str">
        <f>_xlfn.XLOOKUP(Grades[[#This Row],[school]],Schools[School Name],Schools[City])</f>
        <v>Bloomington</v>
      </c>
      <c r="Y639" s="15">
        <f>_xlfn.XLOOKUP(Grades[[#This Row],[School City]],Schools[City],Schools[Zipcode])</f>
        <v>55435</v>
      </c>
    </row>
    <row r="640" spans="12:25" x14ac:dyDescent="0.2">
      <c r="L640" t="s">
        <v>703</v>
      </c>
      <c r="M640" t="s">
        <v>5</v>
      </c>
      <c r="N640" t="s">
        <v>630</v>
      </c>
      <c r="O640">
        <v>86</v>
      </c>
      <c r="P640">
        <v>76</v>
      </c>
      <c r="Q640">
        <v>74</v>
      </c>
      <c r="R640" s="15" t="str">
        <f>_xlfn.XLOOKUP(Grades[[#This Row],[math score]],$I$37:$I$41,$J$37:$J$41, ,-1)</f>
        <v>B</v>
      </c>
      <c r="S640" s="16" t="str">
        <f>_xlfn.XLOOKUP(Grades[[#This Row],[reading score]],$I$37:$I$41,$J$37:$J$41, ,-1)</f>
        <v>C</v>
      </c>
      <c r="T640" s="16" t="str">
        <f>_xlfn.XLOOKUP(Grades[[#This Row],[writing score]],$I$37:$I$41,$J$37:$J$41, ,-1)</f>
        <v>C</v>
      </c>
      <c r="U640" s="76">
        <f>AVERAGE(Grades[[#This Row],[math score]],Grades[[#This Row],[reading score]],Grades[[#This Row],[writing score]])</f>
        <v>78.666666666666671</v>
      </c>
      <c r="V640" s="15" t="str">
        <f>_xlfn.XLOOKUP(Grades[[#This Row],[Name]],Students[Name],Students[School Name])</f>
        <v>Willow Creek High School</v>
      </c>
      <c r="W640" s="15" t="str">
        <f>_xlfn.XLOOKUP(Grades[[#This Row],[Name]],Students[Name],Students[Extracurricular Activities])</f>
        <v>Yearbook Committee</v>
      </c>
      <c r="X640" s="15" t="str">
        <f>_xlfn.XLOOKUP(Grades[[#This Row],[school]],Schools[School Name],Schools[City])</f>
        <v>Saint Paul</v>
      </c>
      <c r="Y640" s="15">
        <f>_xlfn.XLOOKUP(Grades[[#This Row],[School City]],Schools[City],Schools[Zipcode])</f>
        <v>55108</v>
      </c>
    </row>
    <row r="641" spans="12:25" x14ac:dyDescent="0.2">
      <c r="L641" t="s">
        <v>326</v>
      </c>
      <c r="M641" t="s">
        <v>4</v>
      </c>
      <c r="N641" t="s">
        <v>629</v>
      </c>
      <c r="O641">
        <v>76</v>
      </c>
      <c r="P641">
        <v>74</v>
      </c>
      <c r="Q641">
        <v>73</v>
      </c>
      <c r="R641" s="15" t="str">
        <f>_xlfn.XLOOKUP(Grades[[#This Row],[math score]],$I$37:$I$41,$J$37:$J$41, ,-1)</f>
        <v>C</v>
      </c>
      <c r="S641" s="16" t="str">
        <f>_xlfn.XLOOKUP(Grades[[#This Row],[reading score]],$I$37:$I$41,$J$37:$J$41, ,-1)</f>
        <v>C</v>
      </c>
      <c r="T641" s="16" t="str">
        <f>_xlfn.XLOOKUP(Grades[[#This Row],[writing score]],$I$37:$I$41,$J$37:$J$41, ,-1)</f>
        <v>C</v>
      </c>
      <c r="U641" s="76">
        <f>AVERAGE(Grades[[#This Row],[math score]],Grades[[#This Row],[reading score]],Grades[[#This Row],[writing score]])</f>
        <v>74.333333333333329</v>
      </c>
      <c r="V641" s="15" t="str">
        <f>_xlfn.XLOOKUP(Grades[[#This Row],[Name]],Students[Name],Students[School Name])</f>
        <v>Golden Sierra High School</v>
      </c>
      <c r="W641" s="15" t="str">
        <f>_xlfn.XLOOKUP(Grades[[#This Row],[Name]],Students[Name],Students[Extracurricular Activities])</f>
        <v xml:space="preserve">Marching Band </v>
      </c>
      <c r="X641" s="15" t="str">
        <f>_xlfn.XLOOKUP(Grades[[#This Row],[school]],Schools[School Name],Schools[City])</f>
        <v>Bloomington</v>
      </c>
      <c r="Y641" s="15">
        <f>_xlfn.XLOOKUP(Grades[[#This Row],[School City]],Schools[City],Schools[Zipcode])</f>
        <v>55435</v>
      </c>
    </row>
    <row r="642" spans="12:25" x14ac:dyDescent="0.2">
      <c r="L642" t="s">
        <v>704</v>
      </c>
      <c r="M642" t="s">
        <v>5</v>
      </c>
      <c r="N642" t="s">
        <v>629</v>
      </c>
      <c r="O642">
        <v>41</v>
      </c>
      <c r="P642">
        <v>52</v>
      </c>
      <c r="Q642">
        <v>51</v>
      </c>
      <c r="R642" s="15" t="str">
        <f>_xlfn.XLOOKUP(Grades[[#This Row],[math score]],$I$37:$I$41,$J$37:$J$41, ,-1)</f>
        <v>F</v>
      </c>
      <c r="S642" s="16" t="str">
        <f>_xlfn.XLOOKUP(Grades[[#This Row],[reading score]],$I$37:$I$41,$J$37:$J$41, ,-1)</f>
        <v>F</v>
      </c>
      <c r="T642" s="16" t="str">
        <f>_xlfn.XLOOKUP(Grades[[#This Row],[writing score]],$I$37:$I$41,$J$37:$J$41, ,-1)</f>
        <v>F</v>
      </c>
      <c r="U642" s="76">
        <f>AVERAGE(Grades[[#This Row],[math score]],Grades[[#This Row],[reading score]],Grades[[#This Row],[writing score]])</f>
        <v>48</v>
      </c>
      <c r="V642" s="15" t="str">
        <f>_xlfn.XLOOKUP(Grades[[#This Row],[Name]],Students[Name],Students[School Name])</f>
        <v>Golden Sierra High School</v>
      </c>
      <c r="W642" s="15" t="str">
        <f>_xlfn.XLOOKUP(Grades[[#This Row],[Name]],Students[Name],Students[Extracurricular Activities])</f>
        <v>Chess Club</v>
      </c>
      <c r="X642" s="15" t="str">
        <f>_xlfn.XLOOKUP(Grades[[#This Row],[school]],Schools[School Name],Schools[City])</f>
        <v>Bloomington</v>
      </c>
      <c r="Y642" s="15">
        <f>_xlfn.XLOOKUP(Grades[[#This Row],[School City]],Schools[City],Schools[Zipcode])</f>
        <v>55435</v>
      </c>
    </row>
    <row r="643" spans="12:25" x14ac:dyDescent="0.2">
      <c r="L643" t="s">
        <v>327</v>
      </c>
      <c r="M643" t="s">
        <v>4</v>
      </c>
      <c r="N643" t="s">
        <v>629</v>
      </c>
      <c r="O643">
        <v>74</v>
      </c>
      <c r="P643">
        <v>88</v>
      </c>
      <c r="Q643">
        <v>90</v>
      </c>
      <c r="R643" s="15" t="str">
        <f>_xlfn.XLOOKUP(Grades[[#This Row],[math score]],$I$37:$I$41,$J$37:$J$41, ,-1)</f>
        <v>C</v>
      </c>
      <c r="S643" s="16" t="str">
        <f>_xlfn.XLOOKUP(Grades[[#This Row],[reading score]],$I$37:$I$41,$J$37:$J$41, ,-1)</f>
        <v>B</v>
      </c>
      <c r="T643" s="16" t="str">
        <f>_xlfn.XLOOKUP(Grades[[#This Row],[writing score]],$I$37:$I$41,$J$37:$J$41, ,-1)</f>
        <v>A</v>
      </c>
      <c r="U643" s="76">
        <f>AVERAGE(Grades[[#This Row],[math score]],Grades[[#This Row],[reading score]],Grades[[#This Row],[writing score]])</f>
        <v>84</v>
      </c>
      <c r="V643" s="15" t="str">
        <f>_xlfn.XLOOKUP(Grades[[#This Row],[Name]],Students[Name],Students[School Name])</f>
        <v>Golden Sierra High School</v>
      </c>
      <c r="W643" s="15" t="str">
        <f>_xlfn.XLOOKUP(Grades[[#This Row],[Name]],Students[Name],Students[Extracurricular Activities])</f>
        <v xml:space="preserve">Marching Band </v>
      </c>
      <c r="X643" s="15" t="str">
        <f>_xlfn.XLOOKUP(Grades[[#This Row],[school]],Schools[School Name],Schools[City])</f>
        <v>Bloomington</v>
      </c>
      <c r="Y643" s="15">
        <f>_xlfn.XLOOKUP(Grades[[#This Row],[School City]],Schools[City],Schools[Zipcode])</f>
        <v>55435</v>
      </c>
    </row>
    <row r="644" spans="12:25" x14ac:dyDescent="0.2">
      <c r="L644" t="s">
        <v>328</v>
      </c>
      <c r="M644" t="s">
        <v>4</v>
      </c>
      <c r="N644" t="s">
        <v>629</v>
      </c>
      <c r="O644">
        <v>72</v>
      </c>
      <c r="P644">
        <v>81</v>
      </c>
      <c r="Q644">
        <v>79</v>
      </c>
      <c r="R644" s="15" t="str">
        <f>_xlfn.XLOOKUP(Grades[[#This Row],[math score]],$I$37:$I$41,$J$37:$J$41, ,-1)</f>
        <v>C</v>
      </c>
      <c r="S644" s="16" t="str">
        <f>_xlfn.XLOOKUP(Grades[[#This Row],[reading score]],$I$37:$I$41,$J$37:$J$41, ,-1)</f>
        <v>B</v>
      </c>
      <c r="T644" s="16" t="str">
        <f>_xlfn.XLOOKUP(Grades[[#This Row],[writing score]],$I$37:$I$41,$J$37:$J$41, ,-1)</f>
        <v>C</v>
      </c>
      <c r="U644" s="76">
        <f>AVERAGE(Grades[[#This Row],[math score]],Grades[[#This Row],[reading score]],Grades[[#This Row],[writing score]])</f>
        <v>77.333333333333329</v>
      </c>
      <c r="V644" s="15" t="str">
        <f>_xlfn.XLOOKUP(Grades[[#This Row],[Name]],Students[Name],Students[School Name])</f>
        <v>Lone Oak Grammar School</v>
      </c>
      <c r="W644" s="15" t="str">
        <f>_xlfn.XLOOKUP(Grades[[#This Row],[Name]],Students[Name],Students[Extracurricular Activities])</f>
        <v>Student Government</v>
      </c>
      <c r="X644" s="15" t="str">
        <f>_xlfn.XLOOKUP(Grades[[#This Row],[school]],Schools[School Name],Schools[City])</f>
        <v>Rochester</v>
      </c>
      <c r="Y644" s="15">
        <f>_xlfn.XLOOKUP(Grades[[#This Row],[School City]],Schools[City],Schools[Zipcode])</f>
        <v>55906</v>
      </c>
    </row>
    <row r="645" spans="12:25" x14ac:dyDescent="0.2">
      <c r="L645" t="s">
        <v>329</v>
      </c>
      <c r="M645" t="s">
        <v>4</v>
      </c>
      <c r="N645" t="s">
        <v>630</v>
      </c>
      <c r="O645">
        <v>74</v>
      </c>
      <c r="P645">
        <v>79</v>
      </c>
      <c r="Q645">
        <v>80</v>
      </c>
      <c r="R645" s="15" t="str">
        <f>_xlfn.XLOOKUP(Grades[[#This Row],[math score]],$I$37:$I$41,$J$37:$J$41, ,-1)</f>
        <v>C</v>
      </c>
      <c r="S645" s="16" t="str">
        <f>_xlfn.XLOOKUP(Grades[[#This Row],[reading score]],$I$37:$I$41,$J$37:$J$41, ,-1)</f>
        <v>C</v>
      </c>
      <c r="T645" s="16" t="str">
        <f>_xlfn.XLOOKUP(Grades[[#This Row],[writing score]],$I$37:$I$41,$J$37:$J$41, ,-1)</f>
        <v>B</v>
      </c>
      <c r="U645" s="76">
        <f>AVERAGE(Grades[[#This Row],[math score]],Grades[[#This Row],[reading score]],Grades[[#This Row],[writing score]])</f>
        <v>77.666666666666671</v>
      </c>
      <c r="V645" s="15" t="str">
        <f>_xlfn.XLOOKUP(Grades[[#This Row],[Name]],Students[Name],Students[School Name])</f>
        <v>Willow Creek High School</v>
      </c>
      <c r="W645" s="15" t="str">
        <f>_xlfn.XLOOKUP(Grades[[#This Row],[Name]],Students[Name],Students[Extracurricular Activities])</f>
        <v>Chess Club</v>
      </c>
      <c r="X645" s="15" t="str">
        <f>_xlfn.XLOOKUP(Grades[[#This Row],[school]],Schools[School Name],Schools[City])</f>
        <v>Saint Paul</v>
      </c>
      <c r="Y645" s="15">
        <f>_xlfn.XLOOKUP(Grades[[#This Row],[School City]],Schools[City],Schools[Zipcode])</f>
        <v>55108</v>
      </c>
    </row>
    <row r="646" spans="12:25" x14ac:dyDescent="0.2">
      <c r="L646" t="s">
        <v>705</v>
      </c>
      <c r="M646" t="s">
        <v>5</v>
      </c>
      <c r="N646" t="s">
        <v>629</v>
      </c>
      <c r="O646">
        <v>70</v>
      </c>
      <c r="P646">
        <v>65</v>
      </c>
      <c r="Q646">
        <v>60</v>
      </c>
      <c r="R646" s="15" t="str">
        <f>_xlfn.XLOOKUP(Grades[[#This Row],[math score]],$I$37:$I$41,$J$37:$J$41, ,-1)</f>
        <v>C</v>
      </c>
      <c r="S646" s="16" t="str">
        <f>_xlfn.XLOOKUP(Grades[[#This Row],[reading score]],$I$37:$I$41,$J$37:$J$41, ,-1)</f>
        <v>D</v>
      </c>
      <c r="T646" s="16" t="str">
        <f>_xlfn.XLOOKUP(Grades[[#This Row],[writing score]],$I$37:$I$41,$J$37:$J$41, ,-1)</f>
        <v>D</v>
      </c>
      <c r="U646" s="76">
        <f>AVERAGE(Grades[[#This Row],[math score]],Grades[[#This Row],[reading score]],Grades[[#This Row],[writing score]])</f>
        <v>65</v>
      </c>
      <c r="V646" s="15" t="str">
        <f>_xlfn.XLOOKUP(Grades[[#This Row],[Name]],Students[Name],Students[School Name])</f>
        <v>Lone Oak Grammar School</v>
      </c>
      <c r="W646" s="15" t="str">
        <f>_xlfn.XLOOKUP(Grades[[#This Row],[Name]],Students[Name],Students[Extracurricular Activities])</f>
        <v>Chess Club</v>
      </c>
      <c r="X646" s="15" t="str">
        <f>_xlfn.XLOOKUP(Grades[[#This Row],[school]],Schools[School Name],Schools[City])</f>
        <v>Rochester</v>
      </c>
      <c r="Y646" s="15">
        <f>_xlfn.XLOOKUP(Grades[[#This Row],[School City]],Schools[City],Schools[Zipcode])</f>
        <v>55906</v>
      </c>
    </row>
    <row r="647" spans="12:25" x14ac:dyDescent="0.2">
      <c r="L647" t="s">
        <v>330</v>
      </c>
      <c r="M647" t="s">
        <v>4</v>
      </c>
      <c r="N647" t="s">
        <v>630</v>
      </c>
      <c r="O647">
        <v>65</v>
      </c>
      <c r="P647">
        <v>81</v>
      </c>
      <c r="Q647">
        <v>81</v>
      </c>
      <c r="R647" s="15" t="str">
        <f>_xlfn.XLOOKUP(Grades[[#This Row],[math score]],$I$37:$I$41,$J$37:$J$41, ,-1)</f>
        <v>D</v>
      </c>
      <c r="S647" s="16" t="str">
        <f>_xlfn.XLOOKUP(Grades[[#This Row],[reading score]],$I$37:$I$41,$J$37:$J$41, ,-1)</f>
        <v>B</v>
      </c>
      <c r="T647" s="16" t="str">
        <f>_xlfn.XLOOKUP(Grades[[#This Row],[writing score]],$I$37:$I$41,$J$37:$J$41, ,-1)</f>
        <v>B</v>
      </c>
      <c r="U647" s="76">
        <f>AVERAGE(Grades[[#This Row],[math score]],Grades[[#This Row],[reading score]],Grades[[#This Row],[writing score]])</f>
        <v>75.666666666666671</v>
      </c>
      <c r="V647" s="15" t="str">
        <f>_xlfn.XLOOKUP(Grades[[#This Row],[Name]],Students[Name],Students[School Name])</f>
        <v>Lone Oak Grammar School</v>
      </c>
      <c r="W647" s="15" t="str">
        <f>_xlfn.XLOOKUP(Grades[[#This Row],[Name]],Students[Name],Students[Extracurricular Activities])</f>
        <v>Sports</v>
      </c>
      <c r="X647" s="15" t="str">
        <f>_xlfn.XLOOKUP(Grades[[#This Row],[school]],Schools[School Name],Schools[City])</f>
        <v>Rochester</v>
      </c>
      <c r="Y647" s="15">
        <f>_xlfn.XLOOKUP(Grades[[#This Row],[School City]],Schools[City],Schools[Zipcode])</f>
        <v>55906</v>
      </c>
    </row>
    <row r="648" spans="12:25" x14ac:dyDescent="0.2">
      <c r="L648" t="s">
        <v>331</v>
      </c>
      <c r="M648" t="s">
        <v>4</v>
      </c>
      <c r="N648" t="s">
        <v>629</v>
      </c>
      <c r="O648">
        <v>59</v>
      </c>
      <c r="P648">
        <v>70</v>
      </c>
      <c r="Q648">
        <v>65</v>
      </c>
      <c r="R648" s="15" t="str">
        <f>_xlfn.XLOOKUP(Grades[[#This Row],[math score]],$I$37:$I$41,$J$37:$J$41, ,-1)</f>
        <v>F</v>
      </c>
      <c r="S648" s="16" t="str">
        <f>_xlfn.XLOOKUP(Grades[[#This Row],[reading score]],$I$37:$I$41,$J$37:$J$41, ,-1)</f>
        <v>C</v>
      </c>
      <c r="T648" s="16" t="str">
        <f>_xlfn.XLOOKUP(Grades[[#This Row],[writing score]],$I$37:$I$41,$J$37:$J$41, ,-1)</f>
        <v>D</v>
      </c>
      <c r="U648" s="76">
        <f>AVERAGE(Grades[[#This Row],[math score]],Grades[[#This Row],[reading score]],Grades[[#This Row],[writing score]])</f>
        <v>64.666666666666671</v>
      </c>
      <c r="V648" s="15" t="str">
        <f>_xlfn.XLOOKUP(Grades[[#This Row],[Name]],Students[Name],Students[School Name])</f>
        <v>Golden Sierra High School</v>
      </c>
      <c r="W648" s="15" t="str">
        <f>_xlfn.XLOOKUP(Grades[[#This Row],[Name]],Students[Name],Students[Extracurricular Activities])</f>
        <v xml:space="preserve">Marching Band </v>
      </c>
      <c r="X648" s="15" t="str">
        <f>_xlfn.XLOOKUP(Grades[[#This Row],[school]],Schools[School Name],Schools[City])</f>
        <v>Bloomington</v>
      </c>
      <c r="Y648" s="15">
        <f>_xlfn.XLOOKUP(Grades[[#This Row],[School City]],Schools[City],Schools[Zipcode])</f>
        <v>55435</v>
      </c>
    </row>
    <row r="649" spans="12:25" x14ac:dyDescent="0.2">
      <c r="L649" t="s">
        <v>332</v>
      </c>
      <c r="M649" t="s">
        <v>4</v>
      </c>
      <c r="N649" t="s">
        <v>629</v>
      </c>
      <c r="O649">
        <v>64</v>
      </c>
      <c r="P649">
        <v>62</v>
      </c>
      <c r="Q649">
        <v>68</v>
      </c>
      <c r="R649" s="15" t="str">
        <f>_xlfn.XLOOKUP(Grades[[#This Row],[math score]],$I$37:$I$41,$J$37:$J$41, ,-1)</f>
        <v>D</v>
      </c>
      <c r="S649" s="16" t="str">
        <f>_xlfn.XLOOKUP(Grades[[#This Row],[reading score]],$I$37:$I$41,$J$37:$J$41, ,-1)</f>
        <v>D</v>
      </c>
      <c r="T649" s="16" t="str">
        <f>_xlfn.XLOOKUP(Grades[[#This Row],[writing score]],$I$37:$I$41,$J$37:$J$41, ,-1)</f>
        <v>D</v>
      </c>
      <c r="U649" s="76">
        <f>AVERAGE(Grades[[#This Row],[math score]],Grades[[#This Row],[reading score]],Grades[[#This Row],[writing score]])</f>
        <v>64.666666666666671</v>
      </c>
      <c r="V649" s="15" t="str">
        <f>_xlfn.XLOOKUP(Grades[[#This Row],[Name]],Students[Name],Students[School Name])</f>
        <v>Willow Creek High School</v>
      </c>
      <c r="W649" s="15" t="str">
        <f>_xlfn.XLOOKUP(Grades[[#This Row],[Name]],Students[Name],Students[Extracurricular Activities])</f>
        <v>Chess Club</v>
      </c>
      <c r="X649" s="15" t="str">
        <f>_xlfn.XLOOKUP(Grades[[#This Row],[school]],Schools[School Name],Schools[City])</f>
        <v>Saint Paul</v>
      </c>
      <c r="Y649" s="15">
        <f>_xlfn.XLOOKUP(Grades[[#This Row],[School City]],Schools[City],Schools[Zipcode])</f>
        <v>55108</v>
      </c>
    </row>
    <row r="650" spans="12:25" x14ac:dyDescent="0.2">
      <c r="L650" t="s">
        <v>333</v>
      </c>
      <c r="M650" t="s">
        <v>4</v>
      </c>
      <c r="N650" t="s">
        <v>630</v>
      </c>
      <c r="O650">
        <v>50</v>
      </c>
      <c r="P650">
        <v>53</v>
      </c>
      <c r="Q650">
        <v>55</v>
      </c>
      <c r="R650" s="15" t="str">
        <f>_xlfn.XLOOKUP(Grades[[#This Row],[math score]],$I$37:$I$41,$J$37:$J$41, ,-1)</f>
        <v>F</v>
      </c>
      <c r="S650" s="16" t="str">
        <f>_xlfn.XLOOKUP(Grades[[#This Row],[reading score]],$I$37:$I$41,$J$37:$J$41, ,-1)</f>
        <v>F</v>
      </c>
      <c r="T650" s="16" t="str">
        <f>_xlfn.XLOOKUP(Grades[[#This Row],[writing score]],$I$37:$I$41,$J$37:$J$41, ,-1)</f>
        <v>F</v>
      </c>
      <c r="U650" s="76">
        <f>AVERAGE(Grades[[#This Row],[math score]],Grades[[#This Row],[reading score]],Grades[[#This Row],[writing score]])</f>
        <v>52.666666666666664</v>
      </c>
      <c r="V650" s="15" t="str">
        <f>_xlfn.XLOOKUP(Grades[[#This Row],[Name]],Students[Name],Students[School Name])</f>
        <v>Lone Oak Grammar School</v>
      </c>
      <c r="W650" s="15" t="str">
        <f>_xlfn.XLOOKUP(Grades[[#This Row],[Name]],Students[Name],Students[Extracurricular Activities])</f>
        <v>Chess Club</v>
      </c>
      <c r="X650" s="15" t="str">
        <f>_xlfn.XLOOKUP(Grades[[#This Row],[school]],Schools[School Name],Schools[City])</f>
        <v>Rochester</v>
      </c>
      <c r="Y650" s="15">
        <f>_xlfn.XLOOKUP(Grades[[#This Row],[School City]],Schools[City],Schools[Zipcode])</f>
        <v>55906</v>
      </c>
    </row>
    <row r="651" spans="12:25" x14ac:dyDescent="0.2">
      <c r="L651" t="s">
        <v>334</v>
      </c>
      <c r="M651" t="s">
        <v>4</v>
      </c>
      <c r="N651" t="s">
        <v>630</v>
      </c>
      <c r="O651">
        <v>69</v>
      </c>
      <c r="P651">
        <v>79</v>
      </c>
      <c r="Q651">
        <v>81</v>
      </c>
      <c r="R651" s="15" t="str">
        <f>_xlfn.XLOOKUP(Grades[[#This Row],[math score]],$I$37:$I$41,$J$37:$J$41, ,-1)</f>
        <v>D</v>
      </c>
      <c r="S651" s="16" t="str">
        <f>_xlfn.XLOOKUP(Grades[[#This Row],[reading score]],$I$37:$I$41,$J$37:$J$41, ,-1)</f>
        <v>C</v>
      </c>
      <c r="T651" s="16" t="str">
        <f>_xlfn.XLOOKUP(Grades[[#This Row],[writing score]],$I$37:$I$41,$J$37:$J$41, ,-1)</f>
        <v>B</v>
      </c>
      <c r="U651" s="76">
        <f>AVERAGE(Grades[[#This Row],[math score]],Grades[[#This Row],[reading score]],Grades[[#This Row],[writing score]])</f>
        <v>76.333333333333329</v>
      </c>
      <c r="V651" s="15" t="str">
        <f>_xlfn.XLOOKUP(Grades[[#This Row],[Name]],Students[Name],Students[School Name])</f>
        <v>Golden Sierra High School</v>
      </c>
      <c r="W651" s="15" t="str">
        <f>_xlfn.XLOOKUP(Grades[[#This Row],[Name]],Students[Name],Students[Extracurricular Activities])</f>
        <v>Yearbook Committee</v>
      </c>
      <c r="X651" s="15" t="str">
        <f>_xlfn.XLOOKUP(Grades[[#This Row],[school]],Schools[School Name],Schools[City])</f>
        <v>Bloomington</v>
      </c>
      <c r="Y651" s="15">
        <f>_xlfn.XLOOKUP(Grades[[#This Row],[School City]],Schools[City],Schools[Zipcode])</f>
        <v>55435</v>
      </c>
    </row>
    <row r="652" spans="12:25" x14ac:dyDescent="0.2">
      <c r="L652" t="s">
        <v>706</v>
      </c>
      <c r="M652" t="s">
        <v>5</v>
      </c>
      <c r="N652" t="s">
        <v>630</v>
      </c>
      <c r="O652">
        <v>51</v>
      </c>
      <c r="P652">
        <v>56</v>
      </c>
      <c r="Q652">
        <v>53</v>
      </c>
      <c r="R652" s="15" t="str">
        <f>_xlfn.XLOOKUP(Grades[[#This Row],[math score]],$I$37:$I$41,$J$37:$J$41, ,-1)</f>
        <v>F</v>
      </c>
      <c r="S652" s="16" t="str">
        <f>_xlfn.XLOOKUP(Grades[[#This Row],[reading score]],$I$37:$I$41,$J$37:$J$41, ,-1)</f>
        <v>F</v>
      </c>
      <c r="T652" s="16" t="str">
        <f>_xlfn.XLOOKUP(Grades[[#This Row],[writing score]],$I$37:$I$41,$J$37:$J$41, ,-1)</f>
        <v>F</v>
      </c>
      <c r="U652" s="76">
        <f>AVERAGE(Grades[[#This Row],[math score]],Grades[[#This Row],[reading score]],Grades[[#This Row],[writing score]])</f>
        <v>53.333333333333336</v>
      </c>
      <c r="V652" s="15" t="str">
        <f>_xlfn.XLOOKUP(Grades[[#This Row],[Name]],Students[Name],Students[School Name])</f>
        <v>Blue River High School</v>
      </c>
      <c r="W652" s="15" t="str">
        <f>_xlfn.XLOOKUP(Grades[[#This Row],[Name]],Students[Name],Students[Extracurricular Activities])</f>
        <v>Student Government</v>
      </c>
      <c r="X652" s="15" t="str">
        <f>_xlfn.XLOOKUP(Grades[[#This Row],[school]],Schools[School Name],Schools[City])</f>
        <v>Duluth</v>
      </c>
      <c r="Y652" s="15">
        <f>_xlfn.XLOOKUP(Grades[[#This Row],[School City]],Schools[City],Schools[Zipcode])</f>
        <v>55810</v>
      </c>
    </row>
    <row r="653" spans="12:25" x14ac:dyDescent="0.2">
      <c r="L653" t="s">
        <v>335</v>
      </c>
      <c r="M653" t="s">
        <v>4</v>
      </c>
      <c r="N653" t="s">
        <v>629</v>
      </c>
      <c r="O653">
        <v>68</v>
      </c>
      <c r="P653">
        <v>80</v>
      </c>
      <c r="Q653">
        <v>76</v>
      </c>
      <c r="R653" s="15" t="str">
        <f>_xlfn.XLOOKUP(Grades[[#This Row],[math score]],$I$37:$I$41,$J$37:$J$41, ,-1)</f>
        <v>D</v>
      </c>
      <c r="S653" s="16" t="str">
        <f>_xlfn.XLOOKUP(Grades[[#This Row],[reading score]],$I$37:$I$41,$J$37:$J$41, ,-1)</f>
        <v>B</v>
      </c>
      <c r="T653" s="16" t="str">
        <f>_xlfn.XLOOKUP(Grades[[#This Row],[writing score]],$I$37:$I$41,$J$37:$J$41, ,-1)</f>
        <v>C</v>
      </c>
      <c r="U653" s="76">
        <f>AVERAGE(Grades[[#This Row],[math score]],Grades[[#This Row],[reading score]],Grades[[#This Row],[writing score]])</f>
        <v>74.666666666666671</v>
      </c>
      <c r="V653" s="15" t="str">
        <f>_xlfn.XLOOKUP(Grades[[#This Row],[Name]],Students[Name],Students[School Name])</f>
        <v>Granite Hills High</v>
      </c>
      <c r="W653" s="15" t="str">
        <f>_xlfn.XLOOKUP(Grades[[#This Row],[Name]],Students[Name],Students[Extracurricular Activities])</f>
        <v>Chess Club</v>
      </c>
      <c r="X653" s="15" t="str">
        <f>_xlfn.XLOOKUP(Grades[[#This Row],[school]],Schools[School Name],Schools[City])</f>
        <v>Minneapolis</v>
      </c>
      <c r="Y653" s="15">
        <f>_xlfn.XLOOKUP(Grades[[#This Row],[School City]],Schools[City],Schools[Zipcode])</f>
        <v>55488</v>
      </c>
    </row>
    <row r="654" spans="12:25" x14ac:dyDescent="0.2">
      <c r="L654" t="s">
        <v>336</v>
      </c>
      <c r="M654" t="s">
        <v>4</v>
      </c>
      <c r="N654" t="s">
        <v>630</v>
      </c>
      <c r="O654">
        <v>85</v>
      </c>
      <c r="P654">
        <v>86</v>
      </c>
      <c r="Q654">
        <v>98</v>
      </c>
      <c r="R654" s="15" t="str">
        <f>_xlfn.XLOOKUP(Grades[[#This Row],[math score]],$I$37:$I$41,$J$37:$J$41, ,-1)</f>
        <v>B</v>
      </c>
      <c r="S654" s="16" t="str">
        <f>_xlfn.XLOOKUP(Grades[[#This Row],[reading score]],$I$37:$I$41,$J$37:$J$41, ,-1)</f>
        <v>B</v>
      </c>
      <c r="T654" s="16" t="str">
        <f>_xlfn.XLOOKUP(Grades[[#This Row],[writing score]],$I$37:$I$41,$J$37:$J$41, ,-1)</f>
        <v>A</v>
      </c>
      <c r="U654" s="76">
        <f>AVERAGE(Grades[[#This Row],[math score]],Grades[[#This Row],[reading score]],Grades[[#This Row],[writing score]])</f>
        <v>89.666666666666671</v>
      </c>
      <c r="V654" s="15" t="str">
        <f>_xlfn.XLOOKUP(Grades[[#This Row],[Name]],Students[Name],Students[School Name])</f>
        <v>Golden Sierra High School</v>
      </c>
      <c r="W654" s="15" t="str">
        <f>_xlfn.XLOOKUP(Grades[[#This Row],[Name]],Students[Name],Students[Extracurricular Activities])</f>
        <v>Yearbook Committee</v>
      </c>
      <c r="X654" s="15" t="str">
        <f>_xlfn.XLOOKUP(Grades[[#This Row],[school]],Schools[School Name],Schools[City])</f>
        <v>Bloomington</v>
      </c>
      <c r="Y654" s="15">
        <f>_xlfn.XLOOKUP(Grades[[#This Row],[School City]],Schools[City],Schools[Zipcode])</f>
        <v>55435</v>
      </c>
    </row>
    <row r="655" spans="12:25" x14ac:dyDescent="0.2">
      <c r="L655" t="s">
        <v>337</v>
      </c>
      <c r="M655" t="s">
        <v>4</v>
      </c>
      <c r="N655" t="s">
        <v>629</v>
      </c>
      <c r="O655">
        <v>65</v>
      </c>
      <c r="P655">
        <v>70</v>
      </c>
      <c r="Q655">
        <v>74</v>
      </c>
      <c r="R655" s="15" t="str">
        <f>_xlfn.XLOOKUP(Grades[[#This Row],[math score]],$I$37:$I$41,$J$37:$J$41, ,-1)</f>
        <v>D</v>
      </c>
      <c r="S655" s="16" t="str">
        <f>_xlfn.XLOOKUP(Grades[[#This Row],[reading score]],$I$37:$I$41,$J$37:$J$41, ,-1)</f>
        <v>C</v>
      </c>
      <c r="T655" s="16" t="str">
        <f>_xlfn.XLOOKUP(Grades[[#This Row],[writing score]],$I$37:$I$41,$J$37:$J$41, ,-1)</f>
        <v>C</v>
      </c>
      <c r="U655" s="76">
        <f>AVERAGE(Grades[[#This Row],[math score]],Grades[[#This Row],[reading score]],Grades[[#This Row],[writing score]])</f>
        <v>69.666666666666671</v>
      </c>
      <c r="V655" s="15" t="str">
        <f>_xlfn.XLOOKUP(Grades[[#This Row],[Name]],Students[Name],Students[School Name])</f>
        <v>Granite Hills High</v>
      </c>
      <c r="W655" s="15" t="str">
        <f>_xlfn.XLOOKUP(Grades[[#This Row],[Name]],Students[Name],Students[Extracurricular Activities])</f>
        <v xml:space="preserve">Marching Band </v>
      </c>
      <c r="X655" s="15" t="str">
        <f>_xlfn.XLOOKUP(Grades[[#This Row],[school]],Schools[School Name],Schools[City])</f>
        <v>Minneapolis</v>
      </c>
      <c r="Y655" s="15">
        <f>_xlfn.XLOOKUP(Grades[[#This Row],[School City]],Schools[City],Schools[Zipcode])</f>
        <v>55488</v>
      </c>
    </row>
    <row r="656" spans="12:25" x14ac:dyDescent="0.2">
      <c r="L656" t="s">
        <v>338</v>
      </c>
      <c r="M656" t="s">
        <v>4</v>
      </c>
      <c r="N656" t="s">
        <v>629</v>
      </c>
      <c r="O656">
        <v>73</v>
      </c>
      <c r="P656">
        <v>79</v>
      </c>
      <c r="Q656">
        <v>79</v>
      </c>
      <c r="R656" s="15" t="str">
        <f>_xlfn.XLOOKUP(Grades[[#This Row],[math score]],$I$37:$I$41,$J$37:$J$41, ,-1)</f>
        <v>C</v>
      </c>
      <c r="S656" s="16" t="str">
        <f>_xlfn.XLOOKUP(Grades[[#This Row],[reading score]],$I$37:$I$41,$J$37:$J$41, ,-1)</f>
        <v>C</v>
      </c>
      <c r="T656" s="16" t="str">
        <f>_xlfn.XLOOKUP(Grades[[#This Row],[writing score]],$I$37:$I$41,$J$37:$J$41, ,-1)</f>
        <v>C</v>
      </c>
      <c r="U656" s="76">
        <f>AVERAGE(Grades[[#This Row],[math score]],Grades[[#This Row],[reading score]],Grades[[#This Row],[writing score]])</f>
        <v>77</v>
      </c>
      <c r="V656" s="15" t="str">
        <f>_xlfn.XLOOKUP(Grades[[#This Row],[Name]],Students[Name],Students[School Name])</f>
        <v>Lone Oak Grammar School</v>
      </c>
      <c r="W656" s="15" t="str">
        <f>_xlfn.XLOOKUP(Grades[[#This Row],[Name]],Students[Name],Students[Extracurricular Activities])</f>
        <v>Student Government</v>
      </c>
      <c r="X656" s="15" t="str">
        <f>_xlfn.XLOOKUP(Grades[[#This Row],[school]],Schools[School Name],Schools[City])</f>
        <v>Rochester</v>
      </c>
      <c r="Y656" s="15">
        <f>_xlfn.XLOOKUP(Grades[[#This Row],[School City]],Schools[City],Schools[Zipcode])</f>
        <v>55906</v>
      </c>
    </row>
    <row r="657" spans="12:25" x14ac:dyDescent="0.2">
      <c r="L657" t="s">
        <v>707</v>
      </c>
      <c r="M657" t="s">
        <v>4</v>
      </c>
      <c r="N657" t="s">
        <v>629</v>
      </c>
      <c r="O657">
        <v>62</v>
      </c>
      <c r="P657">
        <v>67</v>
      </c>
      <c r="Q657">
        <v>67</v>
      </c>
      <c r="R657" s="15" t="str">
        <f>_xlfn.XLOOKUP(Grades[[#This Row],[math score]],$I$37:$I$41,$J$37:$J$41, ,-1)</f>
        <v>D</v>
      </c>
      <c r="S657" s="16" t="str">
        <f>_xlfn.XLOOKUP(Grades[[#This Row],[reading score]],$I$37:$I$41,$J$37:$J$41, ,-1)</f>
        <v>D</v>
      </c>
      <c r="T657" s="16" t="str">
        <f>_xlfn.XLOOKUP(Grades[[#This Row],[writing score]],$I$37:$I$41,$J$37:$J$41, ,-1)</f>
        <v>D</v>
      </c>
      <c r="U657" s="76">
        <f>AVERAGE(Grades[[#This Row],[math score]],Grades[[#This Row],[reading score]],Grades[[#This Row],[writing score]])</f>
        <v>65.333333333333329</v>
      </c>
      <c r="V657" s="15" t="str">
        <f>_xlfn.XLOOKUP(Grades[[#This Row],[Name]],Students[Name],Students[School Name])</f>
        <v>Lone Oak Grammar School</v>
      </c>
      <c r="W657" s="15" t="str">
        <f>_xlfn.XLOOKUP(Grades[[#This Row],[Name]],Students[Name],Students[Extracurricular Activities])</f>
        <v>Yearbook Committee</v>
      </c>
      <c r="X657" s="15" t="str">
        <f>_xlfn.XLOOKUP(Grades[[#This Row],[school]],Schools[School Name],Schools[City])</f>
        <v>Rochester</v>
      </c>
      <c r="Y657" s="15">
        <f>_xlfn.XLOOKUP(Grades[[#This Row],[School City]],Schools[City],Schools[Zipcode])</f>
        <v>55906</v>
      </c>
    </row>
    <row r="658" spans="12:25" x14ac:dyDescent="0.2">
      <c r="L658" t="s">
        <v>708</v>
      </c>
      <c r="M658" t="s">
        <v>5</v>
      </c>
      <c r="N658" t="s">
        <v>629</v>
      </c>
      <c r="O658">
        <v>77</v>
      </c>
      <c r="P658">
        <v>67</v>
      </c>
      <c r="Q658">
        <v>64</v>
      </c>
      <c r="R658" s="15" t="str">
        <f>_xlfn.XLOOKUP(Grades[[#This Row],[math score]],$I$37:$I$41,$J$37:$J$41, ,-1)</f>
        <v>C</v>
      </c>
      <c r="S658" s="16" t="str">
        <f>_xlfn.XLOOKUP(Grades[[#This Row],[reading score]],$I$37:$I$41,$J$37:$J$41, ,-1)</f>
        <v>D</v>
      </c>
      <c r="T658" s="16" t="str">
        <f>_xlfn.XLOOKUP(Grades[[#This Row],[writing score]],$I$37:$I$41,$J$37:$J$41, ,-1)</f>
        <v>D</v>
      </c>
      <c r="U658" s="76">
        <f>AVERAGE(Grades[[#This Row],[math score]],Grades[[#This Row],[reading score]],Grades[[#This Row],[writing score]])</f>
        <v>69.333333333333329</v>
      </c>
      <c r="V658" s="15" t="str">
        <f>_xlfn.XLOOKUP(Grades[[#This Row],[Name]],Students[Name],Students[School Name])</f>
        <v>Blue River High School</v>
      </c>
      <c r="W658" s="15" t="str">
        <f>_xlfn.XLOOKUP(Grades[[#This Row],[Name]],Students[Name],Students[Extracurricular Activities])</f>
        <v xml:space="preserve">Marching Band </v>
      </c>
      <c r="X658" s="15" t="str">
        <f>_xlfn.XLOOKUP(Grades[[#This Row],[school]],Schools[School Name],Schools[City])</f>
        <v>Duluth</v>
      </c>
      <c r="Y658" s="15">
        <f>_xlfn.XLOOKUP(Grades[[#This Row],[School City]],Schools[City],Schools[Zipcode])</f>
        <v>55810</v>
      </c>
    </row>
    <row r="659" spans="12:25" x14ac:dyDescent="0.2">
      <c r="L659" t="s">
        <v>709</v>
      </c>
      <c r="M659" t="s">
        <v>5</v>
      </c>
      <c r="N659" t="s">
        <v>630</v>
      </c>
      <c r="O659">
        <v>69</v>
      </c>
      <c r="P659">
        <v>66</v>
      </c>
      <c r="Q659">
        <v>61</v>
      </c>
      <c r="R659" s="15" t="str">
        <f>_xlfn.XLOOKUP(Grades[[#This Row],[math score]],$I$37:$I$41,$J$37:$J$41, ,-1)</f>
        <v>D</v>
      </c>
      <c r="S659" s="16" t="str">
        <f>_xlfn.XLOOKUP(Grades[[#This Row],[reading score]],$I$37:$I$41,$J$37:$J$41, ,-1)</f>
        <v>D</v>
      </c>
      <c r="T659" s="16" t="str">
        <f>_xlfn.XLOOKUP(Grades[[#This Row],[writing score]],$I$37:$I$41,$J$37:$J$41, ,-1)</f>
        <v>D</v>
      </c>
      <c r="U659" s="76">
        <f>AVERAGE(Grades[[#This Row],[math score]],Grades[[#This Row],[reading score]],Grades[[#This Row],[writing score]])</f>
        <v>65.333333333333329</v>
      </c>
      <c r="V659" s="15" t="str">
        <f>_xlfn.XLOOKUP(Grades[[#This Row],[Name]],Students[Name],Students[School Name])</f>
        <v>Golden Sierra High School</v>
      </c>
      <c r="W659" s="15" t="str">
        <f>_xlfn.XLOOKUP(Grades[[#This Row],[Name]],Students[Name],Students[Extracurricular Activities])</f>
        <v>Student Government</v>
      </c>
      <c r="X659" s="15" t="str">
        <f>_xlfn.XLOOKUP(Grades[[#This Row],[school]],Schools[School Name],Schools[City])</f>
        <v>Bloomington</v>
      </c>
      <c r="Y659" s="15">
        <f>_xlfn.XLOOKUP(Grades[[#This Row],[School City]],Schools[City],Schools[Zipcode])</f>
        <v>55435</v>
      </c>
    </row>
    <row r="660" spans="12:25" x14ac:dyDescent="0.2">
      <c r="L660" t="s">
        <v>710</v>
      </c>
      <c r="M660" t="s">
        <v>4</v>
      </c>
      <c r="N660" t="s">
        <v>629</v>
      </c>
      <c r="O660">
        <v>43</v>
      </c>
      <c r="P660">
        <v>60</v>
      </c>
      <c r="Q660">
        <v>58</v>
      </c>
      <c r="R660" s="15" t="str">
        <f>_xlfn.XLOOKUP(Grades[[#This Row],[math score]],$I$37:$I$41,$J$37:$J$41, ,-1)</f>
        <v>F</v>
      </c>
      <c r="S660" s="16" t="str">
        <f>_xlfn.XLOOKUP(Grades[[#This Row],[reading score]],$I$37:$I$41,$J$37:$J$41, ,-1)</f>
        <v>D</v>
      </c>
      <c r="T660" s="16" t="str">
        <f>_xlfn.XLOOKUP(Grades[[#This Row],[writing score]],$I$37:$I$41,$J$37:$J$41, ,-1)</f>
        <v>F</v>
      </c>
      <c r="U660" s="76">
        <f>AVERAGE(Grades[[#This Row],[math score]],Grades[[#This Row],[reading score]],Grades[[#This Row],[writing score]])</f>
        <v>53.666666666666664</v>
      </c>
      <c r="V660" s="15" t="str">
        <f>_xlfn.XLOOKUP(Grades[[#This Row],[Name]],Students[Name],Students[School Name])</f>
        <v>Golden Sierra High School</v>
      </c>
      <c r="W660" s="15" t="str">
        <f>_xlfn.XLOOKUP(Grades[[#This Row],[Name]],Students[Name],Students[Extracurricular Activities])</f>
        <v xml:space="preserve">Marching Band </v>
      </c>
      <c r="X660" s="15" t="str">
        <f>_xlfn.XLOOKUP(Grades[[#This Row],[school]],Schools[School Name],Schools[City])</f>
        <v>Bloomington</v>
      </c>
      <c r="Y660" s="15">
        <f>_xlfn.XLOOKUP(Grades[[#This Row],[School City]],Schools[City],Schools[Zipcode])</f>
        <v>55435</v>
      </c>
    </row>
    <row r="661" spans="12:25" x14ac:dyDescent="0.2">
      <c r="L661" t="s">
        <v>711</v>
      </c>
      <c r="M661" t="s">
        <v>5</v>
      </c>
      <c r="N661" t="s">
        <v>629</v>
      </c>
      <c r="O661">
        <v>90</v>
      </c>
      <c r="P661">
        <v>87</v>
      </c>
      <c r="Q661">
        <v>85</v>
      </c>
      <c r="R661" s="15" t="str">
        <f>_xlfn.XLOOKUP(Grades[[#This Row],[math score]],$I$37:$I$41,$J$37:$J$41, ,-1)</f>
        <v>A</v>
      </c>
      <c r="S661" s="16" t="str">
        <f>_xlfn.XLOOKUP(Grades[[#This Row],[reading score]],$I$37:$I$41,$J$37:$J$41, ,-1)</f>
        <v>B</v>
      </c>
      <c r="T661" s="16" t="str">
        <f>_xlfn.XLOOKUP(Grades[[#This Row],[writing score]],$I$37:$I$41,$J$37:$J$41, ,-1)</f>
        <v>B</v>
      </c>
      <c r="U661" s="76">
        <f>AVERAGE(Grades[[#This Row],[math score]],Grades[[#This Row],[reading score]],Grades[[#This Row],[writing score]])</f>
        <v>87.333333333333329</v>
      </c>
      <c r="V661" s="15" t="str">
        <f>_xlfn.XLOOKUP(Grades[[#This Row],[Name]],Students[Name],Students[School Name])</f>
        <v>Golden Sierra High School</v>
      </c>
      <c r="W661" s="15" t="str">
        <f>_xlfn.XLOOKUP(Grades[[#This Row],[Name]],Students[Name],Students[Extracurricular Activities])</f>
        <v xml:space="preserve">Marching Band </v>
      </c>
      <c r="X661" s="15" t="str">
        <f>_xlfn.XLOOKUP(Grades[[#This Row],[school]],Schools[School Name],Schools[City])</f>
        <v>Bloomington</v>
      </c>
      <c r="Y661" s="15">
        <f>_xlfn.XLOOKUP(Grades[[#This Row],[School City]],Schools[City],Schools[Zipcode])</f>
        <v>55435</v>
      </c>
    </row>
    <row r="662" spans="12:25" x14ac:dyDescent="0.2">
      <c r="L662" t="s">
        <v>712</v>
      </c>
      <c r="M662" t="s">
        <v>5</v>
      </c>
      <c r="N662" t="s">
        <v>629</v>
      </c>
      <c r="O662">
        <v>74</v>
      </c>
      <c r="P662">
        <v>77</v>
      </c>
      <c r="Q662">
        <v>73</v>
      </c>
      <c r="R662" s="15" t="str">
        <f>_xlfn.XLOOKUP(Grades[[#This Row],[math score]],$I$37:$I$41,$J$37:$J$41, ,-1)</f>
        <v>C</v>
      </c>
      <c r="S662" s="16" t="str">
        <f>_xlfn.XLOOKUP(Grades[[#This Row],[reading score]],$I$37:$I$41,$J$37:$J$41, ,-1)</f>
        <v>C</v>
      </c>
      <c r="T662" s="16" t="str">
        <f>_xlfn.XLOOKUP(Grades[[#This Row],[writing score]],$I$37:$I$41,$J$37:$J$41, ,-1)</f>
        <v>C</v>
      </c>
      <c r="U662" s="76">
        <f>AVERAGE(Grades[[#This Row],[math score]],Grades[[#This Row],[reading score]],Grades[[#This Row],[writing score]])</f>
        <v>74.666666666666671</v>
      </c>
      <c r="V662" s="15" t="str">
        <f>_xlfn.XLOOKUP(Grades[[#This Row],[Name]],Students[Name],Students[School Name])</f>
        <v>Blue River High School</v>
      </c>
      <c r="W662" s="15" t="str">
        <f>_xlfn.XLOOKUP(Grades[[#This Row],[Name]],Students[Name],Students[Extracurricular Activities])</f>
        <v>Yearbook Committee</v>
      </c>
      <c r="X662" s="15" t="str">
        <f>_xlfn.XLOOKUP(Grades[[#This Row],[school]],Schools[School Name],Schools[City])</f>
        <v>Duluth</v>
      </c>
      <c r="Y662" s="15">
        <f>_xlfn.XLOOKUP(Grades[[#This Row],[School City]],Schools[City],Schools[Zipcode])</f>
        <v>55810</v>
      </c>
    </row>
    <row r="663" spans="12:25" x14ac:dyDescent="0.2">
      <c r="L663" t="s">
        <v>713</v>
      </c>
      <c r="M663" t="s">
        <v>5</v>
      </c>
      <c r="N663" t="s">
        <v>630</v>
      </c>
      <c r="O663">
        <v>73</v>
      </c>
      <c r="P663">
        <v>66</v>
      </c>
      <c r="Q663">
        <v>63</v>
      </c>
      <c r="R663" s="15" t="str">
        <f>_xlfn.XLOOKUP(Grades[[#This Row],[math score]],$I$37:$I$41,$J$37:$J$41, ,-1)</f>
        <v>C</v>
      </c>
      <c r="S663" s="16" t="str">
        <f>_xlfn.XLOOKUP(Grades[[#This Row],[reading score]],$I$37:$I$41,$J$37:$J$41, ,-1)</f>
        <v>D</v>
      </c>
      <c r="T663" s="16" t="str">
        <f>_xlfn.XLOOKUP(Grades[[#This Row],[writing score]],$I$37:$I$41,$J$37:$J$41, ,-1)</f>
        <v>D</v>
      </c>
      <c r="U663" s="76">
        <f>AVERAGE(Grades[[#This Row],[math score]],Grades[[#This Row],[reading score]],Grades[[#This Row],[writing score]])</f>
        <v>67.333333333333329</v>
      </c>
      <c r="V663" s="15" t="str">
        <f>_xlfn.XLOOKUP(Grades[[#This Row],[Name]],Students[Name],Students[School Name])</f>
        <v>Blue River High School</v>
      </c>
      <c r="W663" s="15" t="str">
        <f>_xlfn.XLOOKUP(Grades[[#This Row],[Name]],Students[Name],Students[Extracurricular Activities])</f>
        <v>Student Government</v>
      </c>
      <c r="X663" s="15" t="str">
        <f>_xlfn.XLOOKUP(Grades[[#This Row],[school]],Schools[School Name],Schools[City])</f>
        <v>Duluth</v>
      </c>
      <c r="Y663" s="15">
        <f>_xlfn.XLOOKUP(Grades[[#This Row],[School City]],Schools[City],Schools[Zipcode])</f>
        <v>55810</v>
      </c>
    </row>
    <row r="664" spans="12:25" x14ac:dyDescent="0.2">
      <c r="L664" t="s">
        <v>714</v>
      </c>
      <c r="M664" t="s">
        <v>4</v>
      </c>
      <c r="N664" t="s">
        <v>629</v>
      </c>
      <c r="O664">
        <v>55</v>
      </c>
      <c r="P664">
        <v>71</v>
      </c>
      <c r="Q664">
        <v>69</v>
      </c>
      <c r="R664" s="15" t="str">
        <f>_xlfn.XLOOKUP(Grades[[#This Row],[math score]],$I$37:$I$41,$J$37:$J$41, ,-1)</f>
        <v>F</v>
      </c>
      <c r="S664" s="16" t="str">
        <f>_xlfn.XLOOKUP(Grades[[#This Row],[reading score]],$I$37:$I$41,$J$37:$J$41, ,-1)</f>
        <v>C</v>
      </c>
      <c r="T664" s="16" t="str">
        <f>_xlfn.XLOOKUP(Grades[[#This Row],[writing score]],$I$37:$I$41,$J$37:$J$41, ,-1)</f>
        <v>D</v>
      </c>
      <c r="U664" s="76">
        <f>AVERAGE(Grades[[#This Row],[math score]],Grades[[#This Row],[reading score]],Grades[[#This Row],[writing score]])</f>
        <v>65</v>
      </c>
      <c r="V664" s="15" t="str">
        <f>_xlfn.XLOOKUP(Grades[[#This Row],[Name]],Students[Name],Students[School Name])</f>
        <v>Golden Sierra High School</v>
      </c>
      <c r="W664" s="15" t="str">
        <f>_xlfn.XLOOKUP(Grades[[#This Row],[Name]],Students[Name],Students[Extracurricular Activities])</f>
        <v xml:space="preserve">Marching Band </v>
      </c>
      <c r="X664" s="15" t="str">
        <f>_xlfn.XLOOKUP(Grades[[#This Row],[school]],Schools[School Name],Schools[City])</f>
        <v>Bloomington</v>
      </c>
      <c r="Y664" s="15">
        <f>_xlfn.XLOOKUP(Grades[[#This Row],[School City]],Schools[City],Schools[Zipcode])</f>
        <v>55435</v>
      </c>
    </row>
    <row r="665" spans="12:25" x14ac:dyDescent="0.2">
      <c r="L665" t="s">
        <v>715</v>
      </c>
      <c r="M665" t="s">
        <v>4</v>
      </c>
      <c r="N665" t="s">
        <v>629</v>
      </c>
      <c r="O665">
        <v>65</v>
      </c>
      <c r="P665">
        <v>69</v>
      </c>
      <c r="Q665">
        <v>67</v>
      </c>
      <c r="R665" s="15" t="str">
        <f>_xlfn.XLOOKUP(Grades[[#This Row],[math score]],$I$37:$I$41,$J$37:$J$41, ,-1)</f>
        <v>D</v>
      </c>
      <c r="S665" s="16" t="str">
        <f>_xlfn.XLOOKUP(Grades[[#This Row],[reading score]],$I$37:$I$41,$J$37:$J$41, ,-1)</f>
        <v>D</v>
      </c>
      <c r="T665" s="16" t="str">
        <f>_xlfn.XLOOKUP(Grades[[#This Row],[writing score]],$I$37:$I$41,$J$37:$J$41, ,-1)</f>
        <v>D</v>
      </c>
      <c r="U665" s="76">
        <f>AVERAGE(Grades[[#This Row],[math score]],Grades[[#This Row],[reading score]],Grades[[#This Row],[writing score]])</f>
        <v>67</v>
      </c>
      <c r="V665" s="15" t="str">
        <f>_xlfn.XLOOKUP(Grades[[#This Row],[Name]],Students[Name],Students[School Name])</f>
        <v>Blue River High School</v>
      </c>
      <c r="W665" s="15" t="str">
        <f>_xlfn.XLOOKUP(Grades[[#This Row],[Name]],Students[Name],Students[Extracurricular Activities])</f>
        <v>Chess Club</v>
      </c>
      <c r="X665" s="15" t="str">
        <f>_xlfn.XLOOKUP(Grades[[#This Row],[school]],Schools[School Name],Schools[City])</f>
        <v>Duluth</v>
      </c>
      <c r="Y665" s="15">
        <f>_xlfn.XLOOKUP(Grades[[#This Row],[School City]],Schools[City],Schools[Zipcode])</f>
        <v>55810</v>
      </c>
    </row>
    <row r="666" spans="12:25" x14ac:dyDescent="0.2">
      <c r="L666" t="s">
        <v>716</v>
      </c>
      <c r="M666" t="s">
        <v>5</v>
      </c>
      <c r="N666" t="s">
        <v>629</v>
      </c>
      <c r="O666">
        <v>80</v>
      </c>
      <c r="P666">
        <v>63</v>
      </c>
      <c r="Q666">
        <v>63</v>
      </c>
      <c r="R666" s="15" t="str">
        <f>_xlfn.XLOOKUP(Grades[[#This Row],[math score]],$I$37:$I$41,$J$37:$J$41, ,-1)</f>
        <v>B</v>
      </c>
      <c r="S666" s="16" t="str">
        <f>_xlfn.XLOOKUP(Grades[[#This Row],[reading score]],$I$37:$I$41,$J$37:$J$41, ,-1)</f>
        <v>D</v>
      </c>
      <c r="T666" s="16" t="str">
        <f>_xlfn.XLOOKUP(Grades[[#This Row],[writing score]],$I$37:$I$41,$J$37:$J$41, ,-1)</f>
        <v>D</v>
      </c>
      <c r="U666" s="76">
        <f>AVERAGE(Grades[[#This Row],[math score]],Grades[[#This Row],[reading score]],Grades[[#This Row],[writing score]])</f>
        <v>68.666666666666671</v>
      </c>
      <c r="V666" s="15" t="str">
        <f>_xlfn.XLOOKUP(Grades[[#This Row],[Name]],Students[Name],Students[School Name])</f>
        <v>Golden Sierra High School</v>
      </c>
      <c r="W666" s="15" t="str">
        <f>_xlfn.XLOOKUP(Grades[[#This Row],[Name]],Students[Name],Students[Extracurricular Activities])</f>
        <v xml:space="preserve">Marching Band </v>
      </c>
      <c r="X666" s="15" t="str">
        <f>_xlfn.XLOOKUP(Grades[[#This Row],[school]],Schools[School Name],Schools[City])</f>
        <v>Bloomington</v>
      </c>
      <c r="Y666" s="15">
        <f>_xlfn.XLOOKUP(Grades[[#This Row],[School City]],Schools[City],Schools[Zipcode])</f>
        <v>55435</v>
      </c>
    </row>
    <row r="667" spans="12:25" x14ac:dyDescent="0.2">
      <c r="L667" t="s">
        <v>717</v>
      </c>
      <c r="M667" t="s">
        <v>4</v>
      </c>
      <c r="N667" t="s">
        <v>630</v>
      </c>
      <c r="O667">
        <v>50</v>
      </c>
      <c r="P667">
        <v>60</v>
      </c>
      <c r="Q667">
        <v>60</v>
      </c>
      <c r="R667" s="15" t="str">
        <f>_xlfn.XLOOKUP(Grades[[#This Row],[math score]],$I$37:$I$41,$J$37:$J$41, ,-1)</f>
        <v>F</v>
      </c>
      <c r="S667" s="16" t="str">
        <f>_xlfn.XLOOKUP(Grades[[#This Row],[reading score]],$I$37:$I$41,$J$37:$J$41, ,-1)</f>
        <v>D</v>
      </c>
      <c r="T667" s="16" t="str">
        <f>_xlfn.XLOOKUP(Grades[[#This Row],[writing score]],$I$37:$I$41,$J$37:$J$41, ,-1)</f>
        <v>D</v>
      </c>
      <c r="U667" s="76">
        <f>AVERAGE(Grades[[#This Row],[math score]],Grades[[#This Row],[reading score]],Grades[[#This Row],[writing score]])</f>
        <v>56.666666666666664</v>
      </c>
      <c r="V667" s="15" t="str">
        <f>_xlfn.XLOOKUP(Grades[[#This Row],[Name]],Students[Name],Students[School Name])</f>
        <v>Blue River High School</v>
      </c>
      <c r="W667" s="15" t="str">
        <f>_xlfn.XLOOKUP(Grades[[#This Row],[Name]],Students[Name],Students[Extracurricular Activities])</f>
        <v>Student Government</v>
      </c>
      <c r="X667" s="15" t="str">
        <f>_xlfn.XLOOKUP(Grades[[#This Row],[school]],Schools[School Name],Schools[City])</f>
        <v>Duluth</v>
      </c>
      <c r="Y667" s="15">
        <f>_xlfn.XLOOKUP(Grades[[#This Row],[School City]],Schools[City],Schools[Zipcode])</f>
        <v>55810</v>
      </c>
    </row>
    <row r="668" spans="12:25" x14ac:dyDescent="0.2">
      <c r="L668" t="s">
        <v>529</v>
      </c>
      <c r="M668" t="s">
        <v>4</v>
      </c>
      <c r="N668" t="s">
        <v>630</v>
      </c>
      <c r="O668">
        <v>63</v>
      </c>
      <c r="P668">
        <v>73</v>
      </c>
      <c r="Q668">
        <v>71</v>
      </c>
      <c r="R668" s="15" t="str">
        <f>_xlfn.XLOOKUP(Grades[[#This Row],[math score]],$I$37:$I$41,$J$37:$J$41, ,-1)</f>
        <v>D</v>
      </c>
      <c r="S668" s="16" t="str">
        <f>_xlfn.XLOOKUP(Grades[[#This Row],[reading score]],$I$37:$I$41,$J$37:$J$41, ,-1)</f>
        <v>C</v>
      </c>
      <c r="T668" s="16" t="str">
        <f>_xlfn.XLOOKUP(Grades[[#This Row],[writing score]],$I$37:$I$41,$J$37:$J$41, ,-1)</f>
        <v>C</v>
      </c>
      <c r="U668" s="76">
        <f>AVERAGE(Grades[[#This Row],[math score]],Grades[[#This Row],[reading score]],Grades[[#This Row],[writing score]])</f>
        <v>69</v>
      </c>
      <c r="V668" s="15" t="str">
        <f>_xlfn.XLOOKUP(Grades[[#This Row],[Name]],Students[Name],Students[School Name])</f>
        <v>Blue River High School</v>
      </c>
      <c r="W668" s="15" t="str">
        <f>_xlfn.XLOOKUP(Grades[[#This Row],[Name]],Students[Name],Students[Extracurricular Activities])</f>
        <v>Art Club</v>
      </c>
      <c r="X668" s="15" t="str">
        <f>_xlfn.XLOOKUP(Grades[[#This Row],[school]],Schools[School Name],Schools[City])</f>
        <v>Duluth</v>
      </c>
      <c r="Y668" s="15">
        <f>_xlfn.XLOOKUP(Grades[[#This Row],[School City]],Schools[City],Schools[Zipcode])</f>
        <v>55810</v>
      </c>
    </row>
    <row r="669" spans="12:25" x14ac:dyDescent="0.2">
      <c r="L669" t="s">
        <v>718</v>
      </c>
      <c r="M669" t="s">
        <v>4</v>
      </c>
      <c r="N669" t="s">
        <v>629</v>
      </c>
      <c r="O669">
        <v>77</v>
      </c>
      <c r="P669">
        <v>85</v>
      </c>
      <c r="Q669">
        <v>87</v>
      </c>
      <c r="R669" s="15" t="str">
        <f>_xlfn.XLOOKUP(Grades[[#This Row],[math score]],$I$37:$I$41,$J$37:$J$41, ,-1)</f>
        <v>C</v>
      </c>
      <c r="S669" s="16" t="str">
        <f>_xlfn.XLOOKUP(Grades[[#This Row],[reading score]],$I$37:$I$41,$J$37:$J$41, ,-1)</f>
        <v>B</v>
      </c>
      <c r="T669" s="16" t="str">
        <f>_xlfn.XLOOKUP(Grades[[#This Row],[writing score]],$I$37:$I$41,$J$37:$J$41, ,-1)</f>
        <v>B</v>
      </c>
      <c r="U669" s="76">
        <f>AVERAGE(Grades[[#This Row],[math score]],Grades[[#This Row],[reading score]],Grades[[#This Row],[writing score]])</f>
        <v>83</v>
      </c>
      <c r="V669" s="15" t="str">
        <f>_xlfn.XLOOKUP(Grades[[#This Row],[Name]],Students[Name],Students[School Name])</f>
        <v>Lone Oak Grammar School</v>
      </c>
      <c r="W669" s="15" t="str">
        <f>_xlfn.XLOOKUP(Grades[[#This Row],[Name]],Students[Name],Students[Extracurricular Activities])</f>
        <v>Sports</v>
      </c>
      <c r="X669" s="15" t="str">
        <f>_xlfn.XLOOKUP(Grades[[#This Row],[school]],Schools[School Name],Schools[City])</f>
        <v>Rochester</v>
      </c>
      <c r="Y669" s="15">
        <f>_xlfn.XLOOKUP(Grades[[#This Row],[School City]],Schools[City],Schools[Zipcode])</f>
        <v>55906</v>
      </c>
    </row>
    <row r="670" spans="12:25" x14ac:dyDescent="0.2">
      <c r="L670" t="s">
        <v>719</v>
      </c>
      <c r="M670" t="s">
        <v>5</v>
      </c>
      <c r="N670" t="s">
        <v>629</v>
      </c>
      <c r="O670">
        <v>73</v>
      </c>
      <c r="P670">
        <v>74</v>
      </c>
      <c r="Q670">
        <v>61</v>
      </c>
      <c r="R670" s="15" t="str">
        <f>_xlfn.XLOOKUP(Grades[[#This Row],[math score]],$I$37:$I$41,$J$37:$J$41, ,-1)</f>
        <v>C</v>
      </c>
      <c r="S670" s="16" t="str">
        <f>_xlfn.XLOOKUP(Grades[[#This Row],[reading score]],$I$37:$I$41,$J$37:$J$41, ,-1)</f>
        <v>C</v>
      </c>
      <c r="T670" s="16" t="str">
        <f>_xlfn.XLOOKUP(Grades[[#This Row],[writing score]],$I$37:$I$41,$J$37:$J$41, ,-1)</f>
        <v>D</v>
      </c>
      <c r="U670" s="76">
        <f>AVERAGE(Grades[[#This Row],[math score]],Grades[[#This Row],[reading score]],Grades[[#This Row],[writing score]])</f>
        <v>69.333333333333329</v>
      </c>
      <c r="V670" s="15" t="str">
        <f>_xlfn.XLOOKUP(Grades[[#This Row],[Name]],Students[Name],Students[School Name])</f>
        <v>Blue River High School</v>
      </c>
      <c r="W670" s="15" t="str">
        <f>_xlfn.XLOOKUP(Grades[[#This Row],[Name]],Students[Name],Students[Extracurricular Activities])</f>
        <v>Yearbook Committee</v>
      </c>
      <c r="X670" s="15" t="str">
        <f>_xlfn.XLOOKUP(Grades[[#This Row],[school]],Schools[School Name],Schools[City])</f>
        <v>Duluth</v>
      </c>
      <c r="Y670" s="15">
        <f>_xlfn.XLOOKUP(Grades[[#This Row],[School City]],Schools[City],Schools[Zipcode])</f>
        <v>55810</v>
      </c>
    </row>
    <row r="671" spans="12:25" x14ac:dyDescent="0.2">
      <c r="L671" t="s">
        <v>720</v>
      </c>
      <c r="M671" t="s">
        <v>5</v>
      </c>
      <c r="N671" t="s">
        <v>630</v>
      </c>
      <c r="O671">
        <v>81</v>
      </c>
      <c r="P671">
        <v>72</v>
      </c>
      <c r="Q671">
        <v>77</v>
      </c>
      <c r="R671" s="15" t="str">
        <f>_xlfn.XLOOKUP(Grades[[#This Row],[math score]],$I$37:$I$41,$J$37:$J$41, ,-1)</f>
        <v>B</v>
      </c>
      <c r="S671" s="16" t="str">
        <f>_xlfn.XLOOKUP(Grades[[#This Row],[reading score]],$I$37:$I$41,$J$37:$J$41, ,-1)</f>
        <v>C</v>
      </c>
      <c r="T671" s="16" t="str">
        <f>_xlfn.XLOOKUP(Grades[[#This Row],[writing score]],$I$37:$I$41,$J$37:$J$41, ,-1)</f>
        <v>C</v>
      </c>
      <c r="U671" s="76">
        <f>AVERAGE(Grades[[#This Row],[math score]],Grades[[#This Row],[reading score]],Grades[[#This Row],[writing score]])</f>
        <v>76.666666666666671</v>
      </c>
      <c r="V671" s="15" t="str">
        <f>_xlfn.XLOOKUP(Grades[[#This Row],[Name]],Students[Name],Students[School Name])</f>
        <v>Golden Sierra High School</v>
      </c>
      <c r="W671" s="15" t="str">
        <f>_xlfn.XLOOKUP(Grades[[#This Row],[Name]],Students[Name],Students[Extracurricular Activities])</f>
        <v xml:space="preserve">Marching Band </v>
      </c>
      <c r="X671" s="15" t="str">
        <f>_xlfn.XLOOKUP(Grades[[#This Row],[school]],Schools[School Name],Schools[City])</f>
        <v>Bloomington</v>
      </c>
      <c r="Y671" s="15">
        <f>_xlfn.XLOOKUP(Grades[[#This Row],[School City]],Schools[City],Schools[Zipcode])</f>
        <v>55435</v>
      </c>
    </row>
    <row r="672" spans="12:25" x14ac:dyDescent="0.2">
      <c r="L672" t="s">
        <v>721</v>
      </c>
      <c r="M672" t="s">
        <v>4</v>
      </c>
      <c r="N672" t="s">
        <v>629</v>
      </c>
      <c r="O672">
        <v>66</v>
      </c>
      <c r="P672">
        <v>76</v>
      </c>
      <c r="Q672">
        <v>68</v>
      </c>
      <c r="R672" s="15" t="str">
        <f>_xlfn.XLOOKUP(Grades[[#This Row],[math score]],$I$37:$I$41,$J$37:$J$41, ,-1)</f>
        <v>D</v>
      </c>
      <c r="S672" s="16" t="str">
        <f>_xlfn.XLOOKUP(Grades[[#This Row],[reading score]],$I$37:$I$41,$J$37:$J$41, ,-1)</f>
        <v>C</v>
      </c>
      <c r="T672" s="16" t="str">
        <f>_xlfn.XLOOKUP(Grades[[#This Row],[writing score]],$I$37:$I$41,$J$37:$J$41, ,-1)</f>
        <v>D</v>
      </c>
      <c r="U672" s="76">
        <f>AVERAGE(Grades[[#This Row],[math score]],Grades[[#This Row],[reading score]],Grades[[#This Row],[writing score]])</f>
        <v>70</v>
      </c>
      <c r="V672" s="15" t="str">
        <f>_xlfn.XLOOKUP(Grades[[#This Row],[Name]],Students[Name],Students[School Name])</f>
        <v>Blue River High School</v>
      </c>
      <c r="W672" s="15" t="str">
        <f>_xlfn.XLOOKUP(Grades[[#This Row],[Name]],Students[Name],Students[Extracurricular Activities])</f>
        <v>Chess Club</v>
      </c>
      <c r="X672" s="15" t="str">
        <f>_xlfn.XLOOKUP(Grades[[#This Row],[school]],Schools[School Name],Schools[City])</f>
        <v>Duluth</v>
      </c>
      <c r="Y672" s="15">
        <f>_xlfn.XLOOKUP(Grades[[#This Row],[School City]],Schools[City],Schools[Zipcode])</f>
        <v>55810</v>
      </c>
    </row>
    <row r="673" spans="12:25" x14ac:dyDescent="0.2">
      <c r="L673" t="s">
        <v>722</v>
      </c>
      <c r="M673" t="s">
        <v>5</v>
      </c>
      <c r="N673" t="s">
        <v>629</v>
      </c>
      <c r="O673">
        <v>52</v>
      </c>
      <c r="P673">
        <v>57</v>
      </c>
      <c r="Q673">
        <v>50</v>
      </c>
      <c r="R673" s="15" t="str">
        <f>_xlfn.XLOOKUP(Grades[[#This Row],[math score]],$I$37:$I$41,$J$37:$J$41, ,-1)</f>
        <v>F</v>
      </c>
      <c r="S673" s="16" t="str">
        <f>_xlfn.XLOOKUP(Grades[[#This Row],[reading score]],$I$37:$I$41,$J$37:$J$41, ,-1)</f>
        <v>F</v>
      </c>
      <c r="T673" s="16" t="str">
        <f>_xlfn.XLOOKUP(Grades[[#This Row],[writing score]],$I$37:$I$41,$J$37:$J$41, ,-1)</f>
        <v>F</v>
      </c>
      <c r="U673" s="76">
        <f>AVERAGE(Grades[[#This Row],[math score]],Grades[[#This Row],[reading score]],Grades[[#This Row],[writing score]])</f>
        <v>53</v>
      </c>
      <c r="V673" s="15" t="str">
        <f>_xlfn.XLOOKUP(Grades[[#This Row],[Name]],Students[Name],Students[School Name])</f>
        <v>Golden Sierra High School</v>
      </c>
      <c r="W673" s="15" t="str">
        <f>_xlfn.XLOOKUP(Grades[[#This Row],[Name]],Students[Name],Students[Extracurricular Activities])</f>
        <v xml:space="preserve">Marching Band </v>
      </c>
      <c r="X673" s="15" t="str">
        <f>_xlfn.XLOOKUP(Grades[[#This Row],[school]],Schools[School Name],Schools[City])</f>
        <v>Bloomington</v>
      </c>
      <c r="Y673" s="15">
        <f>_xlfn.XLOOKUP(Grades[[#This Row],[School City]],Schools[City],Schools[Zipcode])</f>
        <v>55435</v>
      </c>
    </row>
    <row r="674" spans="12:25" x14ac:dyDescent="0.2">
      <c r="L674" t="s">
        <v>723</v>
      </c>
      <c r="M674" t="s">
        <v>4</v>
      </c>
      <c r="N674" t="s">
        <v>629</v>
      </c>
      <c r="O674">
        <v>69</v>
      </c>
      <c r="P674">
        <v>78</v>
      </c>
      <c r="Q674">
        <v>76</v>
      </c>
      <c r="R674" s="15" t="str">
        <f>_xlfn.XLOOKUP(Grades[[#This Row],[math score]],$I$37:$I$41,$J$37:$J$41, ,-1)</f>
        <v>D</v>
      </c>
      <c r="S674" s="16" t="str">
        <f>_xlfn.XLOOKUP(Grades[[#This Row],[reading score]],$I$37:$I$41,$J$37:$J$41, ,-1)</f>
        <v>C</v>
      </c>
      <c r="T674" s="16" t="str">
        <f>_xlfn.XLOOKUP(Grades[[#This Row],[writing score]],$I$37:$I$41,$J$37:$J$41, ,-1)</f>
        <v>C</v>
      </c>
      <c r="U674" s="76">
        <f>AVERAGE(Grades[[#This Row],[math score]],Grades[[#This Row],[reading score]],Grades[[#This Row],[writing score]])</f>
        <v>74.333333333333329</v>
      </c>
      <c r="V674" s="15" t="str">
        <f>_xlfn.XLOOKUP(Grades[[#This Row],[Name]],Students[Name],Students[School Name])</f>
        <v>Blue River High School</v>
      </c>
      <c r="W674" s="15" t="str">
        <f>_xlfn.XLOOKUP(Grades[[#This Row],[Name]],Students[Name],Students[Extracurricular Activities])</f>
        <v>Yearbook Committee</v>
      </c>
      <c r="X674" s="15" t="str">
        <f>_xlfn.XLOOKUP(Grades[[#This Row],[school]],Schools[School Name],Schools[City])</f>
        <v>Duluth</v>
      </c>
      <c r="Y674" s="15">
        <f>_xlfn.XLOOKUP(Grades[[#This Row],[School City]],Schools[City],Schools[Zipcode])</f>
        <v>55810</v>
      </c>
    </row>
    <row r="675" spans="12:25" x14ac:dyDescent="0.2">
      <c r="L675" t="s">
        <v>724</v>
      </c>
      <c r="M675" t="s">
        <v>4</v>
      </c>
      <c r="N675" t="s">
        <v>630</v>
      </c>
      <c r="O675">
        <v>65</v>
      </c>
      <c r="P675">
        <v>84</v>
      </c>
      <c r="Q675">
        <v>84</v>
      </c>
      <c r="R675" s="15" t="str">
        <f>_xlfn.XLOOKUP(Grades[[#This Row],[math score]],$I$37:$I$41,$J$37:$J$41, ,-1)</f>
        <v>D</v>
      </c>
      <c r="S675" s="16" t="str">
        <f>_xlfn.XLOOKUP(Grades[[#This Row],[reading score]],$I$37:$I$41,$J$37:$J$41, ,-1)</f>
        <v>B</v>
      </c>
      <c r="T675" s="16" t="str">
        <f>_xlfn.XLOOKUP(Grades[[#This Row],[writing score]],$I$37:$I$41,$J$37:$J$41, ,-1)</f>
        <v>B</v>
      </c>
      <c r="U675" s="76">
        <f>AVERAGE(Grades[[#This Row],[math score]],Grades[[#This Row],[reading score]],Grades[[#This Row],[writing score]])</f>
        <v>77.666666666666671</v>
      </c>
      <c r="V675" s="15" t="str">
        <f>_xlfn.XLOOKUP(Grades[[#This Row],[Name]],Students[Name],Students[School Name])</f>
        <v>Blue River High School</v>
      </c>
      <c r="W675" s="15" t="str">
        <f>_xlfn.XLOOKUP(Grades[[#This Row],[Name]],Students[Name],Students[Extracurricular Activities])</f>
        <v xml:space="preserve">Marching Band </v>
      </c>
      <c r="X675" s="15" t="str">
        <f>_xlfn.XLOOKUP(Grades[[#This Row],[school]],Schools[School Name],Schools[City])</f>
        <v>Duluth</v>
      </c>
      <c r="Y675" s="15">
        <f>_xlfn.XLOOKUP(Grades[[#This Row],[School City]],Schools[City],Schools[Zipcode])</f>
        <v>55810</v>
      </c>
    </row>
    <row r="676" spans="12:25" x14ac:dyDescent="0.2">
      <c r="L676" t="s">
        <v>725</v>
      </c>
      <c r="M676" t="s">
        <v>4</v>
      </c>
      <c r="N676" t="s">
        <v>629</v>
      </c>
      <c r="O676">
        <v>69</v>
      </c>
      <c r="P676">
        <v>77</v>
      </c>
      <c r="Q676">
        <v>78</v>
      </c>
      <c r="R676" s="15" t="str">
        <f>_xlfn.XLOOKUP(Grades[[#This Row],[math score]],$I$37:$I$41,$J$37:$J$41, ,-1)</f>
        <v>D</v>
      </c>
      <c r="S676" s="16" t="str">
        <f>_xlfn.XLOOKUP(Grades[[#This Row],[reading score]],$I$37:$I$41,$J$37:$J$41, ,-1)</f>
        <v>C</v>
      </c>
      <c r="T676" s="16" t="str">
        <f>_xlfn.XLOOKUP(Grades[[#This Row],[writing score]],$I$37:$I$41,$J$37:$J$41, ,-1)</f>
        <v>C</v>
      </c>
      <c r="U676" s="76">
        <f>AVERAGE(Grades[[#This Row],[math score]],Grades[[#This Row],[reading score]],Grades[[#This Row],[writing score]])</f>
        <v>74.666666666666671</v>
      </c>
      <c r="V676" s="15" t="str">
        <f>_xlfn.XLOOKUP(Grades[[#This Row],[Name]],Students[Name],Students[School Name])</f>
        <v>Golden Sierra High School</v>
      </c>
      <c r="W676" s="15" t="str">
        <f>_xlfn.XLOOKUP(Grades[[#This Row],[Name]],Students[Name],Students[Extracurricular Activities])</f>
        <v>Chess Club</v>
      </c>
      <c r="X676" s="15" t="str">
        <f>_xlfn.XLOOKUP(Grades[[#This Row],[school]],Schools[School Name],Schools[City])</f>
        <v>Bloomington</v>
      </c>
      <c r="Y676" s="15">
        <f>_xlfn.XLOOKUP(Grades[[#This Row],[School City]],Schools[City],Schools[Zipcode])</f>
        <v>55435</v>
      </c>
    </row>
    <row r="677" spans="12:25" x14ac:dyDescent="0.2">
      <c r="L677" t="s">
        <v>726</v>
      </c>
      <c r="M677" t="s">
        <v>4</v>
      </c>
      <c r="N677" t="s">
        <v>630</v>
      </c>
      <c r="O677">
        <v>50</v>
      </c>
      <c r="P677">
        <v>64</v>
      </c>
      <c r="Q677">
        <v>66</v>
      </c>
      <c r="R677" s="15" t="str">
        <f>_xlfn.XLOOKUP(Grades[[#This Row],[math score]],$I$37:$I$41,$J$37:$J$41, ,-1)</f>
        <v>F</v>
      </c>
      <c r="S677" s="16" t="str">
        <f>_xlfn.XLOOKUP(Grades[[#This Row],[reading score]],$I$37:$I$41,$J$37:$J$41, ,-1)</f>
        <v>D</v>
      </c>
      <c r="T677" s="16" t="str">
        <f>_xlfn.XLOOKUP(Grades[[#This Row],[writing score]],$I$37:$I$41,$J$37:$J$41, ,-1)</f>
        <v>D</v>
      </c>
      <c r="U677" s="76">
        <f>AVERAGE(Grades[[#This Row],[math score]],Grades[[#This Row],[reading score]],Grades[[#This Row],[writing score]])</f>
        <v>60</v>
      </c>
      <c r="V677" s="15" t="str">
        <f>_xlfn.XLOOKUP(Grades[[#This Row],[Name]],Students[Name],Students[School Name])</f>
        <v>Lone Oak Grammar School</v>
      </c>
      <c r="W677" s="15" t="str">
        <f>_xlfn.XLOOKUP(Grades[[#This Row],[Name]],Students[Name],Students[Extracurricular Activities])</f>
        <v>Yearbook Committee</v>
      </c>
      <c r="X677" s="15" t="str">
        <f>_xlfn.XLOOKUP(Grades[[#This Row],[school]],Schools[School Name],Schools[City])</f>
        <v>Rochester</v>
      </c>
      <c r="Y677" s="15">
        <f>_xlfn.XLOOKUP(Grades[[#This Row],[School City]],Schools[City],Schools[Zipcode])</f>
        <v>55906</v>
      </c>
    </row>
    <row r="678" spans="12:25" x14ac:dyDescent="0.2">
      <c r="L678" t="s">
        <v>727</v>
      </c>
      <c r="M678" t="s">
        <v>4</v>
      </c>
      <c r="N678" t="s">
        <v>629</v>
      </c>
      <c r="O678">
        <v>73</v>
      </c>
      <c r="P678">
        <v>78</v>
      </c>
      <c r="Q678">
        <v>76</v>
      </c>
      <c r="R678" s="15" t="str">
        <f>_xlfn.XLOOKUP(Grades[[#This Row],[math score]],$I$37:$I$41,$J$37:$J$41, ,-1)</f>
        <v>C</v>
      </c>
      <c r="S678" s="16" t="str">
        <f>_xlfn.XLOOKUP(Grades[[#This Row],[reading score]],$I$37:$I$41,$J$37:$J$41, ,-1)</f>
        <v>C</v>
      </c>
      <c r="T678" s="16" t="str">
        <f>_xlfn.XLOOKUP(Grades[[#This Row],[writing score]],$I$37:$I$41,$J$37:$J$41, ,-1)</f>
        <v>C</v>
      </c>
      <c r="U678" s="76">
        <f>AVERAGE(Grades[[#This Row],[math score]],Grades[[#This Row],[reading score]],Grades[[#This Row],[writing score]])</f>
        <v>75.666666666666671</v>
      </c>
      <c r="V678" s="15" t="str">
        <f>_xlfn.XLOOKUP(Grades[[#This Row],[Name]],Students[Name],Students[School Name])</f>
        <v>Willow Creek High School</v>
      </c>
      <c r="W678" s="15" t="str">
        <f>_xlfn.XLOOKUP(Grades[[#This Row],[Name]],Students[Name],Students[Extracurricular Activities])</f>
        <v>Yearbook Committee</v>
      </c>
      <c r="X678" s="15" t="str">
        <f>_xlfn.XLOOKUP(Grades[[#This Row],[school]],Schools[School Name],Schools[City])</f>
        <v>Saint Paul</v>
      </c>
      <c r="Y678" s="15">
        <f>_xlfn.XLOOKUP(Grades[[#This Row],[School City]],Schools[City],Schools[Zipcode])</f>
        <v>55108</v>
      </c>
    </row>
    <row r="679" spans="12:25" x14ac:dyDescent="0.2">
      <c r="L679" t="s">
        <v>728</v>
      </c>
      <c r="M679" t="s">
        <v>4</v>
      </c>
      <c r="N679" t="s">
        <v>629</v>
      </c>
      <c r="O679">
        <v>70</v>
      </c>
      <c r="P679">
        <v>82</v>
      </c>
      <c r="Q679">
        <v>76</v>
      </c>
      <c r="R679" s="15" t="str">
        <f>_xlfn.XLOOKUP(Grades[[#This Row],[math score]],$I$37:$I$41,$J$37:$J$41, ,-1)</f>
        <v>C</v>
      </c>
      <c r="S679" s="16" t="str">
        <f>_xlfn.XLOOKUP(Grades[[#This Row],[reading score]],$I$37:$I$41,$J$37:$J$41, ,-1)</f>
        <v>B</v>
      </c>
      <c r="T679" s="16" t="str">
        <f>_xlfn.XLOOKUP(Grades[[#This Row],[writing score]],$I$37:$I$41,$J$37:$J$41, ,-1)</f>
        <v>C</v>
      </c>
      <c r="U679" s="76">
        <f>AVERAGE(Grades[[#This Row],[math score]],Grades[[#This Row],[reading score]],Grades[[#This Row],[writing score]])</f>
        <v>76</v>
      </c>
      <c r="V679" s="15" t="str">
        <f>_xlfn.XLOOKUP(Grades[[#This Row],[Name]],Students[Name],Students[School Name])</f>
        <v>Blue River High School</v>
      </c>
      <c r="W679" s="15" t="str">
        <f>_xlfn.XLOOKUP(Grades[[#This Row],[Name]],Students[Name],Students[Extracurricular Activities])</f>
        <v>Student Government</v>
      </c>
      <c r="X679" s="15" t="str">
        <f>_xlfn.XLOOKUP(Grades[[#This Row],[school]],Schools[School Name],Schools[City])</f>
        <v>Duluth</v>
      </c>
      <c r="Y679" s="15">
        <f>_xlfn.XLOOKUP(Grades[[#This Row],[School City]],Schools[City],Schools[Zipcode])</f>
        <v>55810</v>
      </c>
    </row>
    <row r="680" spans="12:25" x14ac:dyDescent="0.2">
      <c r="L680" t="s">
        <v>729</v>
      </c>
      <c r="M680" t="s">
        <v>5</v>
      </c>
      <c r="N680" t="s">
        <v>629</v>
      </c>
      <c r="O680">
        <v>81</v>
      </c>
      <c r="P680">
        <v>75</v>
      </c>
      <c r="Q680">
        <v>78</v>
      </c>
      <c r="R680" s="15" t="str">
        <f>_xlfn.XLOOKUP(Grades[[#This Row],[math score]],$I$37:$I$41,$J$37:$J$41, ,-1)</f>
        <v>B</v>
      </c>
      <c r="S680" s="16" t="str">
        <f>_xlfn.XLOOKUP(Grades[[#This Row],[reading score]],$I$37:$I$41,$J$37:$J$41, ,-1)</f>
        <v>C</v>
      </c>
      <c r="T680" s="16" t="str">
        <f>_xlfn.XLOOKUP(Grades[[#This Row],[writing score]],$I$37:$I$41,$J$37:$J$41, ,-1)</f>
        <v>C</v>
      </c>
      <c r="U680" s="76">
        <f>AVERAGE(Grades[[#This Row],[math score]],Grades[[#This Row],[reading score]],Grades[[#This Row],[writing score]])</f>
        <v>78</v>
      </c>
      <c r="V680" s="15" t="str">
        <f>_xlfn.XLOOKUP(Grades[[#This Row],[Name]],Students[Name],Students[School Name])</f>
        <v>Golden Sierra High School</v>
      </c>
      <c r="W680" s="15" t="str">
        <f>_xlfn.XLOOKUP(Grades[[#This Row],[Name]],Students[Name],Students[Extracurricular Activities])</f>
        <v xml:space="preserve">Marching Band </v>
      </c>
      <c r="X680" s="15" t="str">
        <f>_xlfn.XLOOKUP(Grades[[#This Row],[school]],Schools[School Name],Schools[City])</f>
        <v>Bloomington</v>
      </c>
      <c r="Y680" s="15">
        <f>_xlfn.XLOOKUP(Grades[[#This Row],[School City]],Schools[City],Schools[Zipcode])</f>
        <v>55435</v>
      </c>
    </row>
    <row r="681" spans="12:25" x14ac:dyDescent="0.2">
      <c r="L681" t="s">
        <v>730</v>
      </c>
      <c r="M681" t="s">
        <v>5</v>
      </c>
      <c r="N681" t="s">
        <v>629</v>
      </c>
      <c r="O681">
        <v>63</v>
      </c>
      <c r="P681">
        <v>61</v>
      </c>
      <c r="Q681">
        <v>60</v>
      </c>
      <c r="R681" s="15" t="str">
        <f>_xlfn.XLOOKUP(Grades[[#This Row],[math score]],$I$37:$I$41,$J$37:$J$41, ,-1)</f>
        <v>D</v>
      </c>
      <c r="S681" s="16" t="str">
        <f>_xlfn.XLOOKUP(Grades[[#This Row],[reading score]],$I$37:$I$41,$J$37:$J$41, ,-1)</f>
        <v>D</v>
      </c>
      <c r="T681" s="16" t="str">
        <f>_xlfn.XLOOKUP(Grades[[#This Row],[writing score]],$I$37:$I$41,$J$37:$J$41, ,-1)</f>
        <v>D</v>
      </c>
      <c r="U681" s="76">
        <f>AVERAGE(Grades[[#This Row],[math score]],Grades[[#This Row],[reading score]],Grades[[#This Row],[writing score]])</f>
        <v>61.333333333333336</v>
      </c>
      <c r="V681" s="15" t="str">
        <f>_xlfn.XLOOKUP(Grades[[#This Row],[Name]],Students[Name],Students[School Name])</f>
        <v>Golden Sierra High School</v>
      </c>
      <c r="W681" s="15" t="str">
        <f>_xlfn.XLOOKUP(Grades[[#This Row],[Name]],Students[Name],Students[Extracurricular Activities])</f>
        <v>Yearbook Committee</v>
      </c>
      <c r="X681" s="15" t="str">
        <f>_xlfn.XLOOKUP(Grades[[#This Row],[school]],Schools[School Name],Schools[City])</f>
        <v>Bloomington</v>
      </c>
      <c r="Y681" s="15">
        <f>_xlfn.XLOOKUP(Grades[[#This Row],[School City]],Schools[City],Schools[Zipcode])</f>
        <v>55435</v>
      </c>
    </row>
    <row r="682" spans="12:25" x14ac:dyDescent="0.2">
      <c r="L682" t="s">
        <v>731</v>
      </c>
      <c r="M682" t="s">
        <v>4</v>
      </c>
      <c r="N682" t="s">
        <v>629</v>
      </c>
      <c r="O682">
        <v>67</v>
      </c>
      <c r="P682">
        <v>72</v>
      </c>
      <c r="Q682">
        <v>74</v>
      </c>
      <c r="R682" s="15" t="str">
        <f>_xlfn.XLOOKUP(Grades[[#This Row],[math score]],$I$37:$I$41,$J$37:$J$41, ,-1)</f>
        <v>D</v>
      </c>
      <c r="S682" s="16" t="str">
        <f>_xlfn.XLOOKUP(Grades[[#This Row],[reading score]],$I$37:$I$41,$J$37:$J$41, ,-1)</f>
        <v>C</v>
      </c>
      <c r="T682" s="16" t="str">
        <f>_xlfn.XLOOKUP(Grades[[#This Row],[writing score]],$I$37:$I$41,$J$37:$J$41, ,-1)</f>
        <v>C</v>
      </c>
      <c r="U682" s="76">
        <f>AVERAGE(Grades[[#This Row],[math score]],Grades[[#This Row],[reading score]],Grades[[#This Row],[writing score]])</f>
        <v>71</v>
      </c>
      <c r="V682" s="15" t="str">
        <f>_xlfn.XLOOKUP(Grades[[#This Row],[Name]],Students[Name],Students[School Name])</f>
        <v>Golden Sierra High School</v>
      </c>
      <c r="W682" s="15" t="str">
        <f>_xlfn.XLOOKUP(Grades[[#This Row],[Name]],Students[Name],Students[Extracurricular Activities])</f>
        <v>Chess Club</v>
      </c>
      <c r="X682" s="15" t="str">
        <f>_xlfn.XLOOKUP(Grades[[#This Row],[school]],Schools[School Name],Schools[City])</f>
        <v>Bloomington</v>
      </c>
      <c r="Y682" s="15">
        <f>_xlfn.XLOOKUP(Grades[[#This Row],[School City]],Schools[City],Schools[Zipcode])</f>
        <v>55435</v>
      </c>
    </row>
    <row r="683" spans="12:25" x14ac:dyDescent="0.2">
      <c r="L683" t="s">
        <v>732</v>
      </c>
      <c r="M683" t="s">
        <v>5</v>
      </c>
      <c r="N683" t="s">
        <v>630</v>
      </c>
      <c r="O683">
        <v>60</v>
      </c>
      <c r="P683">
        <v>68</v>
      </c>
      <c r="Q683">
        <v>60</v>
      </c>
      <c r="R683" s="15" t="str">
        <f>_xlfn.XLOOKUP(Grades[[#This Row],[math score]],$I$37:$I$41,$J$37:$J$41, ,-1)</f>
        <v>D</v>
      </c>
      <c r="S683" s="16" t="str">
        <f>_xlfn.XLOOKUP(Grades[[#This Row],[reading score]],$I$37:$I$41,$J$37:$J$41, ,-1)</f>
        <v>D</v>
      </c>
      <c r="T683" s="16" t="str">
        <f>_xlfn.XLOOKUP(Grades[[#This Row],[writing score]],$I$37:$I$41,$J$37:$J$41, ,-1)</f>
        <v>D</v>
      </c>
      <c r="U683" s="76">
        <f>AVERAGE(Grades[[#This Row],[math score]],Grades[[#This Row],[reading score]],Grades[[#This Row],[writing score]])</f>
        <v>62.666666666666664</v>
      </c>
      <c r="V683" s="15" t="str">
        <f>_xlfn.XLOOKUP(Grades[[#This Row],[Name]],Students[Name],Students[School Name])</f>
        <v>Lone Oak Grammar School</v>
      </c>
      <c r="W683" s="15" t="str">
        <f>_xlfn.XLOOKUP(Grades[[#This Row],[Name]],Students[Name],Students[Extracurricular Activities])</f>
        <v>Chess Club</v>
      </c>
      <c r="X683" s="15" t="str">
        <f>_xlfn.XLOOKUP(Grades[[#This Row],[school]],Schools[School Name],Schools[City])</f>
        <v>Rochester</v>
      </c>
      <c r="Y683" s="15">
        <f>_xlfn.XLOOKUP(Grades[[#This Row],[School City]],Schools[City],Schools[Zipcode])</f>
        <v>55906</v>
      </c>
    </row>
    <row r="684" spans="12:25" x14ac:dyDescent="0.2">
      <c r="L684" t="s">
        <v>733</v>
      </c>
      <c r="M684" t="s">
        <v>5</v>
      </c>
      <c r="N684" t="s">
        <v>629</v>
      </c>
      <c r="O684">
        <v>62</v>
      </c>
      <c r="P684">
        <v>55</v>
      </c>
      <c r="Q684">
        <v>54</v>
      </c>
      <c r="R684" s="15" t="str">
        <f>_xlfn.XLOOKUP(Grades[[#This Row],[math score]],$I$37:$I$41,$J$37:$J$41, ,-1)</f>
        <v>D</v>
      </c>
      <c r="S684" s="16" t="str">
        <f>_xlfn.XLOOKUP(Grades[[#This Row],[reading score]],$I$37:$I$41,$J$37:$J$41, ,-1)</f>
        <v>F</v>
      </c>
      <c r="T684" s="16" t="str">
        <f>_xlfn.XLOOKUP(Grades[[#This Row],[writing score]],$I$37:$I$41,$J$37:$J$41, ,-1)</f>
        <v>F</v>
      </c>
      <c r="U684" s="76">
        <f>AVERAGE(Grades[[#This Row],[math score]],Grades[[#This Row],[reading score]],Grades[[#This Row],[writing score]])</f>
        <v>57</v>
      </c>
      <c r="V684" s="15" t="str">
        <f>_xlfn.XLOOKUP(Grades[[#This Row],[Name]],Students[Name],Students[School Name])</f>
        <v>Lone Oak Grammar School</v>
      </c>
      <c r="W684" s="15" t="str">
        <f>_xlfn.XLOOKUP(Grades[[#This Row],[Name]],Students[Name],Students[Extracurricular Activities])</f>
        <v>Chess Club</v>
      </c>
      <c r="X684" s="15" t="str">
        <f>_xlfn.XLOOKUP(Grades[[#This Row],[school]],Schools[School Name],Schools[City])</f>
        <v>Rochester</v>
      </c>
      <c r="Y684" s="15">
        <f>_xlfn.XLOOKUP(Grades[[#This Row],[School City]],Schools[City],Schools[Zipcode])</f>
        <v>55906</v>
      </c>
    </row>
    <row r="685" spans="12:25" x14ac:dyDescent="0.2">
      <c r="L685" t="s">
        <v>734</v>
      </c>
      <c r="M685" t="s">
        <v>4</v>
      </c>
      <c r="N685" t="s">
        <v>630</v>
      </c>
      <c r="O685">
        <v>29</v>
      </c>
      <c r="P685">
        <v>40</v>
      </c>
      <c r="Q685">
        <v>44</v>
      </c>
      <c r="R685" s="15" t="str">
        <f>_xlfn.XLOOKUP(Grades[[#This Row],[math score]],$I$37:$I$41,$J$37:$J$41, ,-1)</f>
        <v>F</v>
      </c>
      <c r="S685" s="16" t="str">
        <f>_xlfn.XLOOKUP(Grades[[#This Row],[reading score]],$I$37:$I$41,$J$37:$J$41, ,-1)</f>
        <v>F</v>
      </c>
      <c r="T685" s="16" t="str">
        <f>_xlfn.XLOOKUP(Grades[[#This Row],[writing score]],$I$37:$I$41,$J$37:$J$41, ,-1)</f>
        <v>F</v>
      </c>
      <c r="U685" s="76">
        <f>AVERAGE(Grades[[#This Row],[math score]],Grades[[#This Row],[reading score]],Grades[[#This Row],[writing score]])</f>
        <v>37.666666666666664</v>
      </c>
      <c r="V685" s="15" t="str">
        <f>_xlfn.XLOOKUP(Grades[[#This Row],[Name]],Students[Name],Students[School Name])</f>
        <v>Blue River High School</v>
      </c>
      <c r="W685" s="15" t="str">
        <f>_xlfn.XLOOKUP(Grades[[#This Row],[Name]],Students[Name],Students[Extracurricular Activities])</f>
        <v>Student Government</v>
      </c>
      <c r="X685" s="15" t="str">
        <f>_xlfn.XLOOKUP(Grades[[#This Row],[school]],Schools[School Name],Schools[City])</f>
        <v>Duluth</v>
      </c>
      <c r="Y685" s="15">
        <f>_xlfn.XLOOKUP(Grades[[#This Row],[School City]],Schools[City],Schools[Zipcode])</f>
        <v>55810</v>
      </c>
    </row>
    <row r="686" spans="12:25" x14ac:dyDescent="0.2">
      <c r="L686" t="s">
        <v>735</v>
      </c>
      <c r="M686" t="s">
        <v>5</v>
      </c>
      <c r="N686" t="s">
        <v>629</v>
      </c>
      <c r="O686">
        <v>62</v>
      </c>
      <c r="P686">
        <v>66</v>
      </c>
      <c r="Q686">
        <v>68</v>
      </c>
      <c r="R686" s="15" t="str">
        <f>_xlfn.XLOOKUP(Grades[[#This Row],[math score]],$I$37:$I$41,$J$37:$J$41, ,-1)</f>
        <v>D</v>
      </c>
      <c r="S686" s="16" t="str">
        <f>_xlfn.XLOOKUP(Grades[[#This Row],[reading score]],$I$37:$I$41,$J$37:$J$41, ,-1)</f>
        <v>D</v>
      </c>
      <c r="T686" s="16" t="str">
        <f>_xlfn.XLOOKUP(Grades[[#This Row],[writing score]],$I$37:$I$41,$J$37:$J$41, ,-1)</f>
        <v>D</v>
      </c>
      <c r="U686" s="76">
        <f>AVERAGE(Grades[[#This Row],[math score]],Grades[[#This Row],[reading score]],Grades[[#This Row],[writing score]])</f>
        <v>65.333333333333329</v>
      </c>
      <c r="V686" s="15" t="str">
        <f>_xlfn.XLOOKUP(Grades[[#This Row],[Name]],Students[Name],Students[School Name])</f>
        <v>Lone Oak Grammar School</v>
      </c>
      <c r="W686" s="15" t="str">
        <f>_xlfn.XLOOKUP(Grades[[#This Row],[Name]],Students[Name],Students[Extracurricular Activities])</f>
        <v>Yearbook Committee</v>
      </c>
      <c r="X686" s="15" t="str">
        <f>_xlfn.XLOOKUP(Grades[[#This Row],[school]],Schools[School Name],Schools[City])</f>
        <v>Rochester</v>
      </c>
      <c r="Y686" s="15">
        <f>_xlfn.XLOOKUP(Grades[[#This Row],[School City]],Schools[City],Schools[Zipcode])</f>
        <v>55906</v>
      </c>
    </row>
    <row r="687" spans="12:25" x14ac:dyDescent="0.2">
      <c r="L687" t="s">
        <v>736</v>
      </c>
      <c r="M687" t="s">
        <v>4</v>
      </c>
      <c r="N687" t="s">
        <v>629</v>
      </c>
      <c r="O687">
        <v>94</v>
      </c>
      <c r="P687">
        <v>99</v>
      </c>
      <c r="Q687">
        <v>100</v>
      </c>
      <c r="R687" s="15" t="str">
        <f>_xlfn.XLOOKUP(Grades[[#This Row],[math score]],$I$37:$I$41,$J$37:$J$41, ,-1)</f>
        <v>A</v>
      </c>
      <c r="S687" s="16" t="str">
        <f>_xlfn.XLOOKUP(Grades[[#This Row],[reading score]],$I$37:$I$41,$J$37:$J$41, ,-1)</f>
        <v>A</v>
      </c>
      <c r="T687" s="16" t="str">
        <f>_xlfn.XLOOKUP(Grades[[#This Row],[writing score]],$I$37:$I$41,$J$37:$J$41, ,-1)</f>
        <v>A</v>
      </c>
      <c r="U687" s="76">
        <f>AVERAGE(Grades[[#This Row],[math score]],Grades[[#This Row],[reading score]],Grades[[#This Row],[writing score]])</f>
        <v>97.666666666666671</v>
      </c>
      <c r="V687" s="15" t="str">
        <f>_xlfn.XLOOKUP(Grades[[#This Row],[Name]],Students[Name],Students[School Name])</f>
        <v>Willow Creek High School</v>
      </c>
      <c r="W687" s="15" t="str">
        <f>_xlfn.XLOOKUP(Grades[[#This Row],[Name]],Students[Name],Students[Extracurricular Activities])</f>
        <v>Art Club</v>
      </c>
      <c r="X687" s="15" t="str">
        <f>_xlfn.XLOOKUP(Grades[[#This Row],[school]],Schools[School Name],Schools[City])</f>
        <v>Saint Paul</v>
      </c>
      <c r="Y687" s="15">
        <f>_xlfn.XLOOKUP(Grades[[#This Row],[School City]],Schools[City],Schools[Zipcode])</f>
        <v>55108</v>
      </c>
    </row>
    <row r="688" spans="12:25" x14ac:dyDescent="0.2">
      <c r="L688" t="s">
        <v>737</v>
      </c>
      <c r="M688" t="s">
        <v>5</v>
      </c>
      <c r="N688" t="s">
        <v>629</v>
      </c>
      <c r="O688">
        <v>85</v>
      </c>
      <c r="P688">
        <v>75</v>
      </c>
      <c r="Q688">
        <v>68</v>
      </c>
      <c r="R688" s="15" t="str">
        <f>_xlfn.XLOOKUP(Grades[[#This Row],[math score]],$I$37:$I$41,$J$37:$J$41, ,-1)</f>
        <v>B</v>
      </c>
      <c r="S688" s="16" t="str">
        <f>_xlfn.XLOOKUP(Grades[[#This Row],[reading score]],$I$37:$I$41,$J$37:$J$41, ,-1)</f>
        <v>C</v>
      </c>
      <c r="T688" s="16" t="str">
        <f>_xlfn.XLOOKUP(Grades[[#This Row],[writing score]],$I$37:$I$41,$J$37:$J$41, ,-1)</f>
        <v>D</v>
      </c>
      <c r="U688" s="76">
        <f>AVERAGE(Grades[[#This Row],[math score]],Grades[[#This Row],[reading score]],Grades[[#This Row],[writing score]])</f>
        <v>76</v>
      </c>
      <c r="V688" s="15" t="str">
        <f>_xlfn.XLOOKUP(Grades[[#This Row],[Name]],Students[Name],Students[School Name])</f>
        <v>Willow Creek High School</v>
      </c>
      <c r="W688" s="15" t="str">
        <f>_xlfn.XLOOKUP(Grades[[#This Row],[Name]],Students[Name],Students[Extracurricular Activities])</f>
        <v>Yearbook Committee</v>
      </c>
      <c r="X688" s="15" t="str">
        <f>_xlfn.XLOOKUP(Grades[[#This Row],[school]],Schools[School Name],Schools[City])</f>
        <v>Saint Paul</v>
      </c>
      <c r="Y688" s="15">
        <f>_xlfn.XLOOKUP(Grades[[#This Row],[School City]],Schools[City],Schools[Zipcode])</f>
        <v>55108</v>
      </c>
    </row>
    <row r="689" spans="12:25" x14ac:dyDescent="0.2">
      <c r="L689" t="s">
        <v>738</v>
      </c>
      <c r="M689" t="s">
        <v>5</v>
      </c>
      <c r="N689" t="s">
        <v>629</v>
      </c>
      <c r="O689">
        <v>77</v>
      </c>
      <c r="P689">
        <v>78</v>
      </c>
      <c r="Q689">
        <v>73</v>
      </c>
      <c r="R689" s="15" t="str">
        <f>_xlfn.XLOOKUP(Grades[[#This Row],[math score]],$I$37:$I$41,$J$37:$J$41, ,-1)</f>
        <v>C</v>
      </c>
      <c r="S689" s="16" t="str">
        <f>_xlfn.XLOOKUP(Grades[[#This Row],[reading score]],$I$37:$I$41,$J$37:$J$41, ,-1)</f>
        <v>C</v>
      </c>
      <c r="T689" s="16" t="str">
        <f>_xlfn.XLOOKUP(Grades[[#This Row],[writing score]],$I$37:$I$41,$J$37:$J$41, ,-1)</f>
        <v>C</v>
      </c>
      <c r="U689" s="76">
        <f>AVERAGE(Grades[[#This Row],[math score]],Grades[[#This Row],[reading score]],Grades[[#This Row],[writing score]])</f>
        <v>76</v>
      </c>
      <c r="V689" s="15" t="str">
        <f>_xlfn.XLOOKUP(Grades[[#This Row],[Name]],Students[Name],Students[School Name])</f>
        <v>Golden Sierra High School</v>
      </c>
      <c r="W689" s="15" t="str">
        <f>_xlfn.XLOOKUP(Grades[[#This Row],[Name]],Students[Name],Students[Extracurricular Activities])</f>
        <v xml:space="preserve">Marching Band </v>
      </c>
      <c r="X689" s="15" t="str">
        <f>_xlfn.XLOOKUP(Grades[[#This Row],[school]],Schools[School Name],Schools[City])</f>
        <v>Bloomington</v>
      </c>
      <c r="Y689" s="15">
        <f>_xlfn.XLOOKUP(Grades[[#This Row],[School City]],Schools[City],Schools[Zipcode])</f>
        <v>55435</v>
      </c>
    </row>
    <row r="690" spans="12:25" x14ac:dyDescent="0.2">
      <c r="L690" t="s">
        <v>739</v>
      </c>
      <c r="M690" t="s">
        <v>5</v>
      </c>
      <c r="N690" t="s">
        <v>629</v>
      </c>
      <c r="O690">
        <v>53</v>
      </c>
      <c r="P690">
        <v>58</v>
      </c>
      <c r="Q690">
        <v>44</v>
      </c>
      <c r="R690" s="15" t="str">
        <f>_xlfn.XLOOKUP(Grades[[#This Row],[math score]],$I$37:$I$41,$J$37:$J$41, ,-1)</f>
        <v>F</v>
      </c>
      <c r="S690" s="16" t="str">
        <f>_xlfn.XLOOKUP(Grades[[#This Row],[reading score]],$I$37:$I$41,$J$37:$J$41, ,-1)</f>
        <v>F</v>
      </c>
      <c r="T690" s="16" t="str">
        <f>_xlfn.XLOOKUP(Grades[[#This Row],[writing score]],$I$37:$I$41,$J$37:$J$41, ,-1)</f>
        <v>F</v>
      </c>
      <c r="U690" s="76">
        <f>AVERAGE(Grades[[#This Row],[math score]],Grades[[#This Row],[reading score]],Grades[[#This Row],[writing score]])</f>
        <v>51.666666666666664</v>
      </c>
      <c r="V690" s="15" t="str">
        <f>_xlfn.XLOOKUP(Grades[[#This Row],[Name]],Students[Name],Students[School Name])</f>
        <v>Granite Hills High</v>
      </c>
      <c r="W690" s="15" t="str">
        <f>_xlfn.XLOOKUP(Grades[[#This Row],[Name]],Students[Name],Students[Extracurricular Activities])</f>
        <v>Chess Club</v>
      </c>
      <c r="X690" s="15" t="str">
        <f>_xlfn.XLOOKUP(Grades[[#This Row],[school]],Schools[School Name],Schools[City])</f>
        <v>Minneapolis</v>
      </c>
      <c r="Y690" s="15">
        <f>_xlfn.XLOOKUP(Grades[[#This Row],[School City]],Schools[City],Schools[Zipcode])</f>
        <v>55488</v>
      </c>
    </row>
    <row r="691" spans="12:25" x14ac:dyDescent="0.2">
      <c r="L691" t="s">
        <v>740</v>
      </c>
      <c r="M691" t="s">
        <v>5</v>
      </c>
      <c r="N691" t="s">
        <v>629</v>
      </c>
      <c r="O691">
        <v>93</v>
      </c>
      <c r="P691">
        <v>90</v>
      </c>
      <c r="Q691">
        <v>83</v>
      </c>
      <c r="R691" s="15" t="str">
        <f>_xlfn.XLOOKUP(Grades[[#This Row],[math score]],$I$37:$I$41,$J$37:$J$41, ,-1)</f>
        <v>A</v>
      </c>
      <c r="S691" s="16" t="str">
        <f>_xlfn.XLOOKUP(Grades[[#This Row],[reading score]],$I$37:$I$41,$J$37:$J$41, ,-1)</f>
        <v>A</v>
      </c>
      <c r="T691" s="16" t="str">
        <f>_xlfn.XLOOKUP(Grades[[#This Row],[writing score]],$I$37:$I$41,$J$37:$J$41, ,-1)</f>
        <v>B</v>
      </c>
      <c r="U691" s="76">
        <f>AVERAGE(Grades[[#This Row],[math score]],Grades[[#This Row],[reading score]],Grades[[#This Row],[writing score]])</f>
        <v>88.666666666666671</v>
      </c>
      <c r="V691" s="15" t="str">
        <f>_xlfn.XLOOKUP(Grades[[#This Row],[Name]],Students[Name],Students[School Name])</f>
        <v>Willow Creek High School</v>
      </c>
      <c r="W691" s="15" t="str">
        <f>_xlfn.XLOOKUP(Grades[[#This Row],[Name]],Students[Name],Students[Extracurricular Activities])</f>
        <v>Yearbook Committee</v>
      </c>
      <c r="X691" s="15" t="str">
        <f>_xlfn.XLOOKUP(Grades[[#This Row],[school]],Schools[School Name],Schools[City])</f>
        <v>Saint Paul</v>
      </c>
      <c r="Y691" s="15">
        <f>_xlfn.XLOOKUP(Grades[[#This Row],[School City]],Schools[City],Schools[Zipcode])</f>
        <v>55108</v>
      </c>
    </row>
    <row r="692" spans="12:25" x14ac:dyDescent="0.2">
      <c r="L692" t="s">
        <v>741</v>
      </c>
      <c r="M692" t="s">
        <v>4</v>
      </c>
      <c r="N692" t="s">
        <v>629</v>
      </c>
      <c r="O692">
        <v>49</v>
      </c>
      <c r="P692">
        <v>53</v>
      </c>
      <c r="Q692">
        <v>53</v>
      </c>
      <c r="R692" s="15" t="str">
        <f>_xlfn.XLOOKUP(Grades[[#This Row],[math score]],$I$37:$I$41,$J$37:$J$41, ,-1)</f>
        <v>F</v>
      </c>
      <c r="S692" s="16" t="str">
        <f>_xlfn.XLOOKUP(Grades[[#This Row],[reading score]],$I$37:$I$41,$J$37:$J$41, ,-1)</f>
        <v>F</v>
      </c>
      <c r="T692" s="16" t="str">
        <f>_xlfn.XLOOKUP(Grades[[#This Row],[writing score]],$I$37:$I$41,$J$37:$J$41, ,-1)</f>
        <v>F</v>
      </c>
      <c r="U692" s="76">
        <f>AVERAGE(Grades[[#This Row],[math score]],Grades[[#This Row],[reading score]],Grades[[#This Row],[writing score]])</f>
        <v>51.666666666666664</v>
      </c>
      <c r="V692" s="15" t="str">
        <f>_xlfn.XLOOKUP(Grades[[#This Row],[Name]],Students[Name],Students[School Name])</f>
        <v>Blue River High School</v>
      </c>
      <c r="W692" s="15" t="str">
        <f>_xlfn.XLOOKUP(Grades[[#This Row],[Name]],Students[Name],Students[Extracurricular Activities])</f>
        <v xml:space="preserve">Marching Band </v>
      </c>
      <c r="X692" s="15" t="str">
        <f>_xlfn.XLOOKUP(Grades[[#This Row],[school]],Schools[School Name],Schools[City])</f>
        <v>Duluth</v>
      </c>
      <c r="Y692" s="15">
        <f>_xlfn.XLOOKUP(Grades[[#This Row],[School City]],Schools[City],Schools[Zipcode])</f>
        <v>55810</v>
      </c>
    </row>
    <row r="693" spans="12:25" x14ac:dyDescent="0.2">
      <c r="L693" t="s">
        <v>742</v>
      </c>
      <c r="M693" t="s">
        <v>4</v>
      </c>
      <c r="N693" t="s">
        <v>630</v>
      </c>
      <c r="O693">
        <v>73</v>
      </c>
      <c r="P693">
        <v>76</v>
      </c>
      <c r="Q693">
        <v>78</v>
      </c>
      <c r="R693" s="15" t="str">
        <f>_xlfn.XLOOKUP(Grades[[#This Row],[math score]],$I$37:$I$41,$J$37:$J$41, ,-1)</f>
        <v>C</v>
      </c>
      <c r="S693" s="16" t="str">
        <f>_xlfn.XLOOKUP(Grades[[#This Row],[reading score]],$I$37:$I$41,$J$37:$J$41, ,-1)</f>
        <v>C</v>
      </c>
      <c r="T693" s="16" t="str">
        <f>_xlfn.XLOOKUP(Grades[[#This Row],[writing score]],$I$37:$I$41,$J$37:$J$41, ,-1)</f>
        <v>C</v>
      </c>
      <c r="U693" s="76">
        <f>AVERAGE(Grades[[#This Row],[math score]],Grades[[#This Row],[reading score]],Grades[[#This Row],[writing score]])</f>
        <v>75.666666666666671</v>
      </c>
      <c r="V693" s="15" t="str">
        <f>_xlfn.XLOOKUP(Grades[[#This Row],[Name]],Students[Name],Students[School Name])</f>
        <v>Willow Creek High School</v>
      </c>
      <c r="W693" s="15" t="str">
        <f>_xlfn.XLOOKUP(Grades[[#This Row],[Name]],Students[Name],Students[Extracurricular Activities])</f>
        <v xml:space="preserve">Marching Band </v>
      </c>
      <c r="X693" s="15" t="str">
        <f>_xlfn.XLOOKUP(Grades[[#This Row],[school]],Schools[School Name],Schools[City])</f>
        <v>Saint Paul</v>
      </c>
      <c r="Y693" s="15">
        <f>_xlfn.XLOOKUP(Grades[[#This Row],[School City]],Schools[City],Schools[Zipcode])</f>
        <v>55108</v>
      </c>
    </row>
    <row r="694" spans="12:25" x14ac:dyDescent="0.2">
      <c r="L694" t="s">
        <v>743</v>
      </c>
      <c r="M694" t="s">
        <v>4</v>
      </c>
      <c r="N694" t="s">
        <v>629</v>
      </c>
      <c r="O694">
        <v>66</v>
      </c>
      <c r="P694">
        <v>74</v>
      </c>
      <c r="Q694">
        <v>81</v>
      </c>
      <c r="R694" s="15" t="str">
        <f>_xlfn.XLOOKUP(Grades[[#This Row],[math score]],$I$37:$I$41,$J$37:$J$41, ,-1)</f>
        <v>D</v>
      </c>
      <c r="S694" s="16" t="str">
        <f>_xlfn.XLOOKUP(Grades[[#This Row],[reading score]],$I$37:$I$41,$J$37:$J$41, ,-1)</f>
        <v>C</v>
      </c>
      <c r="T694" s="16" t="str">
        <f>_xlfn.XLOOKUP(Grades[[#This Row],[writing score]],$I$37:$I$41,$J$37:$J$41, ,-1)</f>
        <v>B</v>
      </c>
      <c r="U694" s="76">
        <f>AVERAGE(Grades[[#This Row],[math score]],Grades[[#This Row],[reading score]],Grades[[#This Row],[writing score]])</f>
        <v>73.666666666666671</v>
      </c>
      <c r="V694" s="15" t="str">
        <f>_xlfn.XLOOKUP(Grades[[#This Row],[Name]],Students[Name],Students[School Name])</f>
        <v>Blue River High School</v>
      </c>
      <c r="W694" s="15" t="str">
        <f>_xlfn.XLOOKUP(Grades[[#This Row],[Name]],Students[Name],Students[Extracurricular Activities])</f>
        <v>Sports</v>
      </c>
      <c r="X694" s="15" t="str">
        <f>_xlfn.XLOOKUP(Grades[[#This Row],[school]],Schools[School Name],Schools[City])</f>
        <v>Duluth</v>
      </c>
      <c r="Y694" s="15">
        <f>_xlfn.XLOOKUP(Grades[[#This Row],[School City]],Schools[City],Schools[Zipcode])</f>
        <v>55810</v>
      </c>
    </row>
    <row r="695" spans="12:25" x14ac:dyDescent="0.2">
      <c r="L695" t="s">
        <v>744</v>
      </c>
      <c r="M695" t="s">
        <v>4</v>
      </c>
      <c r="N695" t="s">
        <v>629</v>
      </c>
      <c r="O695">
        <v>77</v>
      </c>
      <c r="P695">
        <v>77</v>
      </c>
      <c r="Q695">
        <v>73</v>
      </c>
      <c r="R695" s="15" t="str">
        <f>_xlfn.XLOOKUP(Grades[[#This Row],[math score]],$I$37:$I$41,$J$37:$J$41, ,-1)</f>
        <v>C</v>
      </c>
      <c r="S695" s="16" t="str">
        <f>_xlfn.XLOOKUP(Grades[[#This Row],[reading score]],$I$37:$I$41,$J$37:$J$41, ,-1)</f>
        <v>C</v>
      </c>
      <c r="T695" s="16" t="str">
        <f>_xlfn.XLOOKUP(Grades[[#This Row],[writing score]],$I$37:$I$41,$J$37:$J$41, ,-1)</f>
        <v>C</v>
      </c>
      <c r="U695" s="76">
        <f>AVERAGE(Grades[[#This Row],[math score]],Grades[[#This Row],[reading score]],Grades[[#This Row],[writing score]])</f>
        <v>75.666666666666671</v>
      </c>
      <c r="V695" s="15" t="str">
        <f>_xlfn.XLOOKUP(Grades[[#This Row],[Name]],Students[Name],Students[School Name])</f>
        <v>Golden Sierra High School</v>
      </c>
      <c r="W695" s="15" t="str">
        <f>_xlfn.XLOOKUP(Grades[[#This Row],[Name]],Students[Name],Students[Extracurricular Activities])</f>
        <v xml:space="preserve">Marching Band </v>
      </c>
      <c r="X695" s="15" t="str">
        <f>_xlfn.XLOOKUP(Grades[[#This Row],[school]],Schools[School Name],Schools[City])</f>
        <v>Bloomington</v>
      </c>
      <c r="Y695" s="15">
        <f>_xlfn.XLOOKUP(Grades[[#This Row],[School City]],Schools[City],Schools[Zipcode])</f>
        <v>55435</v>
      </c>
    </row>
    <row r="696" spans="12:25" x14ac:dyDescent="0.2">
      <c r="L696" t="s">
        <v>745</v>
      </c>
      <c r="M696" t="s">
        <v>4</v>
      </c>
      <c r="N696" t="s">
        <v>629</v>
      </c>
      <c r="O696">
        <v>49</v>
      </c>
      <c r="P696">
        <v>63</v>
      </c>
      <c r="Q696">
        <v>56</v>
      </c>
      <c r="R696" s="15" t="str">
        <f>_xlfn.XLOOKUP(Grades[[#This Row],[math score]],$I$37:$I$41,$J$37:$J$41, ,-1)</f>
        <v>F</v>
      </c>
      <c r="S696" s="16" t="str">
        <f>_xlfn.XLOOKUP(Grades[[#This Row],[reading score]],$I$37:$I$41,$J$37:$J$41, ,-1)</f>
        <v>D</v>
      </c>
      <c r="T696" s="16" t="str">
        <f>_xlfn.XLOOKUP(Grades[[#This Row],[writing score]],$I$37:$I$41,$J$37:$J$41, ,-1)</f>
        <v>F</v>
      </c>
      <c r="U696" s="76">
        <f>AVERAGE(Grades[[#This Row],[math score]],Grades[[#This Row],[reading score]],Grades[[#This Row],[writing score]])</f>
        <v>56</v>
      </c>
      <c r="V696" s="15" t="str">
        <f>_xlfn.XLOOKUP(Grades[[#This Row],[Name]],Students[Name],Students[School Name])</f>
        <v>Blue River High School</v>
      </c>
      <c r="W696" s="15" t="str">
        <f>_xlfn.XLOOKUP(Grades[[#This Row],[Name]],Students[Name],Students[Extracurricular Activities])</f>
        <v>Student Government</v>
      </c>
      <c r="X696" s="15" t="str">
        <f>_xlfn.XLOOKUP(Grades[[#This Row],[school]],Schools[School Name],Schools[City])</f>
        <v>Duluth</v>
      </c>
      <c r="Y696" s="15">
        <f>_xlfn.XLOOKUP(Grades[[#This Row],[School City]],Schools[City],Schools[Zipcode])</f>
        <v>55810</v>
      </c>
    </row>
    <row r="697" spans="12:25" x14ac:dyDescent="0.2">
      <c r="L697" t="s">
        <v>746</v>
      </c>
      <c r="M697" t="s">
        <v>4</v>
      </c>
      <c r="N697" t="s">
        <v>629</v>
      </c>
      <c r="O697">
        <v>79</v>
      </c>
      <c r="P697">
        <v>89</v>
      </c>
      <c r="Q697">
        <v>86</v>
      </c>
      <c r="R697" s="15" t="str">
        <f>_xlfn.XLOOKUP(Grades[[#This Row],[math score]],$I$37:$I$41,$J$37:$J$41, ,-1)</f>
        <v>C</v>
      </c>
      <c r="S697" s="16" t="str">
        <f>_xlfn.XLOOKUP(Grades[[#This Row],[reading score]],$I$37:$I$41,$J$37:$J$41, ,-1)</f>
        <v>B</v>
      </c>
      <c r="T697" s="16" t="str">
        <f>_xlfn.XLOOKUP(Grades[[#This Row],[writing score]],$I$37:$I$41,$J$37:$J$41, ,-1)</f>
        <v>B</v>
      </c>
      <c r="U697" s="76">
        <f>AVERAGE(Grades[[#This Row],[math score]],Grades[[#This Row],[reading score]],Grades[[#This Row],[writing score]])</f>
        <v>84.666666666666671</v>
      </c>
      <c r="V697" s="15" t="str">
        <f>_xlfn.XLOOKUP(Grades[[#This Row],[Name]],Students[Name],Students[School Name])</f>
        <v>Golden Sierra High School</v>
      </c>
      <c r="W697" s="15" t="str">
        <f>_xlfn.XLOOKUP(Grades[[#This Row],[Name]],Students[Name],Students[Extracurricular Activities])</f>
        <v>Yearbook Committee</v>
      </c>
      <c r="X697" s="15" t="str">
        <f>_xlfn.XLOOKUP(Grades[[#This Row],[school]],Schools[School Name],Schools[City])</f>
        <v>Bloomington</v>
      </c>
      <c r="Y697" s="15">
        <f>_xlfn.XLOOKUP(Grades[[#This Row],[School City]],Schools[City],Schools[Zipcode])</f>
        <v>55435</v>
      </c>
    </row>
    <row r="698" spans="12:25" x14ac:dyDescent="0.2">
      <c r="L698" t="s">
        <v>747</v>
      </c>
      <c r="M698" t="s">
        <v>4</v>
      </c>
      <c r="N698" t="s">
        <v>630</v>
      </c>
      <c r="O698">
        <v>75</v>
      </c>
      <c r="P698">
        <v>82</v>
      </c>
      <c r="Q698">
        <v>90</v>
      </c>
      <c r="R698" s="15" t="str">
        <f>_xlfn.XLOOKUP(Grades[[#This Row],[math score]],$I$37:$I$41,$J$37:$J$41, ,-1)</f>
        <v>C</v>
      </c>
      <c r="S698" s="16" t="str">
        <f>_xlfn.XLOOKUP(Grades[[#This Row],[reading score]],$I$37:$I$41,$J$37:$J$41, ,-1)</f>
        <v>B</v>
      </c>
      <c r="T698" s="16" t="str">
        <f>_xlfn.XLOOKUP(Grades[[#This Row],[writing score]],$I$37:$I$41,$J$37:$J$41, ,-1)</f>
        <v>A</v>
      </c>
      <c r="U698" s="76">
        <f>AVERAGE(Grades[[#This Row],[math score]],Grades[[#This Row],[reading score]],Grades[[#This Row],[writing score]])</f>
        <v>82.333333333333329</v>
      </c>
      <c r="V698" s="15" t="str">
        <f>_xlfn.XLOOKUP(Grades[[#This Row],[Name]],Students[Name],Students[School Name])</f>
        <v>Blue River High School</v>
      </c>
      <c r="W698" s="15" t="str">
        <f>_xlfn.XLOOKUP(Grades[[#This Row],[Name]],Students[Name],Students[Extracurricular Activities])</f>
        <v xml:space="preserve">Marching Band </v>
      </c>
      <c r="X698" s="15" t="str">
        <f>_xlfn.XLOOKUP(Grades[[#This Row],[school]],Schools[School Name],Schools[City])</f>
        <v>Duluth</v>
      </c>
      <c r="Y698" s="15">
        <f>_xlfn.XLOOKUP(Grades[[#This Row],[School City]],Schools[City],Schools[Zipcode])</f>
        <v>55810</v>
      </c>
    </row>
    <row r="699" spans="12:25" x14ac:dyDescent="0.2">
      <c r="L699" t="s">
        <v>748</v>
      </c>
      <c r="M699" t="s">
        <v>4</v>
      </c>
      <c r="N699" t="s">
        <v>629</v>
      </c>
      <c r="O699">
        <v>59</v>
      </c>
      <c r="P699">
        <v>72</v>
      </c>
      <c r="Q699">
        <v>70</v>
      </c>
      <c r="R699" s="15" t="str">
        <f>_xlfn.XLOOKUP(Grades[[#This Row],[math score]],$I$37:$I$41,$J$37:$J$41, ,-1)</f>
        <v>F</v>
      </c>
      <c r="S699" s="16" t="str">
        <f>_xlfn.XLOOKUP(Grades[[#This Row],[reading score]],$I$37:$I$41,$J$37:$J$41, ,-1)</f>
        <v>C</v>
      </c>
      <c r="T699" s="16" t="str">
        <f>_xlfn.XLOOKUP(Grades[[#This Row],[writing score]],$I$37:$I$41,$J$37:$J$41, ,-1)</f>
        <v>C</v>
      </c>
      <c r="U699" s="76">
        <f>AVERAGE(Grades[[#This Row],[math score]],Grades[[#This Row],[reading score]],Grades[[#This Row],[writing score]])</f>
        <v>67</v>
      </c>
      <c r="V699" s="15" t="str">
        <f>_xlfn.XLOOKUP(Grades[[#This Row],[Name]],Students[Name],Students[School Name])</f>
        <v>Granite Hills High</v>
      </c>
      <c r="W699" s="15" t="str">
        <f>_xlfn.XLOOKUP(Grades[[#This Row],[Name]],Students[Name],Students[Extracurricular Activities])</f>
        <v>Sports</v>
      </c>
      <c r="X699" s="15" t="str">
        <f>_xlfn.XLOOKUP(Grades[[#This Row],[school]],Schools[School Name],Schools[City])</f>
        <v>Minneapolis</v>
      </c>
      <c r="Y699" s="15">
        <f>_xlfn.XLOOKUP(Grades[[#This Row],[School City]],Schools[City],Schools[Zipcode])</f>
        <v>55488</v>
      </c>
    </row>
    <row r="700" spans="12:25" x14ac:dyDescent="0.2">
      <c r="L700" t="s">
        <v>749</v>
      </c>
      <c r="M700" t="s">
        <v>4</v>
      </c>
      <c r="N700" t="s">
        <v>629</v>
      </c>
      <c r="O700">
        <v>57</v>
      </c>
      <c r="P700">
        <v>78</v>
      </c>
      <c r="Q700">
        <v>79</v>
      </c>
      <c r="R700" s="15" t="str">
        <f>_xlfn.XLOOKUP(Grades[[#This Row],[math score]],$I$37:$I$41,$J$37:$J$41, ,-1)</f>
        <v>F</v>
      </c>
      <c r="S700" s="16" t="str">
        <f>_xlfn.XLOOKUP(Grades[[#This Row],[reading score]],$I$37:$I$41,$J$37:$J$41, ,-1)</f>
        <v>C</v>
      </c>
      <c r="T700" s="16" t="str">
        <f>_xlfn.XLOOKUP(Grades[[#This Row],[writing score]],$I$37:$I$41,$J$37:$J$41, ,-1)</f>
        <v>C</v>
      </c>
      <c r="U700" s="76">
        <f>AVERAGE(Grades[[#This Row],[math score]],Grades[[#This Row],[reading score]],Grades[[#This Row],[writing score]])</f>
        <v>71.333333333333329</v>
      </c>
      <c r="V700" s="15" t="str">
        <f>_xlfn.XLOOKUP(Grades[[#This Row],[Name]],Students[Name],Students[School Name])</f>
        <v>Golden Sierra High School</v>
      </c>
      <c r="W700" s="15" t="str">
        <f>_xlfn.XLOOKUP(Grades[[#This Row],[Name]],Students[Name],Students[Extracurricular Activities])</f>
        <v xml:space="preserve">Marching Band </v>
      </c>
      <c r="X700" s="15" t="str">
        <f>_xlfn.XLOOKUP(Grades[[#This Row],[school]],Schools[School Name],Schools[City])</f>
        <v>Bloomington</v>
      </c>
      <c r="Y700" s="15">
        <f>_xlfn.XLOOKUP(Grades[[#This Row],[School City]],Schools[City],Schools[Zipcode])</f>
        <v>55435</v>
      </c>
    </row>
    <row r="701" spans="12:25" x14ac:dyDescent="0.2">
      <c r="L701" t="s">
        <v>750</v>
      </c>
      <c r="M701" t="s">
        <v>5</v>
      </c>
      <c r="N701" t="s">
        <v>629</v>
      </c>
      <c r="O701">
        <v>66</v>
      </c>
      <c r="P701">
        <v>66</v>
      </c>
      <c r="Q701">
        <v>59</v>
      </c>
      <c r="R701" s="15" t="str">
        <f>_xlfn.XLOOKUP(Grades[[#This Row],[math score]],$I$37:$I$41,$J$37:$J$41, ,-1)</f>
        <v>D</v>
      </c>
      <c r="S701" s="16" t="str">
        <f>_xlfn.XLOOKUP(Grades[[#This Row],[reading score]],$I$37:$I$41,$J$37:$J$41, ,-1)</f>
        <v>D</v>
      </c>
      <c r="T701" s="16" t="str">
        <f>_xlfn.XLOOKUP(Grades[[#This Row],[writing score]],$I$37:$I$41,$J$37:$J$41, ,-1)</f>
        <v>F</v>
      </c>
      <c r="U701" s="76">
        <f>AVERAGE(Grades[[#This Row],[math score]],Grades[[#This Row],[reading score]],Grades[[#This Row],[writing score]])</f>
        <v>63.666666666666664</v>
      </c>
      <c r="V701" s="15" t="str">
        <f>_xlfn.XLOOKUP(Grades[[#This Row],[Name]],Students[Name],Students[School Name])</f>
        <v>Blue River High School</v>
      </c>
      <c r="W701" s="15" t="str">
        <f>_xlfn.XLOOKUP(Grades[[#This Row],[Name]],Students[Name],Students[Extracurricular Activities])</f>
        <v>Chess Club</v>
      </c>
      <c r="X701" s="15" t="str">
        <f>_xlfn.XLOOKUP(Grades[[#This Row],[school]],Schools[School Name],Schools[City])</f>
        <v>Duluth</v>
      </c>
      <c r="Y701" s="15">
        <f>_xlfn.XLOOKUP(Grades[[#This Row],[School City]],Schools[City],Schools[Zipcode])</f>
        <v>55810</v>
      </c>
    </row>
    <row r="702" spans="12:25" x14ac:dyDescent="0.2">
      <c r="L702" t="s">
        <v>751</v>
      </c>
      <c r="M702" t="s">
        <v>4</v>
      </c>
      <c r="N702" t="s">
        <v>630</v>
      </c>
      <c r="O702">
        <v>79</v>
      </c>
      <c r="P702">
        <v>81</v>
      </c>
      <c r="Q702">
        <v>82</v>
      </c>
      <c r="R702" s="15" t="str">
        <f>_xlfn.XLOOKUP(Grades[[#This Row],[math score]],$I$37:$I$41,$J$37:$J$41, ,-1)</f>
        <v>C</v>
      </c>
      <c r="S702" s="16" t="str">
        <f>_xlfn.XLOOKUP(Grades[[#This Row],[reading score]],$I$37:$I$41,$J$37:$J$41, ,-1)</f>
        <v>B</v>
      </c>
      <c r="T702" s="16" t="str">
        <f>_xlfn.XLOOKUP(Grades[[#This Row],[writing score]],$I$37:$I$41,$J$37:$J$41, ,-1)</f>
        <v>B</v>
      </c>
      <c r="U702" s="76">
        <f>AVERAGE(Grades[[#This Row],[math score]],Grades[[#This Row],[reading score]],Grades[[#This Row],[writing score]])</f>
        <v>80.666666666666671</v>
      </c>
      <c r="V702" s="15" t="str">
        <f>_xlfn.XLOOKUP(Grades[[#This Row],[Name]],Students[Name],Students[School Name])</f>
        <v>Willow Creek High School</v>
      </c>
      <c r="W702" s="15" t="str">
        <f>_xlfn.XLOOKUP(Grades[[#This Row],[Name]],Students[Name],Students[Extracurricular Activities])</f>
        <v>Sports</v>
      </c>
      <c r="X702" s="15" t="str">
        <f>_xlfn.XLOOKUP(Grades[[#This Row],[school]],Schools[School Name],Schools[City])</f>
        <v>Saint Paul</v>
      </c>
      <c r="Y702" s="15">
        <f>_xlfn.XLOOKUP(Grades[[#This Row],[School City]],Schools[City],Schools[Zipcode])</f>
        <v>55108</v>
      </c>
    </row>
    <row r="703" spans="12:25" x14ac:dyDescent="0.2">
      <c r="L703" t="s">
        <v>752</v>
      </c>
      <c r="M703" t="s">
        <v>4</v>
      </c>
      <c r="N703" t="s">
        <v>629</v>
      </c>
      <c r="O703">
        <v>57</v>
      </c>
      <c r="P703">
        <v>67</v>
      </c>
      <c r="Q703">
        <v>72</v>
      </c>
      <c r="R703" s="15" t="str">
        <f>_xlfn.XLOOKUP(Grades[[#This Row],[math score]],$I$37:$I$41,$J$37:$J$41, ,-1)</f>
        <v>F</v>
      </c>
      <c r="S703" s="16" t="str">
        <f>_xlfn.XLOOKUP(Grades[[#This Row],[reading score]],$I$37:$I$41,$J$37:$J$41, ,-1)</f>
        <v>D</v>
      </c>
      <c r="T703" s="16" t="str">
        <f>_xlfn.XLOOKUP(Grades[[#This Row],[writing score]],$I$37:$I$41,$J$37:$J$41, ,-1)</f>
        <v>C</v>
      </c>
      <c r="U703" s="76">
        <f>AVERAGE(Grades[[#This Row],[math score]],Grades[[#This Row],[reading score]],Grades[[#This Row],[writing score]])</f>
        <v>65.333333333333329</v>
      </c>
      <c r="V703" s="15" t="str">
        <f>_xlfn.XLOOKUP(Grades[[#This Row],[Name]],Students[Name],Students[School Name])</f>
        <v>Lone Oak Grammar School</v>
      </c>
      <c r="W703" s="15" t="str">
        <f>_xlfn.XLOOKUP(Grades[[#This Row],[Name]],Students[Name],Students[Extracurricular Activities])</f>
        <v>Student Government</v>
      </c>
      <c r="X703" s="15" t="str">
        <f>_xlfn.XLOOKUP(Grades[[#This Row],[school]],Schools[School Name],Schools[City])</f>
        <v>Rochester</v>
      </c>
      <c r="Y703" s="15">
        <f>_xlfn.XLOOKUP(Grades[[#This Row],[School City]],Schools[City],Schools[Zipcode])</f>
        <v>55906</v>
      </c>
    </row>
    <row r="704" spans="12:25" x14ac:dyDescent="0.2">
      <c r="L704" t="s">
        <v>753</v>
      </c>
      <c r="M704" t="s">
        <v>5</v>
      </c>
      <c r="N704" t="s">
        <v>630</v>
      </c>
      <c r="O704">
        <v>87</v>
      </c>
      <c r="P704">
        <v>84</v>
      </c>
      <c r="Q704">
        <v>87</v>
      </c>
      <c r="R704" s="15" t="str">
        <f>_xlfn.XLOOKUP(Grades[[#This Row],[math score]],$I$37:$I$41,$J$37:$J$41, ,-1)</f>
        <v>B</v>
      </c>
      <c r="S704" s="16" t="str">
        <f>_xlfn.XLOOKUP(Grades[[#This Row],[reading score]],$I$37:$I$41,$J$37:$J$41, ,-1)</f>
        <v>B</v>
      </c>
      <c r="T704" s="16" t="str">
        <f>_xlfn.XLOOKUP(Grades[[#This Row],[writing score]],$I$37:$I$41,$J$37:$J$41, ,-1)</f>
        <v>B</v>
      </c>
      <c r="U704" s="76">
        <f>AVERAGE(Grades[[#This Row],[math score]],Grades[[#This Row],[reading score]],Grades[[#This Row],[writing score]])</f>
        <v>86</v>
      </c>
      <c r="V704" s="15" t="str">
        <f>_xlfn.XLOOKUP(Grades[[#This Row],[Name]],Students[Name],Students[School Name])</f>
        <v>Granite Hills High</v>
      </c>
      <c r="W704" s="15" t="str">
        <f>_xlfn.XLOOKUP(Grades[[#This Row],[Name]],Students[Name],Students[Extracurricular Activities])</f>
        <v>Sports</v>
      </c>
      <c r="X704" s="15" t="str">
        <f>_xlfn.XLOOKUP(Grades[[#This Row],[school]],Schools[School Name],Schools[City])</f>
        <v>Minneapolis</v>
      </c>
      <c r="Y704" s="15">
        <f>_xlfn.XLOOKUP(Grades[[#This Row],[School City]],Schools[City],Schools[Zipcode])</f>
        <v>55488</v>
      </c>
    </row>
    <row r="705" spans="12:25" x14ac:dyDescent="0.2">
      <c r="L705" t="s">
        <v>754</v>
      </c>
      <c r="M705" t="s">
        <v>4</v>
      </c>
      <c r="N705" t="s">
        <v>629</v>
      </c>
      <c r="O705">
        <v>63</v>
      </c>
      <c r="P705">
        <v>64</v>
      </c>
      <c r="Q705">
        <v>67</v>
      </c>
      <c r="R705" s="15" t="str">
        <f>_xlfn.XLOOKUP(Grades[[#This Row],[math score]],$I$37:$I$41,$J$37:$J$41, ,-1)</f>
        <v>D</v>
      </c>
      <c r="S705" s="16" t="str">
        <f>_xlfn.XLOOKUP(Grades[[#This Row],[reading score]],$I$37:$I$41,$J$37:$J$41, ,-1)</f>
        <v>D</v>
      </c>
      <c r="T705" s="16" t="str">
        <f>_xlfn.XLOOKUP(Grades[[#This Row],[writing score]],$I$37:$I$41,$J$37:$J$41, ,-1)</f>
        <v>D</v>
      </c>
      <c r="U705" s="76">
        <f>AVERAGE(Grades[[#This Row],[math score]],Grades[[#This Row],[reading score]],Grades[[#This Row],[writing score]])</f>
        <v>64.666666666666671</v>
      </c>
      <c r="V705" s="15" t="str">
        <f>_xlfn.XLOOKUP(Grades[[#This Row],[Name]],Students[Name],Students[School Name])</f>
        <v>Golden Sierra High School</v>
      </c>
      <c r="W705" s="15" t="str">
        <f>_xlfn.XLOOKUP(Grades[[#This Row],[Name]],Students[Name],Students[Extracurricular Activities])</f>
        <v>Yearbook Committee</v>
      </c>
      <c r="X705" s="15" t="str">
        <f>_xlfn.XLOOKUP(Grades[[#This Row],[school]],Schools[School Name],Schools[City])</f>
        <v>Bloomington</v>
      </c>
      <c r="Y705" s="15">
        <f>_xlfn.XLOOKUP(Grades[[#This Row],[School City]],Schools[City],Schools[Zipcode])</f>
        <v>55435</v>
      </c>
    </row>
    <row r="706" spans="12:25" x14ac:dyDescent="0.2">
      <c r="L706" t="s">
        <v>755</v>
      </c>
      <c r="M706" t="s">
        <v>4</v>
      </c>
      <c r="N706" t="s">
        <v>629</v>
      </c>
      <c r="O706">
        <v>59</v>
      </c>
      <c r="P706">
        <v>63</v>
      </c>
      <c r="Q706">
        <v>64</v>
      </c>
      <c r="R706" s="15" t="str">
        <f>_xlfn.XLOOKUP(Grades[[#This Row],[math score]],$I$37:$I$41,$J$37:$J$41, ,-1)</f>
        <v>F</v>
      </c>
      <c r="S706" s="16" t="str">
        <f>_xlfn.XLOOKUP(Grades[[#This Row],[reading score]],$I$37:$I$41,$J$37:$J$41, ,-1)</f>
        <v>D</v>
      </c>
      <c r="T706" s="16" t="str">
        <f>_xlfn.XLOOKUP(Grades[[#This Row],[writing score]],$I$37:$I$41,$J$37:$J$41, ,-1)</f>
        <v>D</v>
      </c>
      <c r="U706" s="76">
        <f>AVERAGE(Grades[[#This Row],[math score]],Grades[[#This Row],[reading score]],Grades[[#This Row],[writing score]])</f>
        <v>62</v>
      </c>
      <c r="V706" s="15" t="str">
        <f>_xlfn.XLOOKUP(Grades[[#This Row],[Name]],Students[Name],Students[School Name])</f>
        <v>Lone Oak Grammar School</v>
      </c>
      <c r="W706" s="15" t="str">
        <f>_xlfn.XLOOKUP(Grades[[#This Row],[Name]],Students[Name],Students[Extracurricular Activities])</f>
        <v>Student Government</v>
      </c>
      <c r="X706" s="15" t="str">
        <f>_xlfn.XLOOKUP(Grades[[#This Row],[school]],Schools[School Name],Schools[City])</f>
        <v>Rochester</v>
      </c>
      <c r="Y706" s="15">
        <f>_xlfn.XLOOKUP(Grades[[#This Row],[School City]],Schools[City],Schools[Zipcode])</f>
        <v>55906</v>
      </c>
    </row>
    <row r="707" spans="12:25" x14ac:dyDescent="0.2">
      <c r="L707" t="s">
        <v>756</v>
      </c>
      <c r="M707" t="s">
        <v>5</v>
      </c>
      <c r="N707" t="s">
        <v>630</v>
      </c>
      <c r="O707">
        <v>62</v>
      </c>
      <c r="P707">
        <v>72</v>
      </c>
      <c r="Q707">
        <v>65</v>
      </c>
      <c r="R707" s="15" t="str">
        <f>_xlfn.XLOOKUP(Grades[[#This Row],[math score]],$I$37:$I$41,$J$37:$J$41, ,-1)</f>
        <v>D</v>
      </c>
      <c r="S707" s="16" t="str">
        <f>_xlfn.XLOOKUP(Grades[[#This Row],[reading score]],$I$37:$I$41,$J$37:$J$41, ,-1)</f>
        <v>C</v>
      </c>
      <c r="T707" s="16" t="str">
        <f>_xlfn.XLOOKUP(Grades[[#This Row],[writing score]],$I$37:$I$41,$J$37:$J$41, ,-1)</f>
        <v>D</v>
      </c>
      <c r="U707" s="76">
        <f>AVERAGE(Grades[[#This Row],[math score]],Grades[[#This Row],[reading score]],Grades[[#This Row],[writing score]])</f>
        <v>66.333333333333329</v>
      </c>
      <c r="V707" s="15" t="str">
        <f>_xlfn.XLOOKUP(Grades[[#This Row],[Name]],Students[Name],Students[School Name])</f>
        <v>Granite Hills High</v>
      </c>
      <c r="W707" s="15" t="str">
        <f>_xlfn.XLOOKUP(Grades[[#This Row],[Name]],Students[Name],Students[Extracurricular Activities])</f>
        <v>Sports</v>
      </c>
      <c r="X707" s="15" t="str">
        <f>_xlfn.XLOOKUP(Grades[[#This Row],[school]],Schools[School Name],Schools[City])</f>
        <v>Minneapolis</v>
      </c>
      <c r="Y707" s="15">
        <f>_xlfn.XLOOKUP(Grades[[#This Row],[School City]],Schools[City],Schools[Zipcode])</f>
        <v>55488</v>
      </c>
    </row>
    <row r="708" spans="12:25" x14ac:dyDescent="0.2">
      <c r="L708" t="s">
        <v>757</v>
      </c>
      <c r="M708" t="s">
        <v>5</v>
      </c>
      <c r="N708" t="s">
        <v>629</v>
      </c>
      <c r="O708">
        <v>46</v>
      </c>
      <c r="P708">
        <v>34</v>
      </c>
      <c r="Q708">
        <v>36</v>
      </c>
      <c r="R708" s="15" t="str">
        <f>_xlfn.XLOOKUP(Grades[[#This Row],[math score]],$I$37:$I$41,$J$37:$J$41, ,-1)</f>
        <v>F</v>
      </c>
      <c r="S708" s="16" t="str">
        <f>_xlfn.XLOOKUP(Grades[[#This Row],[reading score]],$I$37:$I$41,$J$37:$J$41, ,-1)</f>
        <v>F</v>
      </c>
      <c r="T708" s="16" t="str">
        <f>_xlfn.XLOOKUP(Grades[[#This Row],[writing score]],$I$37:$I$41,$J$37:$J$41, ,-1)</f>
        <v>F</v>
      </c>
      <c r="U708" s="76">
        <f>AVERAGE(Grades[[#This Row],[math score]],Grades[[#This Row],[reading score]],Grades[[#This Row],[writing score]])</f>
        <v>38.666666666666664</v>
      </c>
      <c r="V708" s="15" t="str">
        <f>_xlfn.XLOOKUP(Grades[[#This Row],[Name]],Students[Name],Students[School Name])</f>
        <v>Golden Sierra High School</v>
      </c>
      <c r="W708" s="15" t="str">
        <f>_xlfn.XLOOKUP(Grades[[#This Row],[Name]],Students[Name],Students[Extracurricular Activities])</f>
        <v>Chess Club</v>
      </c>
      <c r="X708" s="15" t="str">
        <f>_xlfn.XLOOKUP(Grades[[#This Row],[school]],Schools[School Name],Schools[City])</f>
        <v>Bloomington</v>
      </c>
      <c r="Y708" s="15">
        <f>_xlfn.XLOOKUP(Grades[[#This Row],[School City]],Schools[City],Schools[Zipcode])</f>
        <v>55435</v>
      </c>
    </row>
    <row r="709" spans="12:25" x14ac:dyDescent="0.2">
      <c r="L709" t="s">
        <v>758</v>
      </c>
      <c r="M709" t="s">
        <v>5</v>
      </c>
      <c r="N709" t="s">
        <v>630</v>
      </c>
      <c r="O709">
        <v>66</v>
      </c>
      <c r="P709">
        <v>59</v>
      </c>
      <c r="Q709">
        <v>52</v>
      </c>
      <c r="R709" s="15" t="str">
        <f>_xlfn.XLOOKUP(Grades[[#This Row],[math score]],$I$37:$I$41,$J$37:$J$41, ,-1)</f>
        <v>D</v>
      </c>
      <c r="S709" s="16" t="str">
        <f>_xlfn.XLOOKUP(Grades[[#This Row],[reading score]],$I$37:$I$41,$J$37:$J$41, ,-1)</f>
        <v>F</v>
      </c>
      <c r="T709" s="16" t="str">
        <f>_xlfn.XLOOKUP(Grades[[#This Row],[writing score]],$I$37:$I$41,$J$37:$J$41, ,-1)</f>
        <v>F</v>
      </c>
      <c r="U709" s="76">
        <f>AVERAGE(Grades[[#This Row],[math score]],Grades[[#This Row],[reading score]],Grades[[#This Row],[writing score]])</f>
        <v>59</v>
      </c>
      <c r="V709" s="15" t="str">
        <f>_xlfn.XLOOKUP(Grades[[#This Row],[Name]],Students[Name],Students[School Name])</f>
        <v>Blue River High School</v>
      </c>
      <c r="W709" s="15" t="str">
        <f>_xlfn.XLOOKUP(Grades[[#This Row],[Name]],Students[Name],Students[Extracurricular Activities])</f>
        <v>Yearbook Committee</v>
      </c>
      <c r="X709" s="15" t="str">
        <f>_xlfn.XLOOKUP(Grades[[#This Row],[school]],Schools[School Name],Schools[City])</f>
        <v>Duluth</v>
      </c>
      <c r="Y709" s="15">
        <f>_xlfn.XLOOKUP(Grades[[#This Row],[School City]],Schools[City],Schools[Zipcode])</f>
        <v>55810</v>
      </c>
    </row>
    <row r="710" spans="12:25" x14ac:dyDescent="0.2">
      <c r="L710" t="s">
        <v>759</v>
      </c>
      <c r="M710" t="s">
        <v>5</v>
      </c>
      <c r="N710" t="s">
        <v>629</v>
      </c>
      <c r="O710">
        <v>89</v>
      </c>
      <c r="P710">
        <v>87</v>
      </c>
      <c r="Q710">
        <v>79</v>
      </c>
      <c r="R710" s="15" t="str">
        <f>_xlfn.XLOOKUP(Grades[[#This Row],[math score]],$I$37:$I$41,$J$37:$J$41, ,-1)</f>
        <v>B</v>
      </c>
      <c r="S710" s="16" t="str">
        <f>_xlfn.XLOOKUP(Grades[[#This Row],[reading score]],$I$37:$I$41,$J$37:$J$41, ,-1)</f>
        <v>B</v>
      </c>
      <c r="T710" s="16" t="str">
        <f>_xlfn.XLOOKUP(Grades[[#This Row],[writing score]],$I$37:$I$41,$J$37:$J$41, ,-1)</f>
        <v>C</v>
      </c>
      <c r="U710" s="76">
        <f>AVERAGE(Grades[[#This Row],[math score]],Grades[[#This Row],[reading score]],Grades[[#This Row],[writing score]])</f>
        <v>85</v>
      </c>
      <c r="V710" s="15" t="str">
        <f>_xlfn.XLOOKUP(Grades[[#This Row],[Name]],Students[Name],Students[School Name])</f>
        <v>Golden Sierra High School</v>
      </c>
      <c r="W710" s="15" t="str">
        <f>_xlfn.XLOOKUP(Grades[[#This Row],[Name]],Students[Name],Students[Extracurricular Activities])</f>
        <v>Chess Club</v>
      </c>
      <c r="X710" s="15" t="str">
        <f>_xlfn.XLOOKUP(Grades[[#This Row],[school]],Schools[School Name],Schools[City])</f>
        <v>Bloomington</v>
      </c>
      <c r="Y710" s="15">
        <f>_xlfn.XLOOKUP(Grades[[#This Row],[School City]],Schools[City],Schools[Zipcode])</f>
        <v>55435</v>
      </c>
    </row>
    <row r="711" spans="12:25" x14ac:dyDescent="0.2">
      <c r="L711" t="s">
        <v>760</v>
      </c>
      <c r="M711" t="s">
        <v>4</v>
      </c>
      <c r="N711" t="s">
        <v>629</v>
      </c>
      <c r="O711">
        <v>42</v>
      </c>
      <c r="P711">
        <v>61</v>
      </c>
      <c r="Q711">
        <v>58</v>
      </c>
      <c r="R711" s="15" t="str">
        <f>_xlfn.XLOOKUP(Grades[[#This Row],[math score]],$I$37:$I$41,$J$37:$J$41, ,-1)</f>
        <v>F</v>
      </c>
      <c r="S711" s="16" t="str">
        <f>_xlfn.XLOOKUP(Grades[[#This Row],[reading score]],$I$37:$I$41,$J$37:$J$41, ,-1)</f>
        <v>D</v>
      </c>
      <c r="T711" s="16" t="str">
        <f>_xlfn.XLOOKUP(Grades[[#This Row],[writing score]],$I$37:$I$41,$J$37:$J$41, ,-1)</f>
        <v>F</v>
      </c>
      <c r="U711" s="76">
        <f>AVERAGE(Grades[[#This Row],[math score]],Grades[[#This Row],[reading score]],Grades[[#This Row],[writing score]])</f>
        <v>53.666666666666664</v>
      </c>
      <c r="V711" s="15" t="str">
        <f>_xlfn.XLOOKUP(Grades[[#This Row],[Name]],Students[Name],Students[School Name])</f>
        <v>Golden Sierra High School</v>
      </c>
      <c r="W711" s="15" t="str">
        <f>_xlfn.XLOOKUP(Grades[[#This Row],[Name]],Students[Name],Students[Extracurricular Activities])</f>
        <v xml:space="preserve">Marching Band </v>
      </c>
      <c r="X711" s="15" t="str">
        <f>_xlfn.XLOOKUP(Grades[[#This Row],[school]],Schools[School Name],Schools[City])</f>
        <v>Bloomington</v>
      </c>
      <c r="Y711" s="15">
        <f>_xlfn.XLOOKUP(Grades[[#This Row],[School City]],Schools[City],Schools[Zipcode])</f>
        <v>55435</v>
      </c>
    </row>
    <row r="712" spans="12:25" x14ac:dyDescent="0.2">
      <c r="L712" t="s">
        <v>761</v>
      </c>
      <c r="M712" t="s">
        <v>5</v>
      </c>
      <c r="N712" t="s">
        <v>629</v>
      </c>
      <c r="O712">
        <v>93</v>
      </c>
      <c r="P712">
        <v>84</v>
      </c>
      <c r="Q712">
        <v>90</v>
      </c>
      <c r="R712" s="15" t="str">
        <f>_xlfn.XLOOKUP(Grades[[#This Row],[math score]],$I$37:$I$41,$J$37:$J$41, ,-1)</f>
        <v>A</v>
      </c>
      <c r="S712" s="16" t="str">
        <f>_xlfn.XLOOKUP(Grades[[#This Row],[reading score]],$I$37:$I$41,$J$37:$J$41, ,-1)</f>
        <v>B</v>
      </c>
      <c r="T712" s="16" t="str">
        <f>_xlfn.XLOOKUP(Grades[[#This Row],[writing score]],$I$37:$I$41,$J$37:$J$41, ,-1)</f>
        <v>A</v>
      </c>
      <c r="U712" s="76">
        <f>AVERAGE(Grades[[#This Row],[math score]],Grades[[#This Row],[reading score]],Grades[[#This Row],[writing score]])</f>
        <v>89</v>
      </c>
      <c r="V712" s="15" t="str">
        <f>_xlfn.XLOOKUP(Grades[[#This Row],[Name]],Students[Name],Students[School Name])</f>
        <v>Blue River High School</v>
      </c>
      <c r="W712" s="15" t="str">
        <f>_xlfn.XLOOKUP(Grades[[#This Row],[Name]],Students[Name],Students[Extracurricular Activities])</f>
        <v>Yearbook Committee</v>
      </c>
      <c r="X712" s="15" t="str">
        <f>_xlfn.XLOOKUP(Grades[[#This Row],[school]],Schools[School Name],Schools[City])</f>
        <v>Duluth</v>
      </c>
      <c r="Y712" s="15">
        <f>_xlfn.XLOOKUP(Grades[[#This Row],[School City]],Schools[City],Schools[Zipcode])</f>
        <v>55810</v>
      </c>
    </row>
    <row r="713" spans="12:25" x14ac:dyDescent="0.2">
      <c r="L713" t="s">
        <v>762</v>
      </c>
      <c r="M713" t="s">
        <v>4</v>
      </c>
      <c r="N713" t="s">
        <v>629</v>
      </c>
      <c r="O713">
        <v>80</v>
      </c>
      <c r="P713">
        <v>85</v>
      </c>
      <c r="Q713">
        <v>85</v>
      </c>
      <c r="R713" s="15" t="str">
        <f>_xlfn.XLOOKUP(Grades[[#This Row],[math score]],$I$37:$I$41,$J$37:$J$41, ,-1)</f>
        <v>B</v>
      </c>
      <c r="S713" s="16" t="str">
        <f>_xlfn.XLOOKUP(Grades[[#This Row],[reading score]],$I$37:$I$41,$J$37:$J$41, ,-1)</f>
        <v>B</v>
      </c>
      <c r="T713" s="16" t="str">
        <f>_xlfn.XLOOKUP(Grades[[#This Row],[writing score]],$I$37:$I$41,$J$37:$J$41, ,-1)</f>
        <v>B</v>
      </c>
      <c r="U713" s="76">
        <f>AVERAGE(Grades[[#This Row],[math score]],Grades[[#This Row],[reading score]],Grades[[#This Row],[writing score]])</f>
        <v>83.333333333333329</v>
      </c>
      <c r="V713" s="15" t="str">
        <f>_xlfn.XLOOKUP(Grades[[#This Row],[Name]],Students[Name],Students[School Name])</f>
        <v>Willow Creek High School</v>
      </c>
      <c r="W713" s="15" t="str">
        <f>_xlfn.XLOOKUP(Grades[[#This Row],[Name]],Students[Name],Students[Extracurricular Activities])</f>
        <v>Student Government</v>
      </c>
      <c r="X713" s="15" t="str">
        <f>_xlfn.XLOOKUP(Grades[[#This Row],[school]],Schools[School Name],Schools[City])</f>
        <v>Saint Paul</v>
      </c>
      <c r="Y713" s="15">
        <f>_xlfn.XLOOKUP(Grades[[#This Row],[School City]],Schools[City],Schools[Zipcode])</f>
        <v>55108</v>
      </c>
    </row>
    <row r="714" spans="12:25" x14ac:dyDescent="0.2">
      <c r="L714" t="s">
        <v>763</v>
      </c>
      <c r="M714" t="s">
        <v>4</v>
      </c>
      <c r="N714" t="s">
        <v>630</v>
      </c>
      <c r="O714">
        <v>98</v>
      </c>
      <c r="P714">
        <v>100</v>
      </c>
      <c r="Q714">
        <v>99</v>
      </c>
      <c r="R714" s="15" t="str">
        <f>_xlfn.XLOOKUP(Grades[[#This Row],[math score]],$I$37:$I$41,$J$37:$J$41, ,-1)</f>
        <v>A</v>
      </c>
      <c r="S714" s="16" t="str">
        <f>_xlfn.XLOOKUP(Grades[[#This Row],[reading score]],$I$37:$I$41,$J$37:$J$41, ,-1)</f>
        <v>A</v>
      </c>
      <c r="T714" s="16" t="str">
        <f>_xlfn.XLOOKUP(Grades[[#This Row],[writing score]],$I$37:$I$41,$J$37:$J$41, ,-1)</f>
        <v>A</v>
      </c>
      <c r="U714" s="76">
        <f>AVERAGE(Grades[[#This Row],[math score]],Grades[[#This Row],[reading score]],Grades[[#This Row],[writing score]])</f>
        <v>99</v>
      </c>
      <c r="V714" s="15" t="str">
        <f>_xlfn.XLOOKUP(Grades[[#This Row],[Name]],Students[Name],Students[School Name])</f>
        <v>Golden Sierra High School</v>
      </c>
      <c r="W714" s="15" t="str">
        <f>_xlfn.XLOOKUP(Grades[[#This Row],[Name]],Students[Name],Students[Extracurricular Activities])</f>
        <v>Yearbook Committee</v>
      </c>
      <c r="X714" s="15" t="str">
        <f>_xlfn.XLOOKUP(Grades[[#This Row],[school]],Schools[School Name],Schools[City])</f>
        <v>Bloomington</v>
      </c>
      <c r="Y714" s="15">
        <f>_xlfn.XLOOKUP(Grades[[#This Row],[School City]],Schools[City],Schools[Zipcode])</f>
        <v>55435</v>
      </c>
    </row>
    <row r="715" spans="12:25" x14ac:dyDescent="0.2">
      <c r="L715" t="s">
        <v>764</v>
      </c>
      <c r="M715" t="s">
        <v>5</v>
      </c>
      <c r="N715" t="s">
        <v>629</v>
      </c>
      <c r="O715">
        <v>81</v>
      </c>
      <c r="P715">
        <v>81</v>
      </c>
      <c r="Q715">
        <v>84</v>
      </c>
      <c r="R715" s="15" t="str">
        <f>_xlfn.XLOOKUP(Grades[[#This Row],[math score]],$I$37:$I$41,$J$37:$J$41, ,-1)</f>
        <v>B</v>
      </c>
      <c r="S715" s="16" t="str">
        <f>_xlfn.XLOOKUP(Grades[[#This Row],[reading score]],$I$37:$I$41,$J$37:$J$41, ,-1)</f>
        <v>B</v>
      </c>
      <c r="T715" s="16" t="str">
        <f>_xlfn.XLOOKUP(Grades[[#This Row],[writing score]],$I$37:$I$41,$J$37:$J$41, ,-1)</f>
        <v>B</v>
      </c>
      <c r="U715" s="76">
        <f>AVERAGE(Grades[[#This Row],[math score]],Grades[[#This Row],[reading score]],Grades[[#This Row],[writing score]])</f>
        <v>82</v>
      </c>
      <c r="V715" s="15" t="str">
        <f>_xlfn.XLOOKUP(Grades[[#This Row],[Name]],Students[Name],Students[School Name])</f>
        <v>Golden Sierra High School</v>
      </c>
      <c r="W715" s="15" t="str">
        <f>_xlfn.XLOOKUP(Grades[[#This Row],[Name]],Students[Name],Students[Extracurricular Activities])</f>
        <v>Art Club</v>
      </c>
      <c r="X715" s="15" t="str">
        <f>_xlfn.XLOOKUP(Grades[[#This Row],[school]],Schools[School Name],Schools[City])</f>
        <v>Bloomington</v>
      </c>
      <c r="Y715" s="15">
        <f>_xlfn.XLOOKUP(Grades[[#This Row],[School City]],Schools[City],Schools[Zipcode])</f>
        <v>55435</v>
      </c>
    </row>
    <row r="716" spans="12:25" x14ac:dyDescent="0.2">
      <c r="L716" t="s">
        <v>765</v>
      </c>
      <c r="M716" t="s">
        <v>4</v>
      </c>
      <c r="N716" t="s">
        <v>629</v>
      </c>
      <c r="O716">
        <v>60</v>
      </c>
      <c r="P716">
        <v>70</v>
      </c>
      <c r="Q716">
        <v>74</v>
      </c>
      <c r="R716" s="15" t="str">
        <f>_xlfn.XLOOKUP(Grades[[#This Row],[math score]],$I$37:$I$41,$J$37:$J$41, ,-1)</f>
        <v>D</v>
      </c>
      <c r="S716" s="16" t="str">
        <f>_xlfn.XLOOKUP(Grades[[#This Row],[reading score]],$I$37:$I$41,$J$37:$J$41, ,-1)</f>
        <v>C</v>
      </c>
      <c r="T716" s="16" t="str">
        <f>_xlfn.XLOOKUP(Grades[[#This Row],[writing score]],$I$37:$I$41,$J$37:$J$41, ,-1)</f>
        <v>C</v>
      </c>
      <c r="U716" s="76">
        <f>AVERAGE(Grades[[#This Row],[math score]],Grades[[#This Row],[reading score]],Grades[[#This Row],[writing score]])</f>
        <v>68</v>
      </c>
      <c r="V716" s="15" t="str">
        <f>_xlfn.XLOOKUP(Grades[[#This Row],[Name]],Students[Name],Students[School Name])</f>
        <v>Lone Oak Grammar School</v>
      </c>
      <c r="W716" s="15" t="str">
        <f>_xlfn.XLOOKUP(Grades[[#This Row],[Name]],Students[Name],Students[Extracurricular Activities])</f>
        <v>Student Government</v>
      </c>
      <c r="X716" s="15" t="str">
        <f>_xlfn.XLOOKUP(Grades[[#This Row],[school]],Schools[School Name],Schools[City])</f>
        <v>Rochester</v>
      </c>
      <c r="Y716" s="15">
        <f>_xlfn.XLOOKUP(Grades[[#This Row],[School City]],Schools[City],Schools[Zipcode])</f>
        <v>55906</v>
      </c>
    </row>
    <row r="717" spans="12:25" x14ac:dyDescent="0.2">
      <c r="L717" t="s">
        <v>766</v>
      </c>
      <c r="M717" t="s">
        <v>4</v>
      </c>
      <c r="N717" t="s">
        <v>629</v>
      </c>
      <c r="O717">
        <v>76</v>
      </c>
      <c r="P717">
        <v>94</v>
      </c>
      <c r="Q717">
        <v>87</v>
      </c>
      <c r="R717" s="15" t="str">
        <f>_xlfn.XLOOKUP(Grades[[#This Row],[math score]],$I$37:$I$41,$J$37:$J$41, ,-1)</f>
        <v>C</v>
      </c>
      <c r="S717" s="16" t="str">
        <f>_xlfn.XLOOKUP(Grades[[#This Row],[reading score]],$I$37:$I$41,$J$37:$J$41, ,-1)</f>
        <v>A</v>
      </c>
      <c r="T717" s="16" t="str">
        <f>_xlfn.XLOOKUP(Grades[[#This Row],[writing score]],$I$37:$I$41,$J$37:$J$41, ,-1)</f>
        <v>B</v>
      </c>
      <c r="U717" s="76">
        <f>AVERAGE(Grades[[#This Row],[math score]],Grades[[#This Row],[reading score]],Grades[[#This Row],[writing score]])</f>
        <v>85.666666666666671</v>
      </c>
      <c r="V717" s="15" t="str">
        <f>_xlfn.XLOOKUP(Grades[[#This Row],[Name]],Students[Name],Students[School Name])</f>
        <v>Lone Oak Grammar School</v>
      </c>
      <c r="W717" s="15" t="str">
        <f>_xlfn.XLOOKUP(Grades[[#This Row],[Name]],Students[Name],Students[Extracurricular Activities])</f>
        <v xml:space="preserve">Marching Band </v>
      </c>
      <c r="X717" s="15" t="str">
        <f>_xlfn.XLOOKUP(Grades[[#This Row],[school]],Schools[School Name],Schools[City])</f>
        <v>Rochester</v>
      </c>
      <c r="Y717" s="15">
        <f>_xlfn.XLOOKUP(Grades[[#This Row],[School City]],Schools[City],Schools[Zipcode])</f>
        <v>55906</v>
      </c>
    </row>
    <row r="718" spans="12:25" x14ac:dyDescent="0.2">
      <c r="L718" t="s">
        <v>767</v>
      </c>
      <c r="M718" t="s">
        <v>5</v>
      </c>
      <c r="N718" t="s">
        <v>630</v>
      </c>
      <c r="O718">
        <v>73</v>
      </c>
      <c r="P718">
        <v>78</v>
      </c>
      <c r="Q718">
        <v>72</v>
      </c>
      <c r="R718" s="15" t="str">
        <f>_xlfn.XLOOKUP(Grades[[#This Row],[math score]],$I$37:$I$41,$J$37:$J$41, ,-1)</f>
        <v>C</v>
      </c>
      <c r="S718" s="16" t="str">
        <f>_xlfn.XLOOKUP(Grades[[#This Row],[reading score]],$I$37:$I$41,$J$37:$J$41, ,-1)</f>
        <v>C</v>
      </c>
      <c r="T718" s="16" t="str">
        <f>_xlfn.XLOOKUP(Grades[[#This Row],[writing score]],$I$37:$I$41,$J$37:$J$41, ,-1)</f>
        <v>C</v>
      </c>
      <c r="U718" s="76">
        <f>AVERAGE(Grades[[#This Row],[math score]],Grades[[#This Row],[reading score]],Grades[[#This Row],[writing score]])</f>
        <v>74.333333333333329</v>
      </c>
      <c r="V718" s="15" t="str">
        <f>_xlfn.XLOOKUP(Grades[[#This Row],[Name]],Students[Name],Students[School Name])</f>
        <v>Blue River High School</v>
      </c>
      <c r="W718" s="15" t="str">
        <f>_xlfn.XLOOKUP(Grades[[#This Row],[Name]],Students[Name],Students[Extracurricular Activities])</f>
        <v xml:space="preserve">Marching Band </v>
      </c>
      <c r="X718" s="15" t="str">
        <f>_xlfn.XLOOKUP(Grades[[#This Row],[school]],Schools[School Name],Schools[City])</f>
        <v>Duluth</v>
      </c>
      <c r="Y718" s="15">
        <f>_xlfn.XLOOKUP(Grades[[#This Row],[School City]],Schools[City],Schools[Zipcode])</f>
        <v>55810</v>
      </c>
    </row>
    <row r="719" spans="12:25" x14ac:dyDescent="0.2">
      <c r="L719" t="s">
        <v>768</v>
      </c>
      <c r="M719" t="s">
        <v>4</v>
      </c>
      <c r="N719" t="s">
        <v>629</v>
      </c>
      <c r="O719">
        <v>96</v>
      </c>
      <c r="P719">
        <v>96</v>
      </c>
      <c r="Q719">
        <v>99</v>
      </c>
      <c r="R719" s="15" t="str">
        <f>_xlfn.XLOOKUP(Grades[[#This Row],[math score]],$I$37:$I$41,$J$37:$J$41, ,-1)</f>
        <v>A</v>
      </c>
      <c r="S719" s="16" t="str">
        <f>_xlfn.XLOOKUP(Grades[[#This Row],[reading score]],$I$37:$I$41,$J$37:$J$41, ,-1)</f>
        <v>A</v>
      </c>
      <c r="T719" s="16" t="str">
        <f>_xlfn.XLOOKUP(Grades[[#This Row],[writing score]],$I$37:$I$41,$J$37:$J$41, ,-1)</f>
        <v>A</v>
      </c>
      <c r="U719" s="76">
        <f>AVERAGE(Grades[[#This Row],[math score]],Grades[[#This Row],[reading score]],Grades[[#This Row],[writing score]])</f>
        <v>97</v>
      </c>
      <c r="V719" s="15" t="str">
        <f>_xlfn.XLOOKUP(Grades[[#This Row],[Name]],Students[Name],Students[School Name])</f>
        <v>Blue River High School</v>
      </c>
      <c r="W719" s="15" t="str">
        <f>_xlfn.XLOOKUP(Grades[[#This Row],[Name]],Students[Name],Students[Extracurricular Activities])</f>
        <v xml:space="preserve">Marching Band </v>
      </c>
      <c r="X719" s="15" t="str">
        <f>_xlfn.XLOOKUP(Grades[[#This Row],[school]],Schools[School Name],Schools[City])</f>
        <v>Duluth</v>
      </c>
      <c r="Y719" s="15">
        <f>_xlfn.XLOOKUP(Grades[[#This Row],[School City]],Schools[City],Schools[Zipcode])</f>
        <v>55810</v>
      </c>
    </row>
    <row r="720" spans="12:25" x14ac:dyDescent="0.2">
      <c r="L720" t="s">
        <v>769</v>
      </c>
      <c r="M720" t="s">
        <v>4</v>
      </c>
      <c r="N720" t="s">
        <v>630</v>
      </c>
      <c r="O720">
        <v>76</v>
      </c>
      <c r="P720">
        <v>76</v>
      </c>
      <c r="Q720">
        <v>74</v>
      </c>
      <c r="R720" s="15" t="str">
        <f>_xlfn.XLOOKUP(Grades[[#This Row],[math score]],$I$37:$I$41,$J$37:$J$41, ,-1)</f>
        <v>C</v>
      </c>
      <c r="S720" s="16" t="str">
        <f>_xlfn.XLOOKUP(Grades[[#This Row],[reading score]],$I$37:$I$41,$J$37:$J$41, ,-1)</f>
        <v>C</v>
      </c>
      <c r="T720" s="16" t="str">
        <f>_xlfn.XLOOKUP(Grades[[#This Row],[writing score]],$I$37:$I$41,$J$37:$J$41, ,-1)</f>
        <v>C</v>
      </c>
      <c r="U720" s="76">
        <f>AVERAGE(Grades[[#This Row],[math score]],Grades[[#This Row],[reading score]],Grades[[#This Row],[writing score]])</f>
        <v>75.333333333333329</v>
      </c>
      <c r="V720" s="15" t="str">
        <f>_xlfn.XLOOKUP(Grades[[#This Row],[Name]],Students[Name],Students[School Name])</f>
        <v>Blue River High School</v>
      </c>
      <c r="W720" s="15" t="str">
        <f>_xlfn.XLOOKUP(Grades[[#This Row],[Name]],Students[Name],Students[Extracurricular Activities])</f>
        <v>Chess Club</v>
      </c>
      <c r="X720" s="15" t="str">
        <f>_xlfn.XLOOKUP(Grades[[#This Row],[school]],Schools[School Name],Schools[City])</f>
        <v>Duluth</v>
      </c>
      <c r="Y720" s="15">
        <f>_xlfn.XLOOKUP(Grades[[#This Row],[School City]],Schools[City],Schools[Zipcode])</f>
        <v>55810</v>
      </c>
    </row>
    <row r="721" spans="12:25" x14ac:dyDescent="0.2">
      <c r="L721" t="s">
        <v>770</v>
      </c>
      <c r="M721" t="s">
        <v>5</v>
      </c>
      <c r="N721" t="s">
        <v>630</v>
      </c>
      <c r="O721">
        <v>91</v>
      </c>
      <c r="P721">
        <v>73</v>
      </c>
      <c r="Q721">
        <v>80</v>
      </c>
      <c r="R721" s="15" t="str">
        <f>_xlfn.XLOOKUP(Grades[[#This Row],[math score]],$I$37:$I$41,$J$37:$J$41, ,-1)</f>
        <v>A</v>
      </c>
      <c r="S721" s="16" t="str">
        <f>_xlfn.XLOOKUP(Grades[[#This Row],[reading score]],$I$37:$I$41,$J$37:$J$41, ,-1)</f>
        <v>C</v>
      </c>
      <c r="T721" s="16" t="str">
        <f>_xlfn.XLOOKUP(Grades[[#This Row],[writing score]],$I$37:$I$41,$J$37:$J$41, ,-1)</f>
        <v>B</v>
      </c>
      <c r="U721" s="76">
        <f>AVERAGE(Grades[[#This Row],[math score]],Grades[[#This Row],[reading score]],Grades[[#This Row],[writing score]])</f>
        <v>81.333333333333329</v>
      </c>
      <c r="V721" s="15" t="str">
        <f>_xlfn.XLOOKUP(Grades[[#This Row],[Name]],Students[Name],Students[School Name])</f>
        <v>Willow Creek High School</v>
      </c>
      <c r="W721" s="15" t="str">
        <f>_xlfn.XLOOKUP(Grades[[#This Row],[Name]],Students[Name],Students[Extracurricular Activities])</f>
        <v xml:space="preserve">Marching Band </v>
      </c>
      <c r="X721" s="15" t="str">
        <f>_xlfn.XLOOKUP(Grades[[#This Row],[school]],Schools[School Name],Schools[City])</f>
        <v>Saint Paul</v>
      </c>
      <c r="Y721" s="15">
        <f>_xlfn.XLOOKUP(Grades[[#This Row],[School City]],Schools[City],Schools[Zipcode])</f>
        <v>55108</v>
      </c>
    </row>
    <row r="722" spans="12:25" x14ac:dyDescent="0.2">
      <c r="L722" t="s">
        <v>771</v>
      </c>
      <c r="M722" t="s">
        <v>4</v>
      </c>
      <c r="N722" t="s">
        <v>629</v>
      </c>
      <c r="O722">
        <v>62</v>
      </c>
      <c r="P722">
        <v>72</v>
      </c>
      <c r="Q722">
        <v>70</v>
      </c>
      <c r="R722" s="15" t="str">
        <f>_xlfn.XLOOKUP(Grades[[#This Row],[math score]],$I$37:$I$41,$J$37:$J$41, ,-1)</f>
        <v>D</v>
      </c>
      <c r="S722" s="16" t="str">
        <f>_xlfn.XLOOKUP(Grades[[#This Row],[reading score]],$I$37:$I$41,$J$37:$J$41, ,-1)</f>
        <v>C</v>
      </c>
      <c r="T722" s="16" t="str">
        <f>_xlfn.XLOOKUP(Grades[[#This Row],[writing score]],$I$37:$I$41,$J$37:$J$41, ,-1)</f>
        <v>C</v>
      </c>
      <c r="U722" s="76">
        <f>AVERAGE(Grades[[#This Row],[math score]],Grades[[#This Row],[reading score]],Grades[[#This Row],[writing score]])</f>
        <v>68</v>
      </c>
      <c r="V722" s="15" t="str">
        <f>_xlfn.XLOOKUP(Grades[[#This Row],[Name]],Students[Name],Students[School Name])</f>
        <v>Blue River High School</v>
      </c>
      <c r="W722" s="15" t="str">
        <f>_xlfn.XLOOKUP(Grades[[#This Row],[Name]],Students[Name],Students[Extracurricular Activities])</f>
        <v>Yearbook Committee</v>
      </c>
      <c r="X722" s="15" t="str">
        <f>_xlfn.XLOOKUP(Grades[[#This Row],[school]],Schools[School Name],Schools[City])</f>
        <v>Duluth</v>
      </c>
      <c r="Y722" s="15">
        <f>_xlfn.XLOOKUP(Grades[[#This Row],[School City]],Schools[City],Schools[Zipcode])</f>
        <v>55810</v>
      </c>
    </row>
    <row r="723" spans="12:25" x14ac:dyDescent="0.2">
      <c r="L723" t="s">
        <v>772</v>
      </c>
      <c r="M723" t="s">
        <v>5</v>
      </c>
      <c r="N723" t="s">
        <v>630</v>
      </c>
      <c r="O723">
        <v>55</v>
      </c>
      <c r="P723">
        <v>59</v>
      </c>
      <c r="Q723">
        <v>59</v>
      </c>
      <c r="R723" s="15" t="str">
        <f>_xlfn.XLOOKUP(Grades[[#This Row],[math score]],$I$37:$I$41,$J$37:$J$41, ,-1)</f>
        <v>F</v>
      </c>
      <c r="S723" s="16" t="str">
        <f>_xlfn.XLOOKUP(Grades[[#This Row],[reading score]],$I$37:$I$41,$J$37:$J$41, ,-1)</f>
        <v>F</v>
      </c>
      <c r="T723" s="16" t="str">
        <f>_xlfn.XLOOKUP(Grades[[#This Row],[writing score]],$I$37:$I$41,$J$37:$J$41, ,-1)</f>
        <v>F</v>
      </c>
      <c r="U723" s="76">
        <f>AVERAGE(Grades[[#This Row],[math score]],Grades[[#This Row],[reading score]],Grades[[#This Row],[writing score]])</f>
        <v>57.666666666666664</v>
      </c>
      <c r="V723" s="15" t="str">
        <f>_xlfn.XLOOKUP(Grades[[#This Row],[Name]],Students[Name],Students[School Name])</f>
        <v>Golden Sierra High School</v>
      </c>
      <c r="W723" s="15" t="str">
        <f>_xlfn.XLOOKUP(Grades[[#This Row],[Name]],Students[Name],Students[Extracurricular Activities])</f>
        <v>Student Government</v>
      </c>
      <c r="X723" s="15" t="str">
        <f>_xlfn.XLOOKUP(Grades[[#This Row],[school]],Schools[School Name],Schools[City])</f>
        <v>Bloomington</v>
      </c>
      <c r="Y723" s="15">
        <f>_xlfn.XLOOKUP(Grades[[#This Row],[School City]],Schools[City],Schools[Zipcode])</f>
        <v>55435</v>
      </c>
    </row>
    <row r="724" spans="12:25" x14ac:dyDescent="0.2">
      <c r="L724" t="s">
        <v>773</v>
      </c>
      <c r="M724" t="s">
        <v>4</v>
      </c>
      <c r="N724" t="s">
        <v>629</v>
      </c>
      <c r="O724">
        <v>74</v>
      </c>
      <c r="P724">
        <v>90</v>
      </c>
      <c r="Q724">
        <v>88</v>
      </c>
      <c r="R724" s="15" t="str">
        <f>_xlfn.XLOOKUP(Grades[[#This Row],[math score]],$I$37:$I$41,$J$37:$J$41, ,-1)</f>
        <v>C</v>
      </c>
      <c r="S724" s="16" t="str">
        <f>_xlfn.XLOOKUP(Grades[[#This Row],[reading score]],$I$37:$I$41,$J$37:$J$41, ,-1)</f>
        <v>A</v>
      </c>
      <c r="T724" s="16" t="str">
        <f>_xlfn.XLOOKUP(Grades[[#This Row],[writing score]],$I$37:$I$41,$J$37:$J$41, ,-1)</f>
        <v>B</v>
      </c>
      <c r="U724" s="76">
        <f>AVERAGE(Grades[[#This Row],[math score]],Grades[[#This Row],[reading score]],Grades[[#This Row],[writing score]])</f>
        <v>84</v>
      </c>
      <c r="V724" s="15" t="str">
        <f>_xlfn.XLOOKUP(Grades[[#This Row],[Name]],Students[Name],Students[School Name])</f>
        <v>Lone Oak Grammar School</v>
      </c>
      <c r="W724" s="15" t="str">
        <f>_xlfn.XLOOKUP(Grades[[#This Row],[Name]],Students[Name],Students[Extracurricular Activities])</f>
        <v>Student Government</v>
      </c>
      <c r="X724" s="15" t="str">
        <f>_xlfn.XLOOKUP(Grades[[#This Row],[school]],Schools[School Name],Schools[City])</f>
        <v>Rochester</v>
      </c>
      <c r="Y724" s="15">
        <f>_xlfn.XLOOKUP(Grades[[#This Row],[School City]],Schools[City],Schools[Zipcode])</f>
        <v>55906</v>
      </c>
    </row>
    <row r="725" spans="12:25" x14ac:dyDescent="0.2">
      <c r="L725" t="s">
        <v>774</v>
      </c>
      <c r="M725" t="s">
        <v>5</v>
      </c>
      <c r="N725" t="s">
        <v>629</v>
      </c>
      <c r="O725">
        <v>50</v>
      </c>
      <c r="P725">
        <v>48</v>
      </c>
      <c r="Q725">
        <v>42</v>
      </c>
      <c r="R725" s="15" t="str">
        <f>_xlfn.XLOOKUP(Grades[[#This Row],[math score]],$I$37:$I$41,$J$37:$J$41, ,-1)</f>
        <v>F</v>
      </c>
      <c r="S725" s="16" t="str">
        <f>_xlfn.XLOOKUP(Grades[[#This Row],[reading score]],$I$37:$I$41,$J$37:$J$41, ,-1)</f>
        <v>F</v>
      </c>
      <c r="T725" s="16" t="str">
        <f>_xlfn.XLOOKUP(Grades[[#This Row],[writing score]],$I$37:$I$41,$J$37:$J$41, ,-1)</f>
        <v>F</v>
      </c>
      <c r="U725" s="76">
        <f>AVERAGE(Grades[[#This Row],[math score]],Grades[[#This Row],[reading score]],Grades[[#This Row],[writing score]])</f>
        <v>46.666666666666664</v>
      </c>
      <c r="V725" s="15" t="str">
        <f>_xlfn.XLOOKUP(Grades[[#This Row],[Name]],Students[Name],Students[School Name])</f>
        <v>Blue River High School</v>
      </c>
      <c r="W725" s="15" t="str">
        <f>_xlfn.XLOOKUP(Grades[[#This Row],[Name]],Students[Name],Students[Extracurricular Activities])</f>
        <v>Chess Club</v>
      </c>
      <c r="X725" s="15" t="str">
        <f>_xlfn.XLOOKUP(Grades[[#This Row],[school]],Schools[School Name],Schools[City])</f>
        <v>Duluth</v>
      </c>
      <c r="Y725" s="15">
        <f>_xlfn.XLOOKUP(Grades[[#This Row],[School City]],Schools[City],Schools[Zipcode])</f>
        <v>55810</v>
      </c>
    </row>
    <row r="726" spans="12:25" x14ac:dyDescent="0.2">
      <c r="L726" t="s">
        <v>775</v>
      </c>
      <c r="M726" t="s">
        <v>5</v>
      </c>
      <c r="N726" t="s">
        <v>629</v>
      </c>
      <c r="O726">
        <v>47</v>
      </c>
      <c r="P726">
        <v>43</v>
      </c>
      <c r="Q726">
        <v>41</v>
      </c>
      <c r="R726" s="15" t="str">
        <f>_xlfn.XLOOKUP(Grades[[#This Row],[math score]],$I$37:$I$41,$J$37:$J$41, ,-1)</f>
        <v>F</v>
      </c>
      <c r="S726" s="16" t="str">
        <f>_xlfn.XLOOKUP(Grades[[#This Row],[reading score]],$I$37:$I$41,$J$37:$J$41, ,-1)</f>
        <v>F</v>
      </c>
      <c r="T726" s="16" t="str">
        <f>_xlfn.XLOOKUP(Grades[[#This Row],[writing score]],$I$37:$I$41,$J$37:$J$41, ,-1)</f>
        <v>F</v>
      </c>
      <c r="U726" s="76">
        <f>AVERAGE(Grades[[#This Row],[math score]],Grades[[#This Row],[reading score]],Grades[[#This Row],[writing score]])</f>
        <v>43.666666666666664</v>
      </c>
      <c r="V726" s="15" t="str">
        <f>_xlfn.XLOOKUP(Grades[[#This Row],[Name]],Students[Name],Students[School Name])</f>
        <v>Lone Oak Grammar School</v>
      </c>
      <c r="W726" s="15" t="str">
        <f>_xlfn.XLOOKUP(Grades[[#This Row],[Name]],Students[Name],Students[Extracurricular Activities])</f>
        <v>Yearbook Committee</v>
      </c>
      <c r="X726" s="15" t="str">
        <f>_xlfn.XLOOKUP(Grades[[#This Row],[school]],Schools[School Name],Schools[City])</f>
        <v>Rochester</v>
      </c>
      <c r="Y726" s="15">
        <f>_xlfn.XLOOKUP(Grades[[#This Row],[School City]],Schools[City],Schools[Zipcode])</f>
        <v>55906</v>
      </c>
    </row>
    <row r="727" spans="12:25" x14ac:dyDescent="0.2">
      <c r="L727" t="s">
        <v>776</v>
      </c>
      <c r="M727" t="s">
        <v>5</v>
      </c>
      <c r="N727" t="s">
        <v>629</v>
      </c>
      <c r="O727">
        <v>81</v>
      </c>
      <c r="P727">
        <v>74</v>
      </c>
      <c r="Q727">
        <v>71</v>
      </c>
      <c r="R727" s="15" t="str">
        <f>_xlfn.XLOOKUP(Grades[[#This Row],[math score]],$I$37:$I$41,$J$37:$J$41, ,-1)</f>
        <v>B</v>
      </c>
      <c r="S727" s="16" t="str">
        <f>_xlfn.XLOOKUP(Grades[[#This Row],[reading score]],$I$37:$I$41,$J$37:$J$41, ,-1)</f>
        <v>C</v>
      </c>
      <c r="T727" s="16" t="str">
        <f>_xlfn.XLOOKUP(Grades[[#This Row],[writing score]],$I$37:$I$41,$J$37:$J$41, ,-1)</f>
        <v>C</v>
      </c>
      <c r="U727" s="76">
        <f>AVERAGE(Grades[[#This Row],[math score]],Grades[[#This Row],[reading score]],Grades[[#This Row],[writing score]])</f>
        <v>75.333333333333329</v>
      </c>
      <c r="V727" s="15" t="str">
        <f>_xlfn.XLOOKUP(Grades[[#This Row],[Name]],Students[Name],Students[School Name])</f>
        <v>Willow Creek High School</v>
      </c>
      <c r="W727" s="15" t="str">
        <f>_xlfn.XLOOKUP(Grades[[#This Row],[Name]],Students[Name],Students[Extracurricular Activities])</f>
        <v>Yearbook Committee</v>
      </c>
      <c r="X727" s="15" t="str">
        <f>_xlfn.XLOOKUP(Grades[[#This Row],[school]],Schools[School Name],Schools[City])</f>
        <v>Saint Paul</v>
      </c>
      <c r="Y727" s="15">
        <f>_xlfn.XLOOKUP(Grades[[#This Row],[School City]],Schools[City],Schools[Zipcode])</f>
        <v>55108</v>
      </c>
    </row>
    <row r="728" spans="12:25" x14ac:dyDescent="0.2">
      <c r="L728" t="s">
        <v>777</v>
      </c>
      <c r="M728" t="s">
        <v>4</v>
      </c>
      <c r="N728" t="s">
        <v>629</v>
      </c>
      <c r="O728">
        <v>65</v>
      </c>
      <c r="P728">
        <v>75</v>
      </c>
      <c r="Q728">
        <v>77</v>
      </c>
      <c r="R728" s="15" t="str">
        <f>_xlfn.XLOOKUP(Grades[[#This Row],[math score]],$I$37:$I$41,$J$37:$J$41, ,-1)</f>
        <v>D</v>
      </c>
      <c r="S728" s="16" t="str">
        <f>_xlfn.XLOOKUP(Grades[[#This Row],[reading score]],$I$37:$I$41,$J$37:$J$41, ,-1)</f>
        <v>C</v>
      </c>
      <c r="T728" s="16" t="str">
        <f>_xlfn.XLOOKUP(Grades[[#This Row],[writing score]],$I$37:$I$41,$J$37:$J$41, ,-1)</f>
        <v>C</v>
      </c>
      <c r="U728" s="76">
        <f>AVERAGE(Grades[[#This Row],[math score]],Grades[[#This Row],[reading score]],Grades[[#This Row],[writing score]])</f>
        <v>72.333333333333329</v>
      </c>
      <c r="V728" s="15" t="str">
        <f>_xlfn.XLOOKUP(Grades[[#This Row],[Name]],Students[Name],Students[School Name])</f>
        <v>Willow Creek High School</v>
      </c>
      <c r="W728" s="15" t="str">
        <f>_xlfn.XLOOKUP(Grades[[#This Row],[Name]],Students[Name],Students[Extracurricular Activities])</f>
        <v xml:space="preserve">Marching Band </v>
      </c>
      <c r="X728" s="15" t="str">
        <f>_xlfn.XLOOKUP(Grades[[#This Row],[school]],Schools[School Name],Schools[City])</f>
        <v>Saint Paul</v>
      </c>
      <c r="Y728" s="15">
        <f>_xlfn.XLOOKUP(Grades[[#This Row],[School City]],Schools[City],Schools[Zipcode])</f>
        <v>55108</v>
      </c>
    </row>
    <row r="729" spans="12:25" x14ac:dyDescent="0.2">
      <c r="L729" t="s">
        <v>778</v>
      </c>
      <c r="M729" t="s">
        <v>5</v>
      </c>
      <c r="N729" t="s">
        <v>629</v>
      </c>
      <c r="O729">
        <v>68</v>
      </c>
      <c r="P729">
        <v>51</v>
      </c>
      <c r="Q729">
        <v>57</v>
      </c>
      <c r="R729" s="15" t="str">
        <f>_xlfn.XLOOKUP(Grades[[#This Row],[math score]],$I$37:$I$41,$J$37:$J$41, ,-1)</f>
        <v>D</v>
      </c>
      <c r="S729" s="16" t="str">
        <f>_xlfn.XLOOKUP(Grades[[#This Row],[reading score]],$I$37:$I$41,$J$37:$J$41, ,-1)</f>
        <v>F</v>
      </c>
      <c r="T729" s="16" t="str">
        <f>_xlfn.XLOOKUP(Grades[[#This Row],[writing score]],$I$37:$I$41,$J$37:$J$41, ,-1)</f>
        <v>F</v>
      </c>
      <c r="U729" s="76">
        <f>AVERAGE(Grades[[#This Row],[math score]],Grades[[#This Row],[reading score]],Grades[[#This Row],[writing score]])</f>
        <v>58.666666666666664</v>
      </c>
      <c r="V729" s="15" t="str">
        <f>_xlfn.XLOOKUP(Grades[[#This Row],[Name]],Students[Name],Students[School Name])</f>
        <v>Willow Creek High School</v>
      </c>
      <c r="W729" s="15" t="str">
        <f>_xlfn.XLOOKUP(Grades[[#This Row],[Name]],Students[Name],Students[Extracurricular Activities])</f>
        <v>Student Government</v>
      </c>
      <c r="X729" s="15" t="str">
        <f>_xlfn.XLOOKUP(Grades[[#This Row],[school]],Schools[School Name],Schools[City])</f>
        <v>Saint Paul</v>
      </c>
      <c r="Y729" s="15">
        <f>_xlfn.XLOOKUP(Grades[[#This Row],[School City]],Schools[City],Schools[Zipcode])</f>
        <v>55108</v>
      </c>
    </row>
    <row r="730" spans="12:25" x14ac:dyDescent="0.2">
      <c r="L730" t="s">
        <v>779</v>
      </c>
      <c r="M730" t="s">
        <v>4</v>
      </c>
      <c r="N730" t="s">
        <v>630</v>
      </c>
      <c r="O730">
        <v>73</v>
      </c>
      <c r="P730">
        <v>92</v>
      </c>
      <c r="Q730">
        <v>84</v>
      </c>
      <c r="R730" s="15" t="str">
        <f>_xlfn.XLOOKUP(Grades[[#This Row],[math score]],$I$37:$I$41,$J$37:$J$41, ,-1)</f>
        <v>C</v>
      </c>
      <c r="S730" s="16" t="str">
        <f>_xlfn.XLOOKUP(Grades[[#This Row],[reading score]],$I$37:$I$41,$J$37:$J$41, ,-1)</f>
        <v>A</v>
      </c>
      <c r="T730" s="16" t="str">
        <f>_xlfn.XLOOKUP(Grades[[#This Row],[writing score]],$I$37:$I$41,$J$37:$J$41, ,-1)</f>
        <v>B</v>
      </c>
      <c r="U730" s="76">
        <f>AVERAGE(Grades[[#This Row],[math score]],Grades[[#This Row],[reading score]],Grades[[#This Row],[writing score]])</f>
        <v>83</v>
      </c>
      <c r="V730" s="15" t="str">
        <f>_xlfn.XLOOKUP(Grades[[#This Row],[Name]],Students[Name],Students[School Name])</f>
        <v>Golden Sierra High School</v>
      </c>
      <c r="W730" s="15" t="str">
        <f>_xlfn.XLOOKUP(Grades[[#This Row],[Name]],Students[Name],Students[Extracurricular Activities])</f>
        <v>Chess Club</v>
      </c>
      <c r="X730" s="15" t="str">
        <f>_xlfn.XLOOKUP(Grades[[#This Row],[school]],Schools[School Name],Schools[City])</f>
        <v>Bloomington</v>
      </c>
      <c r="Y730" s="15">
        <f>_xlfn.XLOOKUP(Grades[[#This Row],[School City]],Schools[City],Schools[Zipcode])</f>
        <v>55435</v>
      </c>
    </row>
    <row r="731" spans="12:25" x14ac:dyDescent="0.2">
      <c r="L731" t="s">
        <v>780</v>
      </c>
      <c r="M731" t="s">
        <v>5</v>
      </c>
      <c r="N731" t="s">
        <v>630</v>
      </c>
      <c r="O731">
        <v>53</v>
      </c>
      <c r="P731">
        <v>39</v>
      </c>
      <c r="Q731">
        <v>37</v>
      </c>
      <c r="R731" s="15" t="str">
        <f>_xlfn.XLOOKUP(Grades[[#This Row],[math score]],$I$37:$I$41,$J$37:$J$41, ,-1)</f>
        <v>F</v>
      </c>
      <c r="S731" s="16" t="str">
        <f>_xlfn.XLOOKUP(Grades[[#This Row],[reading score]],$I$37:$I$41,$J$37:$J$41, ,-1)</f>
        <v>F</v>
      </c>
      <c r="T731" s="16" t="str">
        <f>_xlfn.XLOOKUP(Grades[[#This Row],[writing score]],$I$37:$I$41,$J$37:$J$41, ,-1)</f>
        <v>F</v>
      </c>
      <c r="U731" s="76">
        <f>AVERAGE(Grades[[#This Row],[math score]],Grades[[#This Row],[reading score]],Grades[[#This Row],[writing score]])</f>
        <v>43</v>
      </c>
      <c r="V731" s="15" t="str">
        <f>_xlfn.XLOOKUP(Grades[[#This Row],[Name]],Students[Name],Students[School Name])</f>
        <v>Blue River High School</v>
      </c>
      <c r="W731" s="15" t="str">
        <f>_xlfn.XLOOKUP(Grades[[#This Row],[Name]],Students[Name],Students[Extracurricular Activities])</f>
        <v>Yearbook Committee</v>
      </c>
      <c r="X731" s="15" t="str">
        <f>_xlfn.XLOOKUP(Grades[[#This Row],[school]],Schools[School Name],Schools[City])</f>
        <v>Duluth</v>
      </c>
      <c r="Y731" s="15">
        <f>_xlfn.XLOOKUP(Grades[[#This Row],[School City]],Schools[City],Schools[Zipcode])</f>
        <v>55810</v>
      </c>
    </row>
    <row r="732" spans="12:25" x14ac:dyDescent="0.2">
      <c r="L732" t="s">
        <v>781</v>
      </c>
      <c r="M732" t="s">
        <v>4</v>
      </c>
      <c r="N732" t="s">
        <v>629</v>
      </c>
      <c r="O732">
        <v>68</v>
      </c>
      <c r="P732">
        <v>77</v>
      </c>
      <c r="Q732">
        <v>80</v>
      </c>
      <c r="R732" s="15" t="str">
        <f>_xlfn.XLOOKUP(Grades[[#This Row],[math score]],$I$37:$I$41,$J$37:$J$41, ,-1)</f>
        <v>D</v>
      </c>
      <c r="S732" s="16" t="str">
        <f>_xlfn.XLOOKUP(Grades[[#This Row],[reading score]],$I$37:$I$41,$J$37:$J$41, ,-1)</f>
        <v>C</v>
      </c>
      <c r="T732" s="16" t="str">
        <f>_xlfn.XLOOKUP(Grades[[#This Row],[writing score]],$I$37:$I$41,$J$37:$J$41, ,-1)</f>
        <v>B</v>
      </c>
      <c r="U732" s="76">
        <f>AVERAGE(Grades[[#This Row],[math score]],Grades[[#This Row],[reading score]],Grades[[#This Row],[writing score]])</f>
        <v>75</v>
      </c>
      <c r="V732" s="15" t="str">
        <f>_xlfn.XLOOKUP(Grades[[#This Row],[Name]],Students[Name],Students[School Name])</f>
        <v>Lone Oak Grammar School</v>
      </c>
      <c r="W732" s="15" t="str">
        <f>_xlfn.XLOOKUP(Grades[[#This Row],[Name]],Students[Name],Students[Extracurricular Activities])</f>
        <v xml:space="preserve">Marching Band </v>
      </c>
      <c r="X732" s="15" t="str">
        <f>_xlfn.XLOOKUP(Grades[[#This Row],[school]],Schools[School Name],Schools[City])</f>
        <v>Rochester</v>
      </c>
      <c r="Y732" s="15">
        <f>_xlfn.XLOOKUP(Grades[[#This Row],[School City]],Schools[City],Schools[Zipcode])</f>
        <v>55906</v>
      </c>
    </row>
    <row r="733" spans="12:25" x14ac:dyDescent="0.2">
      <c r="L733" t="s">
        <v>782</v>
      </c>
      <c r="M733" t="s">
        <v>5</v>
      </c>
      <c r="N733" t="s">
        <v>629</v>
      </c>
      <c r="O733">
        <v>55</v>
      </c>
      <c r="P733">
        <v>46</v>
      </c>
      <c r="Q733">
        <v>43</v>
      </c>
      <c r="R733" s="15" t="str">
        <f>_xlfn.XLOOKUP(Grades[[#This Row],[math score]],$I$37:$I$41,$J$37:$J$41, ,-1)</f>
        <v>F</v>
      </c>
      <c r="S733" s="16" t="str">
        <f>_xlfn.XLOOKUP(Grades[[#This Row],[reading score]],$I$37:$I$41,$J$37:$J$41, ,-1)</f>
        <v>F</v>
      </c>
      <c r="T733" s="16" t="str">
        <f>_xlfn.XLOOKUP(Grades[[#This Row],[writing score]],$I$37:$I$41,$J$37:$J$41, ,-1)</f>
        <v>F</v>
      </c>
      <c r="U733" s="76">
        <f>AVERAGE(Grades[[#This Row],[math score]],Grades[[#This Row],[reading score]],Grades[[#This Row],[writing score]])</f>
        <v>48</v>
      </c>
      <c r="V733" s="15" t="str">
        <f>_xlfn.XLOOKUP(Grades[[#This Row],[Name]],Students[Name],Students[School Name])</f>
        <v>Granite Hills High</v>
      </c>
      <c r="W733" s="15" t="str">
        <f>_xlfn.XLOOKUP(Grades[[#This Row],[Name]],Students[Name],Students[Extracurricular Activities])</f>
        <v>Student Government</v>
      </c>
      <c r="X733" s="15" t="str">
        <f>_xlfn.XLOOKUP(Grades[[#This Row],[school]],Schools[School Name],Schools[City])</f>
        <v>Minneapolis</v>
      </c>
      <c r="Y733" s="15">
        <f>_xlfn.XLOOKUP(Grades[[#This Row],[School City]],Schools[City],Schools[Zipcode])</f>
        <v>55488</v>
      </c>
    </row>
    <row r="734" spans="12:25" x14ac:dyDescent="0.2">
      <c r="L734" t="s">
        <v>783</v>
      </c>
      <c r="M734" t="s">
        <v>4</v>
      </c>
      <c r="N734" t="s">
        <v>629</v>
      </c>
      <c r="O734">
        <v>87</v>
      </c>
      <c r="P734">
        <v>89</v>
      </c>
      <c r="Q734">
        <v>94</v>
      </c>
      <c r="R734" s="15" t="str">
        <f>_xlfn.XLOOKUP(Grades[[#This Row],[math score]],$I$37:$I$41,$J$37:$J$41, ,-1)</f>
        <v>B</v>
      </c>
      <c r="S734" s="16" t="str">
        <f>_xlfn.XLOOKUP(Grades[[#This Row],[reading score]],$I$37:$I$41,$J$37:$J$41, ,-1)</f>
        <v>B</v>
      </c>
      <c r="T734" s="16" t="str">
        <f>_xlfn.XLOOKUP(Grades[[#This Row],[writing score]],$I$37:$I$41,$J$37:$J$41, ,-1)</f>
        <v>A</v>
      </c>
      <c r="U734" s="76">
        <f>AVERAGE(Grades[[#This Row],[math score]],Grades[[#This Row],[reading score]],Grades[[#This Row],[writing score]])</f>
        <v>90</v>
      </c>
      <c r="V734" s="15" t="str">
        <f>_xlfn.XLOOKUP(Grades[[#This Row],[Name]],Students[Name],Students[School Name])</f>
        <v>Blue River High School</v>
      </c>
      <c r="W734" s="15" t="str">
        <f>_xlfn.XLOOKUP(Grades[[#This Row],[Name]],Students[Name],Students[Extracurricular Activities])</f>
        <v>Yearbook Committee</v>
      </c>
      <c r="X734" s="15" t="str">
        <f>_xlfn.XLOOKUP(Grades[[#This Row],[school]],Schools[School Name],Schools[City])</f>
        <v>Duluth</v>
      </c>
      <c r="Y734" s="15">
        <f>_xlfn.XLOOKUP(Grades[[#This Row],[School City]],Schools[City],Schools[Zipcode])</f>
        <v>55810</v>
      </c>
    </row>
    <row r="735" spans="12:25" x14ac:dyDescent="0.2">
      <c r="L735" t="s">
        <v>784</v>
      </c>
      <c r="M735" t="s">
        <v>5</v>
      </c>
      <c r="N735" t="s">
        <v>629</v>
      </c>
      <c r="O735">
        <v>55</v>
      </c>
      <c r="P735">
        <v>47</v>
      </c>
      <c r="Q735">
        <v>44</v>
      </c>
      <c r="R735" s="15" t="str">
        <f>_xlfn.XLOOKUP(Grades[[#This Row],[math score]],$I$37:$I$41,$J$37:$J$41, ,-1)</f>
        <v>F</v>
      </c>
      <c r="S735" s="16" t="str">
        <f>_xlfn.XLOOKUP(Grades[[#This Row],[reading score]],$I$37:$I$41,$J$37:$J$41, ,-1)</f>
        <v>F</v>
      </c>
      <c r="T735" s="16" t="str">
        <f>_xlfn.XLOOKUP(Grades[[#This Row],[writing score]],$I$37:$I$41,$J$37:$J$41, ,-1)</f>
        <v>F</v>
      </c>
      <c r="U735" s="76">
        <f>AVERAGE(Grades[[#This Row],[math score]],Grades[[#This Row],[reading score]],Grades[[#This Row],[writing score]])</f>
        <v>48.666666666666664</v>
      </c>
      <c r="V735" s="15" t="str">
        <f>_xlfn.XLOOKUP(Grades[[#This Row],[Name]],Students[Name],Students[School Name])</f>
        <v>Golden Sierra High School</v>
      </c>
      <c r="W735" s="15" t="str">
        <f>_xlfn.XLOOKUP(Grades[[#This Row],[Name]],Students[Name],Students[Extracurricular Activities])</f>
        <v>Student Government</v>
      </c>
      <c r="X735" s="15" t="str">
        <f>_xlfn.XLOOKUP(Grades[[#This Row],[school]],Schools[School Name],Schools[City])</f>
        <v>Bloomington</v>
      </c>
      <c r="Y735" s="15">
        <f>_xlfn.XLOOKUP(Grades[[#This Row],[School City]],Schools[City],Schools[Zipcode])</f>
        <v>55435</v>
      </c>
    </row>
    <row r="736" spans="12:25" x14ac:dyDescent="0.2">
      <c r="L736" t="s">
        <v>785</v>
      </c>
      <c r="M736" t="s">
        <v>4</v>
      </c>
      <c r="N736" t="s">
        <v>629</v>
      </c>
      <c r="O736">
        <v>53</v>
      </c>
      <c r="P736">
        <v>58</v>
      </c>
      <c r="Q736">
        <v>57</v>
      </c>
      <c r="R736" s="15" t="str">
        <f>_xlfn.XLOOKUP(Grades[[#This Row],[math score]],$I$37:$I$41,$J$37:$J$41, ,-1)</f>
        <v>F</v>
      </c>
      <c r="S736" s="16" t="str">
        <f>_xlfn.XLOOKUP(Grades[[#This Row],[reading score]],$I$37:$I$41,$J$37:$J$41, ,-1)</f>
        <v>F</v>
      </c>
      <c r="T736" s="16" t="str">
        <f>_xlfn.XLOOKUP(Grades[[#This Row],[writing score]],$I$37:$I$41,$J$37:$J$41, ,-1)</f>
        <v>F</v>
      </c>
      <c r="U736" s="76">
        <f>AVERAGE(Grades[[#This Row],[math score]],Grades[[#This Row],[reading score]],Grades[[#This Row],[writing score]])</f>
        <v>56</v>
      </c>
      <c r="V736" s="15" t="str">
        <f>_xlfn.XLOOKUP(Grades[[#This Row],[Name]],Students[Name],Students[School Name])</f>
        <v>Willow Creek High School</v>
      </c>
      <c r="W736" s="15" t="str">
        <f>_xlfn.XLOOKUP(Grades[[#This Row],[Name]],Students[Name],Students[Extracurricular Activities])</f>
        <v>Yearbook Committee</v>
      </c>
      <c r="X736" s="15" t="str">
        <f>_xlfn.XLOOKUP(Grades[[#This Row],[school]],Schools[School Name],Schools[City])</f>
        <v>Saint Paul</v>
      </c>
      <c r="Y736" s="15">
        <f>_xlfn.XLOOKUP(Grades[[#This Row],[School City]],Schools[City],Schools[Zipcode])</f>
        <v>55108</v>
      </c>
    </row>
    <row r="737" spans="12:25" x14ac:dyDescent="0.2">
      <c r="L737" t="s">
        <v>786</v>
      </c>
      <c r="M737" t="s">
        <v>5</v>
      </c>
      <c r="N737" t="s">
        <v>630</v>
      </c>
      <c r="O737">
        <v>67</v>
      </c>
      <c r="P737">
        <v>57</v>
      </c>
      <c r="Q737">
        <v>59</v>
      </c>
      <c r="R737" s="15" t="str">
        <f>_xlfn.XLOOKUP(Grades[[#This Row],[math score]],$I$37:$I$41,$J$37:$J$41, ,-1)</f>
        <v>D</v>
      </c>
      <c r="S737" s="16" t="str">
        <f>_xlfn.XLOOKUP(Grades[[#This Row],[reading score]],$I$37:$I$41,$J$37:$J$41, ,-1)</f>
        <v>F</v>
      </c>
      <c r="T737" s="16" t="str">
        <f>_xlfn.XLOOKUP(Grades[[#This Row],[writing score]],$I$37:$I$41,$J$37:$J$41, ,-1)</f>
        <v>F</v>
      </c>
      <c r="U737" s="76">
        <f>AVERAGE(Grades[[#This Row],[math score]],Grades[[#This Row],[reading score]],Grades[[#This Row],[writing score]])</f>
        <v>61</v>
      </c>
      <c r="V737" s="15" t="str">
        <f>_xlfn.XLOOKUP(Grades[[#This Row],[Name]],Students[Name],Students[School Name])</f>
        <v>Blue River High School</v>
      </c>
      <c r="W737" s="15" t="str">
        <f>_xlfn.XLOOKUP(Grades[[#This Row],[Name]],Students[Name],Students[Extracurricular Activities])</f>
        <v>Art Club</v>
      </c>
      <c r="X737" s="15" t="str">
        <f>_xlfn.XLOOKUP(Grades[[#This Row],[school]],Schools[School Name],Schools[City])</f>
        <v>Duluth</v>
      </c>
      <c r="Y737" s="15">
        <f>_xlfn.XLOOKUP(Grades[[#This Row],[School City]],Schools[City],Schools[Zipcode])</f>
        <v>55810</v>
      </c>
    </row>
    <row r="738" spans="12:25" x14ac:dyDescent="0.2">
      <c r="L738" t="s">
        <v>787</v>
      </c>
      <c r="M738" t="s">
        <v>5</v>
      </c>
      <c r="N738" t="s">
        <v>630</v>
      </c>
      <c r="O738">
        <v>92</v>
      </c>
      <c r="P738">
        <v>79</v>
      </c>
      <c r="Q738">
        <v>84</v>
      </c>
      <c r="R738" s="15" t="str">
        <f>_xlfn.XLOOKUP(Grades[[#This Row],[math score]],$I$37:$I$41,$J$37:$J$41, ,-1)</f>
        <v>A</v>
      </c>
      <c r="S738" s="16" t="str">
        <f>_xlfn.XLOOKUP(Grades[[#This Row],[reading score]],$I$37:$I$41,$J$37:$J$41, ,-1)</f>
        <v>C</v>
      </c>
      <c r="T738" s="16" t="str">
        <f>_xlfn.XLOOKUP(Grades[[#This Row],[writing score]],$I$37:$I$41,$J$37:$J$41, ,-1)</f>
        <v>B</v>
      </c>
      <c r="U738" s="76">
        <f>AVERAGE(Grades[[#This Row],[math score]],Grades[[#This Row],[reading score]],Grades[[#This Row],[writing score]])</f>
        <v>85</v>
      </c>
      <c r="V738" s="15" t="str">
        <f>_xlfn.XLOOKUP(Grades[[#This Row],[Name]],Students[Name],Students[School Name])</f>
        <v>Blue River High School</v>
      </c>
      <c r="W738" s="15" t="str">
        <f>_xlfn.XLOOKUP(Grades[[#This Row],[Name]],Students[Name],Students[Extracurricular Activities])</f>
        <v xml:space="preserve">Marching Band </v>
      </c>
      <c r="X738" s="15" t="str">
        <f>_xlfn.XLOOKUP(Grades[[#This Row],[school]],Schools[School Name],Schools[City])</f>
        <v>Duluth</v>
      </c>
      <c r="Y738" s="15">
        <f>_xlfn.XLOOKUP(Grades[[#This Row],[School City]],Schools[City],Schools[Zipcode])</f>
        <v>55810</v>
      </c>
    </row>
    <row r="739" spans="12:25" x14ac:dyDescent="0.2">
      <c r="L739" t="s">
        <v>788</v>
      </c>
      <c r="M739" t="s">
        <v>4</v>
      </c>
      <c r="N739" t="s">
        <v>630</v>
      </c>
      <c r="O739">
        <v>53</v>
      </c>
      <c r="P739">
        <v>66</v>
      </c>
      <c r="Q739">
        <v>73</v>
      </c>
      <c r="R739" s="15" t="str">
        <f>_xlfn.XLOOKUP(Grades[[#This Row],[math score]],$I$37:$I$41,$J$37:$J$41, ,-1)</f>
        <v>F</v>
      </c>
      <c r="S739" s="16" t="str">
        <f>_xlfn.XLOOKUP(Grades[[#This Row],[reading score]],$I$37:$I$41,$J$37:$J$41, ,-1)</f>
        <v>D</v>
      </c>
      <c r="T739" s="16" t="str">
        <f>_xlfn.XLOOKUP(Grades[[#This Row],[writing score]],$I$37:$I$41,$J$37:$J$41, ,-1)</f>
        <v>C</v>
      </c>
      <c r="U739" s="76">
        <f>AVERAGE(Grades[[#This Row],[math score]],Grades[[#This Row],[reading score]],Grades[[#This Row],[writing score]])</f>
        <v>64</v>
      </c>
      <c r="V739" s="15" t="str">
        <f>_xlfn.XLOOKUP(Grades[[#This Row],[Name]],Students[Name],Students[School Name])</f>
        <v>Lone Oak Grammar School</v>
      </c>
      <c r="W739" s="15" t="str">
        <f>_xlfn.XLOOKUP(Grades[[#This Row],[Name]],Students[Name],Students[Extracurricular Activities])</f>
        <v>Yearbook Committee</v>
      </c>
      <c r="X739" s="15" t="str">
        <f>_xlfn.XLOOKUP(Grades[[#This Row],[school]],Schools[School Name],Schools[City])</f>
        <v>Rochester</v>
      </c>
      <c r="Y739" s="15">
        <f>_xlfn.XLOOKUP(Grades[[#This Row],[School City]],Schools[City],Schools[Zipcode])</f>
        <v>55906</v>
      </c>
    </row>
    <row r="740" spans="12:25" x14ac:dyDescent="0.2">
      <c r="L740" t="s">
        <v>714</v>
      </c>
      <c r="M740" t="s">
        <v>5</v>
      </c>
      <c r="N740" t="s">
        <v>629</v>
      </c>
      <c r="O740">
        <v>81</v>
      </c>
      <c r="P740">
        <v>71</v>
      </c>
      <c r="Q740">
        <v>73</v>
      </c>
      <c r="R740" s="15" t="str">
        <f>_xlfn.XLOOKUP(Grades[[#This Row],[math score]],$I$37:$I$41,$J$37:$J$41, ,-1)</f>
        <v>B</v>
      </c>
      <c r="S740" s="16" t="str">
        <f>_xlfn.XLOOKUP(Grades[[#This Row],[reading score]],$I$37:$I$41,$J$37:$J$41, ,-1)</f>
        <v>C</v>
      </c>
      <c r="T740" s="16" t="str">
        <f>_xlfn.XLOOKUP(Grades[[#This Row],[writing score]],$I$37:$I$41,$J$37:$J$41, ,-1)</f>
        <v>C</v>
      </c>
      <c r="U740" s="76">
        <f>AVERAGE(Grades[[#This Row],[math score]],Grades[[#This Row],[reading score]],Grades[[#This Row],[writing score]])</f>
        <v>75</v>
      </c>
      <c r="V740" s="15" t="str">
        <f>_xlfn.XLOOKUP(Grades[[#This Row],[Name]],Students[Name],Students[School Name])</f>
        <v>Golden Sierra High School</v>
      </c>
      <c r="W740" s="15" t="str">
        <f>_xlfn.XLOOKUP(Grades[[#This Row],[Name]],Students[Name],Students[Extracurricular Activities])</f>
        <v xml:space="preserve">Marching Band </v>
      </c>
      <c r="X740" s="15" t="str">
        <f>_xlfn.XLOOKUP(Grades[[#This Row],[school]],Schools[School Name],Schools[City])</f>
        <v>Bloomington</v>
      </c>
      <c r="Y740" s="15">
        <f>_xlfn.XLOOKUP(Grades[[#This Row],[School City]],Schools[City],Schools[Zipcode])</f>
        <v>55435</v>
      </c>
    </row>
    <row r="741" spans="12:25" x14ac:dyDescent="0.2">
      <c r="L741" t="s">
        <v>789</v>
      </c>
      <c r="M741" t="s">
        <v>5</v>
      </c>
      <c r="N741" t="s">
        <v>630</v>
      </c>
      <c r="O741">
        <v>61</v>
      </c>
      <c r="P741">
        <v>60</v>
      </c>
      <c r="Q741">
        <v>55</v>
      </c>
      <c r="R741" s="15" t="str">
        <f>_xlfn.XLOOKUP(Grades[[#This Row],[math score]],$I$37:$I$41,$J$37:$J$41, ,-1)</f>
        <v>D</v>
      </c>
      <c r="S741" s="16" t="str">
        <f>_xlfn.XLOOKUP(Grades[[#This Row],[reading score]],$I$37:$I$41,$J$37:$J$41, ,-1)</f>
        <v>D</v>
      </c>
      <c r="T741" s="16" t="str">
        <f>_xlfn.XLOOKUP(Grades[[#This Row],[writing score]],$I$37:$I$41,$J$37:$J$41, ,-1)</f>
        <v>F</v>
      </c>
      <c r="U741" s="76">
        <f>AVERAGE(Grades[[#This Row],[math score]],Grades[[#This Row],[reading score]],Grades[[#This Row],[writing score]])</f>
        <v>58.666666666666664</v>
      </c>
      <c r="V741" s="15" t="str">
        <f>_xlfn.XLOOKUP(Grades[[#This Row],[Name]],Students[Name],Students[School Name])</f>
        <v>Blue River High School</v>
      </c>
      <c r="W741" s="15" t="str">
        <f>_xlfn.XLOOKUP(Grades[[#This Row],[Name]],Students[Name],Students[Extracurricular Activities])</f>
        <v>Chess Club</v>
      </c>
      <c r="X741" s="15" t="str">
        <f>_xlfn.XLOOKUP(Grades[[#This Row],[school]],Schools[School Name],Schools[City])</f>
        <v>Duluth</v>
      </c>
      <c r="Y741" s="15">
        <f>_xlfn.XLOOKUP(Grades[[#This Row],[School City]],Schools[City],Schools[Zipcode])</f>
        <v>55810</v>
      </c>
    </row>
    <row r="742" spans="12:25" x14ac:dyDescent="0.2">
      <c r="L742" t="s">
        <v>790</v>
      </c>
      <c r="M742" t="s">
        <v>5</v>
      </c>
      <c r="N742" t="s">
        <v>629</v>
      </c>
      <c r="O742">
        <v>80</v>
      </c>
      <c r="P742">
        <v>73</v>
      </c>
      <c r="Q742">
        <v>72</v>
      </c>
      <c r="R742" s="15" t="str">
        <f>_xlfn.XLOOKUP(Grades[[#This Row],[math score]],$I$37:$I$41,$J$37:$J$41, ,-1)</f>
        <v>B</v>
      </c>
      <c r="S742" s="16" t="str">
        <f>_xlfn.XLOOKUP(Grades[[#This Row],[reading score]],$I$37:$I$41,$J$37:$J$41, ,-1)</f>
        <v>C</v>
      </c>
      <c r="T742" s="16" t="str">
        <f>_xlfn.XLOOKUP(Grades[[#This Row],[writing score]],$I$37:$I$41,$J$37:$J$41, ,-1)</f>
        <v>C</v>
      </c>
      <c r="U742" s="76">
        <f>AVERAGE(Grades[[#This Row],[math score]],Grades[[#This Row],[reading score]],Grades[[#This Row],[writing score]])</f>
        <v>75</v>
      </c>
      <c r="V742" s="15" t="str">
        <f>_xlfn.XLOOKUP(Grades[[#This Row],[Name]],Students[Name],Students[School Name])</f>
        <v>Golden Sierra High School</v>
      </c>
      <c r="W742" s="15" t="str">
        <f>_xlfn.XLOOKUP(Grades[[#This Row],[Name]],Students[Name],Students[Extracurricular Activities])</f>
        <v>Sports</v>
      </c>
      <c r="X742" s="15" t="str">
        <f>_xlfn.XLOOKUP(Grades[[#This Row],[school]],Schools[School Name],Schools[City])</f>
        <v>Bloomington</v>
      </c>
      <c r="Y742" s="15">
        <f>_xlfn.XLOOKUP(Grades[[#This Row],[School City]],Schools[City],Schools[Zipcode])</f>
        <v>55435</v>
      </c>
    </row>
    <row r="743" spans="12:25" x14ac:dyDescent="0.2">
      <c r="L743" t="s">
        <v>791</v>
      </c>
      <c r="M743" t="s">
        <v>4</v>
      </c>
      <c r="N743" t="s">
        <v>630</v>
      </c>
      <c r="O743">
        <v>37</v>
      </c>
      <c r="P743">
        <v>57</v>
      </c>
      <c r="Q743">
        <v>56</v>
      </c>
      <c r="R743" s="15" t="str">
        <f>_xlfn.XLOOKUP(Grades[[#This Row],[math score]],$I$37:$I$41,$J$37:$J$41, ,-1)</f>
        <v>F</v>
      </c>
      <c r="S743" s="16" t="str">
        <f>_xlfn.XLOOKUP(Grades[[#This Row],[reading score]],$I$37:$I$41,$J$37:$J$41, ,-1)</f>
        <v>F</v>
      </c>
      <c r="T743" s="16" t="str">
        <f>_xlfn.XLOOKUP(Grades[[#This Row],[writing score]],$I$37:$I$41,$J$37:$J$41, ,-1)</f>
        <v>F</v>
      </c>
      <c r="U743" s="76">
        <f>AVERAGE(Grades[[#This Row],[math score]],Grades[[#This Row],[reading score]],Grades[[#This Row],[writing score]])</f>
        <v>50</v>
      </c>
      <c r="V743" s="15" t="str">
        <f>_xlfn.XLOOKUP(Grades[[#This Row],[Name]],Students[Name],Students[School Name])</f>
        <v>Granite Hills High</v>
      </c>
      <c r="W743" s="15" t="str">
        <f>_xlfn.XLOOKUP(Grades[[#This Row],[Name]],Students[Name],Students[Extracurricular Activities])</f>
        <v xml:space="preserve">Marching Band </v>
      </c>
      <c r="X743" s="15" t="str">
        <f>_xlfn.XLOOKUP(Grades[[#This Row],[school]],Schools[School Name],Schools[City])</f>
        <v>Minneapolis</v>
      </c>
      <c r="Y743" s="15">
        <f>_xlfn.XLOOKUP(Grades[[#This Row],[School City]],Schools[City],Schools[Zipcode])</f>
        <v>55488</v>
      </c>
    </row>
    <row r="744" spans="12:25" x14ac:dyDescent="0.2">
      <c r="L744" t="s">
        <v>792</v>
      </c>
      <c r="M744" t="s">
        <v>4</v>
      </c>
      <c r="N744" t="s">
        <v>630</v>
      </c>
      <c r="O744">
        <v>81</v>
      </c>
      <c r="P744">
        <v>84</v>
      </c>
      <c r="Q744">
        <v>82</v>
      </c>
      <c r="R744" s="15" t="str">
        <f>_xlfn.XLOOKUP(Grades[[#This Row],[math score]],$I$37:$I$41,$J$37:$J$41, ,-1)</f>
        <v>B</v>
      </c>
      <c r="S744" s="16" t="str">
        <f>_xlfn.XLOOKUP(Grades[[#This Row],[reading score]],$I$37:$I$41,$J$37:$J$41, ,-1)</f>
        <v>B</v>
      </c>
      <c r="T744" s="16" t="str">
        <f>_xlfn.XLOOKUP(Grades[[#This Row],[writing score]],$I$37:$I$41,$J$37:$J$41, ,-1)</f>
        <v>B</v>
      </c>
      <c r="U744" s="76">
        <f>AVERAGE(Grades[[#This Row],[math score]],Grades[[#This Row],[reading score]],Grades[[#This Row],[writing score]])</f>
        <v>82.333333333333329</v>
      </c>
      <c r="V744" s="15" t="str">
        <f>_xlfn.XLOOKUP(Grades[[#This Row],[Name]],Students[Name],Students[School Name])</f>
        <v>Blue River High School</v>
      </c>
      <c r="W744" s="15" t="str">
        <f>_xlfn.XLOOKUP(Grades[[#This Row],[Name]],Students[Name],Students[Extracurricular Activities])</f>
        <v>Chess Club</v>
      </c>
      <c r="X744" s="15" t="str">
        <f>_xlfn.XLOOKUP(Grades[[#This Row],[school]],Schools[School Name],Schools[City])</f>
        <v>Duluth</v>
      </c>
      <c r="Y744" s="15">
        <f>_xlfn.XLOOKUP(Grades[[#This Row],[School City]],Schools[City],Schools[Zipcode])</f>
        <v>55810</v>
      </c>
    </row>
    <row r="745" spans="12:25" x14ac:dyDescent="0.2">
      <c r="L745" t="s">
        <v>793</v>
      </c>
      <c r="M745" t="s">
        <v>4</v>
      </c>
      <c r="N745" t="s">
        <v>629</v>
      </c>
      <c r="O745">
        <v>59</v>
      </c>
      <c r="P745">
        <v>73</v>
      </c>
      <c r="Q745">
        <v>72</v>
      </c>
      <c r="R745" s="15" t="str">
        <f>_xlfn.XLOOKUP(Grades[[#This Row],[math score]],$I$37:$I$41,$J$37:$J$41, ,-1)</f>
        <v>F</v>
      </c>
      <c r="S745" s="16" t="str">
        <f>_xlfn.XLOOKUP(Grades[[#This Row],[reading score]],$I$37:$I$41,$J$37:$J$41, ,-1)</f>
        <v>C</v>
      </c>
      <c r="T745" s="16" t="str">
        <f>_xlfn.XLOOKUP(Grades[[#This Row],[writing score]],$I$37:$I$41,$J$37:$J$41, ,-1)</f>
        <v>C</v>
      </c>
      <c r="U745" s="76">
        <f>AVERAGE(Grades[[#This Row],[math score]],Grades[[#This Row],[reading score]],Grades[[#This Row],[writing score]])</f>
        <v>68</v>
      </c>
      <c r="V745" s="15" t="str">
        <f>_xlfn.XLOOKUP(Grades[[#This Row],[Name]],Students[Name],Students[School Name])</f>
        <v>Blue River High School</v>
      </c>
      <c r="W745" s="15" t="str">
        <f>_xlfn.XLOOKUP(Grades[[#This Row],[Name]],Students[Name],Students[Extracurricular Activities])</f>
        <v xml:space="preserve">Marching Band </v>
      </c>
      <c r="X745" s="15" t="str">
        <f>_xlfn.XLOOKUP(Grades[[#This Row],[school]],Schools[School Name],Schools[City])</f>
        <v>Duluth</v>
      </c>
      <c r="Y745" s="15">
        <f>_xlfn.XLOOKUP(Grades[[#This Row],[School City]],Schools[City],Schools[Zipcode])</f>
        <v>55810</v>
      </c>
    </row>
    <row r="746" spans="12:25" x14ac:dyDescent="0.2">
      <c r="L746" t="s">
        <v>794</v>
      </c>
      <c r="M746" t="s">
        <v>5</v>
      </c>
      <c r="N746" t="s">
        <v>629</v>
      </c>
      <c r="O746">
        <v>55</v>
      </c>
      <c r="P746">
        <v>55</v>
      </c>
      <c r="Q746">
        <v>47</v>
      </c>
      <c r="R746" s="15" t="str">
        <f>_xlfn.XLOOKUP(Grades[[#This Row],[math score]],$I$37:$I$41,$J$37:$J$41, ,-1)</f>
        <v>F</v>
      </c>
      <c r="S746" s="16" t="str">
        <f>_xlfn.XLOOKUP(Grades[[#This Row],[reading score]],$I$37:$I$41,$J$37:$J$41, ,-1)</f>
        <v>F</v>
      </c>
      <c r="T746" s="16" t="str">
        <f>_xlfn.XLOOKUP(Grades[[#This Row],[writing score]],$I$37:$I$41,$J$37:$J$41, ,-1)</f>
        <v>F</v>
      </c>
      <c r="U746" s="76">
        <f>AVERAGE(Grades[[#This Row],[math score]],Grades[[#This Row],[reading score]],Grades[[#This Row],[writing score]])</f>
        <v>52.333333333333336</v>
      </c>
      <c r="V746" s="15" t="str">
        <f>_xlfn.XLOOKUP(Grades[[#This Row],[Name]],Students[Name],Students[School Name])</f>
        <v>Lone Oak Grammar School</v>
      </c>
      <c r="W746" s="15" t="str">
        <f>_xlfn.XLOOKUP(Grades[[#This Row],[Name]],Students[Name],Students[Extracurricular Activities])</f>
        <v>Yearbook Committee</v>
      </c>
      <c r="X746" s="15" t="str">
        <f>_xlfn.XLOOKUP(Grades[[#This Row],[school]],Schools[School Name],Schools[City])</f>
        <v>Rochester</v>
      </c>
      <c r="Y746" s="15">
        <f>_xlfn.XLOOKUP(Grades[[#This Row],[School City]],Schools[City],Schools[Zipcode])</f>
        <v>55906</v>
      </c>
    </row>
    <row r="747" spans="12:25" x14ac:dyDescent="0.2">
      <c r="L747" t="s">
        <v>795</v>
      </c>
      <c r="M747" t="s">
        <v>5</v>
      </c>
      <c r="N747" t="s">
        <v>630</v>
      </c>
      <c r="O747">
        <v>72</v>
      </c>
      <c r="P747">
        <v>79</v>
      </c>
      <c r="Q747">
        <v>74</v>
      </c>
      <c r="R747" s="15" t="str">
        <f>_xlfn.XLOOKUP(Grades[[#This Row],[math score]],$I$37:$I$41,$J$37:$J$41, ,-1)</f>
        <v>C</v>
      </c>
      <c r="S747" s="16" t="str">
        <f>_xlfn.XLOOKUP(Grades[[#This Row],[reading score]],$I$37:$I$41,$J$37:$J$41, ,-1)</f>
        <v>C</v>
      </c>
      <c r="T747" s="16" t="str">
        <f>_xlfn.XLOOKUP(Grades[[#This Row],[writing score]],$I$37:$I$41,$J$37:$J$41, ,-1)</f>
        <v>C</v>
      </c>
      <c r="U747" s="76">
        <f>AVERAGE(Grades[[#This Row],[math score]],Grades[[#This Row],[reading score]],Grades[[#This Row],[writing score]])</f>
        <v>75</v>
      </c>
      <c r="V747" s="15" t="str">
        <f>_xlfn.XLOOKUP(Grades[[#This Row],[Name]],Students[Name],Students[School Name])</f>
        <v>Golden Sierra High School</v>
      </c>
      <c r="W747" s="15" t="str">
        <f>_xlfn.XLOOKUP(Grades[[#This Row],[Name]],Students[Name],Students[Extracurricular Activities])</f>
        <v xml:space="preserve">Marching Band </v>
      </c>
      <c r="X747" s="15" t="str">
        <f>_xlfn.XLOOKUP(Grades[[#This Row],[school]],Schools[School Name],Schools[City])</f>
        <v>Bloomington</v>
      </c>
      <c r="Y747" s="15">
        <f>_xlfn.XLOOKUP(Grades[[#This Row],[School City]],Schools[City],Schools[Zipcode])</f>
        <v>55435</v>
      </c>
    </row>
    <row r="748" spans="12:25" x14ac:dyDescent="0.2">
      <c r="L748" t="s">
        <v>796</v>
      </c>
      <c r="M748" t="s">
        <v>5</v>
      </c>
      <c r="N748" t="s">
        <v>630</v>
      </c>
      <c r="O748">
        <v>69</v>
      </c>
      <c r="P748">
        <v>75</v>
      </c>
      <c r="Q748">
        <v>71</v>
      </c>
      <c r="R748" s="15" t="str">
        <f>_xlfn.XLOOKUP(Grades[[#This Row],[math score]],$I$37:$I$41,$J$37:$J$41, ,-1)</f>
        <v>D</v>
      </c>
      <c r="S748" s="16" t="str">
        <f>_xlfn.XLOOKUP(Grades[[#This Row],[reading score]],$I$37:$I$41,$J$37:$J$41, ,-1)</f>
        <v>C</v>
      </c>
      <c r="T748" s="16" t="str">
        <f>_xlfn.XLOOKUP(Grades[[#This Row],[writing score]],$I$37:$I$41,$J$37:$J$41, ,-1)</f>
        <v>C</v>
      </c>
      <c r="U748" s="76">
        <f>AVERAGE(Grades[[#This Row],[math score]],Grades[[#This Row],[reading score]],Grades[[#This Row],[writing score]])</f>
        <v>71.666666666666671</v>
      </c>
      <c r="V748" s="15" t="str">
        <f>_xlfn.XLOOKUP(Grades[[#This Row],[Name]],Students[Name],Students[School Name])</f>
        <v>Golden Sierra High School</v>
      </c>
      <c r="W748" s="15" t="str">
        <f>_xlfn.XLOOKUP(Grades[[#This Row],[Name]],Students[Name],Students[Extracurricular Activities])</f>
        <v>Chess Club</v>
      </c>
      <c r="X748" s="15" t="str">
        <f>_xlfn.XLOOKUP(Grades[[#This Row],[school]],Schools[School Name],Schools[City])</f>
        <v>Bloomington</v>
      </c>
      <c r="Y748" s="15">
        <f>_xlfn.XLOOKUP(Grades[[#This Row],[School City]],Schools[City],Schools[Zipcode])</f>
        <v>55435</v>
      </c>
    </row>
    <row r="749" spans="12:25" x14ac:dyDescent="0.2">
      <c r="L749" t="s">
        <v>797</v>
      </c>
      <c r="M749" t="s">
        <v>5</v>
      </c>
      <c r="N749" t="s">
        <v>630</v>
      </c>
      <c r="O749">
        <v>69</v>
      </c>
      <c r="P749">
        <v>64</v>
      </c>
      <c r="Q749">
        <v>68</v>
      </c>
      <c r="R749" s="15" t="str">
        <f>_xlfn.XLOOKUP(Grades[[#This Row],[math score]],$I$37:$I$41,$J$37:$J$41, ,-1)</f>
        <v>D</v>
      </c>
      <c r="S749" s="16" t="str">
        <f>_xlfn.XLOOKUP(Grades[[#This Row],[reading score]],$I$37:$I$41,$J$37:$J$41, ,-1)</f>
        <v>D</v>
      </c>
      <c r="T749" s="16" t="str">
        <f>_xlfn.XLOOKUP(Grades[[#This Row],[writing score]],$I$37:$I$41,$J$37:$J$41, ,-1)</f>
        <v>D</v>
      </c>
      <c r="U749" s="76">
        <f>AVERAGE(Grades[[#This Row],[math score]],Grades[[#This Row],[reading score]],Grades[[#This Row],[writing score]])</f>
        <v>67</v>
      </c>
      <c r="V749" s="15" t="str">
        <f>_xlfn.XLOOKUP(Grades[[#This Row],[Name]],Students[Name],Students[School Name])</f>
        <v>Blue River High School</v>
      </c>
      <c r="W749" s="15" t="str">
        <f>_xlfn.XLOOKUP(Grades[[#This Row],[Name]],Students[Name],Students[Extracurricular Activities])</f>
        <v>Yearbook Committee</v>
      </c>
      <c r="X749" s="15" t="str">
        <f>_xlfn.XLOOKUP(Grades[[#This Row],[school]],Schools[School Name],Schools[City])</f>
        <v>Duluth</v>
      </c>
      <c r="Y749" s="15">
        <f>_xlfn.XLOOKUP(Grades[[#This Row],[School City]],Schools[City],Schools[Zipcode])</f>
        <v>55810</v>
      </c>
    </row>
    <row r="750" spans="12:25" x14ac:dyDescent="0.2">
      <c r="L750" t="s">
        <v>798</v>
      </c>
      <c r="M750" t="s">
        <v>4</v>
      </c>
      <c r="N750" t="s">
        <v>629</v>
      </c>
      <c r="O750">
        <v>50</v>
      </c>
      <c r="P750">
        <v>60</v>
      </c>
      <c r="Q750">
        <v>59</v>
      </c>
      <c r="R750" s="15" t="str">
        <f>_xlfn.XLOOKUP(Grades[[#This Row],[math score]],$I$37:$I$41,$J$37:$J$41, ,-1)</f>
        <v>F</v>
      </c>
      <c r="S750" s="16" t="str">
        <f>_xlfn.XLOOKUP(Grades[[#This Row],[reading score]],$I$37:$I$41,$J$37:$J$41, ,-1)</f>
        <v>D</v>
      </c>
      <c r="T750" s="16" t="str">
        <f>_xlfn.XLOOKUP(Grades[[#This Row],[writing score]],$I$37:$I$41,$J$37:$J$41, ,-1)</f>
        <v>F</v>
      </c>
      <c r="U750" s="76">
        <f>AVERAGE(Grades[[#This Row],[math score]],Grades[[#This Row],[reading score]],Grades[[#This Row],[writing score]])</f>
        <v>56.333333333333336</v>
      </c>
      <c r="V750" s="15" t="str">
        <f>_xlfn.XLOOKUP(Grades[[#This Row],[Name]],Students[Name],Students[School Name])</f>
        <v>Blue River High School</v>
      </c>
      <c r="W750" s="15" t="str">
        <f>_xlfn.XLOOKUP(Grades[[#This Row],[Name]],Students[Name],Students[Extracurricular Activities])</f>
        <v>Sports</v>
      </c>
      <c r="X750" s="15" t="str">
        <f>_xlfn.XLOOKUP(Grades[[#This Row],[school]],Schools[School Name],Schools[City])</f>
        <v>Duluth</v>
      </c>
      <c r="Y750" s="15">
        <f>_xlfn.XLOOKUP(Grades[[#This Row],[School City]],Schools[City],Schools[Zipcode])</f>
        <v>55810</v>
      </c>
    </row>
    <row r="751" spans="12:25" x14ac:dyDescent="0.2">
      <c r="L751" t="s">
        <v>799</v>
      </c>
      <c r="M751" t="s">
        <v>5</v>
      </c>
      <c r="N751" t="s">
        <v>629</v>
      </c>
      <c r="O751">
        <v>87</v>
      </c>
      <c r="P751">
        <v>84</v>
      </c>
      <c r="Q751">
        <v>86</v>
      </c>
      <c r="R751" s="15" t="str">
        <f>_xlfn.XLOOKUP(Grades[[#This Row],[math score]],$I$37:$I$41,$J$37:$J$41, ,-1)</f>
        <v>B</v>
      </c>
      <c r="S751" s="16" t="str">
        <f>_xlfn.XLOOKUP(Grades[[#This Row],[reading score]],$I$37:$I$41,$J$37:$J$41, ,-1)</f>
        <v>B</v>
      </c>
      <c r="T751" s="16" t="str">
        <f>_xlfn.XLOOKUP(Grades[[#This Row],[writing score]],$I$37:$I$41,$J$37:$J$41, ,-1)</f>
        <v>B</v>
      </c>
      <c r="U751" s="76">
        <f>AVERAGE(Grades[[#This Row],[math score]],Grades[[#This Row],[reading score]],Grades[[#This Row],[writing score]])</f>
        <v>85.666666666666671</v>
      </c>
      <c r="V751" s="15" t="str">
        <f>_xlfn.XLOOKUP(Grades[[#This Row],[Name]],Students[Name],Students[School Name])</f>
        <v>Lone Oak Grammar School</v>
      </c>
      <c r="W751" s="15" t="str">
        <f>_xlfn.XLOOKUP(Grades[[#This Row],[Name]],Students[Name],Students[Extracurricular Activities])</f>
        <v>Yearbook Committee</v>
      </c>
      <c r="X751" s="15" t="str">
        <f>_xlfn.XLOOKUP(Grades[[#This Row],[school]],Schools[School Name],Schools[City])</f>
        <v>Rochester</v>
      </c>
      <c r="Y751" s="15">
        <f>_xlfn.XLOOKUP(Grades[[#This Row],[School City]],Schools[City],Schools[Zipcode])</f>
        <v>55906</v>
      </c>
    </row>
    <row r="752" spans="12:25" x14ac:dyDescent="0.2">
      <c r="L752" t="s">
        <v>800</v>
      </c>
      <c r="M752" t="s">
        <v>5</v>
      </c>
      <c r="N752" t="s">
        <v>629</v>
      </c>
      <c r="O752">
        <v>71</v>
      </c>
      <c r="P752">
        <v>69</v>
      </c>
      <c r="Q752">
        <v>68</v>
      </c>
      <c r="R752" s="15" t="str">
        <f>_xlfn.XLOOKUP(Grades[[#This Row],[math score]],$I$37:$I$41,$J$37:$J$41, ,-1)</f>
        <v>C</v>
      </c>
      <c r="S752" s="16" t="str">
        <f>_xlfn.XLOOKUP(Grades[[#This Row],[reading score]],$I$37:$I$41,$J$37:$J$41, ,-1)</f>
        <v>D</v>
      </c>
      <c r="T752" s="16" t="str">
        <f>_xlfn.XLOOKUP(Grades[[#This Row],[writing score]],$I$37:$I$41,$J$37:$J$41, ,-1)</f>
        <v>D</v>
      </c>
      <c r="U752" s="76">
        <f>AVERAGE(Grades[[#This Row],[math score]],Grades[[#This Row],[reading score]],Grades[[#This Row],[writing score]])</f>
        <v>69.333333333333329</v>
      </c>
      <c r="V752" s="15" t="str">
        <f>_xlfn.XLOOKUP(Grades[[#This Row],[Name]],Students[Name],Students[School Name])</f>
        <v>Golden Sierra High School</v>
      </c>
      <c r="W752" s="15" t="str">
        <f>_xlfn.XLOOKUP(Grades[[#This Row],[Name]],Students[Name],Students[Extracurricular Activities])</f>
        <v>Student Government</v>
      </c>
      <c r="X752" s="15" t="str">
        <f>_xlfn.XLOOKUP(Grades[[#This Row],[school]],Schools[School Name],Schools[City])</f>
        <v>Bloomington</v>
      </c>
      <c r="Y752" s="15">
        <f>_xlfn.XLOOKUP(Grades[[#This Row],[School City]],Schools[City],Schools[Zipcode])</f>
        <v>55435</v>
      </c>
    </row>
    <row r="753" spans="12:25" x14ac:dyDescent="0.2">
      <c r="L753" t="s">
        <v>801</v>
      </c>
      <c r="M753" t="s">
        <v>5</v>
      </c>
      <c r="N753" t="s">
        <v>629</v>
      </c>
      <c r="O753">
        <v>68</v>
      </c>
      <c r="P753">
        <v>72</v>
      </c>
      <c r="Q753">
        <v>65</v>
      </c>
      <c r="R753" s="15" t="str">
        <f>_xlfn.XLOOKUP(Grades[[#This Row],[math score]],$I$37:$I$41,$J$37:$J$41, ,-1)</f>
        <v>D</v>
      </c>
      <c r="S753" s="16" t="str">
        <f>_xlfn.XLOOKUP(Grades[[#This Row],[reading score]],$I$37:$I$41,$J$37:$J$41, ,-1)</f>
        <v>C</v>
      </c>
      <c r="T753" s="16" t="str">
        <f>_xlfn.XLOOKUP(Grades[[#This Row],[writing score]],$I$37:$I$41,$J$37:$J$41, ,-1)</f>
        <v>D</v>
      </c>
      <c r="U753" s="76">
        <f>AVERAGE(Grades[[#This Row],[math score]],Grades[[#This Row],[reading score]],Grades[[#This Row],[writing score]])</f>
        <v>68.333333333333329</v>
      </c>
      <c r="V753" s="15" t="str">
        <f>_xlfn.XLOOKUP(Grades[[#This Row],[Name]],Students[Name],Students[School Name])</f>
        <v>Willow Creek High School</v>
      </c>
      <c r="W753" s="15" t="str">
        <f>_xlfn.XLOOKUP(Grades[[#This Row],[Name]],Students[Name],Students[Extracurricular Activities])</f>
        <v>Yearbook Committee</v>
      </c>
      <c r="X753" s="15" t="str">
        <f>_xlfn.XLOOKUP(Grades[[#This Row],[school]],Schools[School Name],Schools[City])</f>
        <v>Saint Paul</v>
      </c>
      <c r="Y753" s="15">
        <f>_xlfn.XLOOKUP(Grades[[#This Row],[School City]],Schools[City],Schools[Zipcode])</f>
        <v>55108</v>
      </c>
    </row>
    <row r="754" spans="12:25" x14ac:dyDescent="0.2">
      <c r="L754" t="s">
        <v>802</v>
      </c>
      <c r="M754" t="s">
        <v>5</v>
      </c>
      <c r="N754" t="s">
        <v>630</v>
      </c>
      <c r="O754">
        <v>79</v>
      </c>
      <c r="P754">
        <v>77</v>
      </c>
      <c r="Q754">
        <v>75</v>
      </c>
      <c r="R754" s="15" t="str">
        <f>_xlfn.XLOOKUP(Grades[[#This Row],[math score]],$I$37:$I$41,$J$37:$J$41, ,-1)</f>
        <v>C</v>
      </c>
      <c r="S754" s="16" t="str">
        <f>_xlfn.XLOOKUP(Grades[[#This Row],[reading score]],$I$37:$I$41,$J$37:$J$41, ,-1)</f>
        <v>C</v>
      </c>
      <c r="T754" s="16" t="str">
        <f>_xlfn.XLOOKUP(Grades[[#This Row],[writing score]],$I$37:$I$41,$J$37:$J$41, ,-1)</f>
        <v>C</v>
      </c>
      <c r="U754" s="76">
        <f>AVERAGE(Grades[[#This Row],[math score]],Grades[[#This Row],[reading score]],Grades[[#This Row],[writing score]])</f>
        <v>77</v>
      </c>
      <c r="V754" s="15" t="str">
        <f>_xlfn.XLOOKUP(Grades[[#This Row],[Name]],Students[Name],Students[School Name])</f>
        <v>Blue River High School</v>
      </c>
      <c r="W754" s="15" t="str">
        <f>_xlfn.XLOOKUP(Grades[[#This Row],[Name]],Students[Name],Students[Extracurricular Activities])</f>
        <v>Art Club</v>
      </c>
      <c r="X754" s="15" t="str">
        <f>_xlfn.XLOOKUP(Grades[[#This Row],[school]],Schools[School Name],Schools[City])</f>
        <v>Duluth</v>
      </c>
      <c r="Y754" s="15">
        <f>_xlfn.XLOOKUP(Grades[[#This Row],[School City]],Schools[City],Schools[Zipcode])</f>
        <v>55810</v>
      </c>
    </row>
    <row r="755" spans="12:25" x14ac:dyDescent="0.2">
      <c r="L755" t="s">
        <v>512</v>
      </c>
      <c r="M755" t="s">
        <v>4</v>
      </c>
      <c r="N755" t="s">
        <v>629</v>
      </c>
      <c r="O755">
        <v>77</v>
      </c>
      <c r="P755">
        <v>90</v>
      </c>
      <c r="Q755">
        <v>85</v>
      </c>
      <c r="R755" s="15" t="str">
        <f>_xlfn.XLOOKUP(Grades[[#This Row],[math score]],$I$37:$I$41,$J$37:$J$41, ,-1)</f>
        <v>C</v>
      </c>
      <c r="S755" s="16" t="str">
        <f>_xlfn.XLOOKUP(Grades[[#This Row],[reading score]],$I$37:$I$41,$J$37:$J$41, ,-1)</f>
        <v>A</v>
      </c>
      <c r="T755" s="16" t="str">
        <f>_xlfn.XLOOKUP(Grades[[#This Row],[writing score]],$I$37:$I$41,$J$37:$J$41, ,-1)</f>
        <v>B</v>
      </c>
      <c r="U755" s="76">
        <f>AVERAGE(Grades[[#This Row],[math score]],Grades[[#This Row],[reading score]],Grades[[#This Row],[writing score]])</f>
        <v>84</v>
      </c>
      <c r="V755" s="15" t="str">
        <f>_xlfn.XLOOKUP(Grades[[#This Row],[Name]],Students[Name],Students[School Name])</f>
        <v>Golden Sierra High School</v>
      </c>
      <c r="W755" s="15" t="str">
        <f>_xlfn.XLOOKUP(Grades[[#This Row],[Name]],Students[Name],Students[Extracurricular Activities])</f>
        <v>Yearbook Committee</v>
      </c>
      <c r="X755" s="15" t="str">
        <f>_xlfn.XLOOKUP(Grades[[#This Row],[school]],Schools[School Name],Schools[City])</f>
        <v>Bloomington</v>
      </c>
      <c r="Y755" s="15">
        <f>_xlfn.XLOOKUP(Grades[[#This Row],[School City]],Schools[City],Schools[Zipcode])</f>
        <v>55435</v>
      </c>
    </row>
    <row r="756" spans="12:25" x14ac:dyDescent="0.2">
      <c r="L756" t="s">
        <v>803</v>
      </c>
      <c r="M756" t="s">
        <v>5</v>
      </c>
      <c r="N756" t="s">
        <v>629</v>
      </c>
      <c r="O756">
        <v>58</v>
      </c>
      <c r="P756">
        <v>55</v>
      </c>
      <c r="Q756">
        <v>53</v>
      </c>
      <c r="R756" s="15" t="str">
        <f>_xlfn.XLOOKUP(Grades[[#This Row],[math score]],$I$37:$I$41,$J$37:$J$41, ,-1)</f>
        <v>F</v>
      </c>
      <c r="S756" s="16" t="str">
        <f>_xlfn.XLOOKUP(Grades[[#This Row],[reading score]],$I$37:$I$41,$J$37:$J$41, ,-1)</f>
        <v>F</v>
      </c>
      <c r="T756" s="16" t="str">
        <f>_xlfn.XLOOKUP(Grades[[#This Row],[writing score]],$I$37:$I$41,$J$37:$J$41, ,-1)</f>
        <v>F</v>
      </c>
      <c r="U756" s="76">
        <f>AVERAGE(Grades[[#This Row],[math score]],Grades[[#This Row],[reading score]],Grades[[#This Row],[writing score]])</f>
        <v>55.333333333333336</v>
      </c>
      <c r="V756" s="15" t="str">
        <f>_xlfn.XLOOKUP(Grades[[#This Row],[Name]],Students[Name],Students[School Name])</f>
        <v>Blue River High School</v>
      </c>
      <c r="W756" s="15" t="str">
        <f>_xlfn.XLOOKUP(Grades[[#This Row],[Name]],Students[Name],Students[Extracurricular Activities])</f>
        <v xml:space="preserve">Marching Band </v>
      </c>
      <c r="X756" s="15" t="str">
        <f>_xlfn.XLOOKUP(Grades[[#This Row],[school]],Schools[School Name],Schools[City])</f>
        <v>Duluth</v>
      </c>
      <c r="Y756" s="15">
        <f>_xlfn.XLOOKUP(Grades[[#This Row],[School City]],Schools[City],Schools[Zipcode])</f>
        <v>55810</v>
      </c>
    </row>
    <row r="757" spans="12:25" x14ac:dyDescent="0.2">
      <c r="L757" t="s">
        <v>804</v>
      </c>
      <c r="M757" t="s">
        <v>4</v>
      </c>
      <c r="N757" t="s">
        <v>629</v>
      </c>
      <c r="O757">
        <v>84</v>
      </c>
      <c r="P757">
        <v>95</v>
      </c>
      <c r="Q757">
        <v>92</v>
      </c>
      <c r="R757" s="15" t="str">
        <f>_xlfn.XLOOKUP(Grades[[#This Row],[math score]],$I$37:$I$41,$J$37:$J$41, ,-1)</f>
        <v>B</v>
      </c>
      <c r="S757" s="16" t="str">
        <f>_xlfn.XLOOKUP(Grades[[#This Row],[reading score]],$I$37:$I$41,$J$37:$J$41, ,-1)</f>
        <v>A</v>
      </c>
      <c r="T757" s="16" t="str">
        <f>_xlfn.XLOOKUP(Grades[[#This Row],[writing score]],$I$37:$I$41,$J$37:$J$41, ,-1)</f>
        <v>A</v>
      </c>
      <c r="U757" s="76">
        <f>AVERAGE(Grades[[#This Row],[math score]],Grades[[#This Row],[reading score]],Grades[[#This Row],[writing score]])</f>
        <v>90.333333333333329</v>
      </c>
      <c r="V757" s="15" t="str">
        <f>_xlfn.XLOOKUP(Grades[[#This Row],[Name]],Students[Name],Students[School Name])</f>
        <v>Willow Creek High School</v>
      </c>
      <c r="W757" s="15" t="str">
        <f>_xlfn.XLOOKUP(Grades[[#This Row],[Name]],Students[Name],Students[Extracurricular Activities])</f>
        <v xml:space="preserve">Marching Band </v>
      </c>
      <c r="X757" s="15" t="str">
        <f>_xlfn.XLOOKUP(Grades[[#This Row],[school]],Schools[School Name],Schools[City])</f>
        <v>Saint Paul</v>
      </c>
      <c r="Y757" s="15">
        <f>_xlfn.XLOOKUP(Grades[[#This Row],[School City]],Schools[City],Schools[Zipcode])</f>
        <v>55108</v>
      </c>
    </row>
    <row r="758" spans="12:25" x14ac:dyDescent="0.2">
      <c r="L758" t="s">
        <v>805</v>
      </c>
      <c r="M758" t="s">
        <v>5</v>
      </c>
      <c r="N758" t="s">
        <v>630</v>
      </c>
      <c r="O758">
        <v>55</v>
      </c>
      <c r="P758">
        <v>58</v>
      </c>
      <c r="Q758">
        <v>52</v>
      </c>
      <c r="R758" s="15" t="str">
        <f>_xlfn.XLOOKUP(Grades[[#This Row],[math score]],$I$37:$I$41,$J$37:$J$41, ,-1)</f>
        <v>F</v>
      </c>
      <c r="S758" s="16" t="str">
        <f>_xlfn.XLOOKUP(Grades[[#This Row],[reading score]],$I$37:$I$41,$J$37:$J$41, ,-1)</f>
        <v>F</v>
      </c>
      <c r="T758" s="16" t="str">
        <f>_xlfn.XLOOKUP(Grades[[#This Row],[writing score]],$I$37:$I$41,$J$37:$J$41, ,-1)</f>
        <v>F</v>
      </c>
      <c r="U758" s="76">
        <f>AVERAGE(Grades[[#This Row],[math score]],Grades[[#This Row],[reading score]],Grades[[#This Row],[writing score]])</f>
        <v>55</v>
      </c>
      <c r="V758" s="15" t="str">
        <f>_xlfn.XLOOKUP(Grades[[#This Row],[Name]],Students[Name],Students[School Name])</f>
        <v>Golden Sierra High School</v>
      </c>
      <c r="W758" s="15" t="str">
        <f>_xlfn.XLOOKUP(Grades[[#This Row],[Name]],Students[Name],Students[Extracurricular Activities])</f>
        <v>Yearbook Committee</v>
      </c>
      <c r="X758" s="15" t="str">
        <f>_xlfn.XLOOKUP(Grades[[#This Row],[school]],Schools[School Name],Schools[City])</f>
        <v>Bloomington</v>
      </c>
      <c r="Y758" s="15">
        <f>_xlfn.XLOOKUP(Grades[[#This Row],[School City]],Schools[City],Schools[Zipcode])</f>
        <v>55435</v>
      </c>
    </row>
    <row r="759" spans="12:25" x14ac:dyDescent="0.2">
      <c r="L759" t="s">
        <v>806</v>
      </c>
      <c r="M759" t="s">
        <v>5</v>
      </c>
      <c r="N759" t="s">
        <v>630</v>
      </c>
      <c r="O759">
        <v>70</v>
      </c>
      <c r="P759">
        <v>68</v>
      </c>
      <c r="Q759">
        <v>72</v>
      </c>
      <c r="R759" s="15" t="str">
        <f>_xlfn.XLOOKUP(Grades[[#This Row],[math score]],$I$37:$I$41,$J$37:$J$41, ,-1)</f>
        <v>C</v>
      </c>
      <c r="S759" s="16" t="str">
        <f>_xlfn.XLOOKUP(Grades[[#This Row],[reading score]],$I$37:$I$41,$J$37:$J$41, ,-1)</f>
        <v>D</v>
      </c>
      <c r="T759" s="16" t="str">
        <f>_xlfn.XLOOKUP(Grades[[#This Row],[writing score]],$I$37:$I$41,$J$37:$J$41, ,-1)</f>
        <v>C</v>
      </c>
      <c r="U759" s="76">
        <f>AVERAGE(Grades[[#This Row],[math score]],Grades[[#This Row],[reading score]],Grades[[#This Row],[writing score]])</f>
        <v>70</v>
      </c>
      <c r="V759" s="15" t="str">
        <f>_xlfn.XLOOKUP(Grades[[#This Row],[Name]],Students[Name],Students[School Name])</f>
        <v>Willow Creek High School</v>
      </c>
      <c r="W759" s="15" t="str">
        <f>_xlfn.XLOOKUP(Grades[[#This Row],[Name]],Students[Name],Students[Extracurricular Activities])</f>
        <v>Sports</v>
      </c>
      <c r="X759" s="15" t="str">
        <f>_xlfn.XLOOKUP(Grades[[#This Row],[school]],Schools[School Name],Schools[City])</f>
        <v>Saint Paul</v>
      </c>
      <c r="Y759" s="15">
        <f>_xlfn.XLOOKUP(Grades[[#This Row],[School City]],Schools[City],Schools[Zipcode])</f>
        <v>55108</v>
      </c>
    </row>
    <row r="760" spans="12:25" x14ac:dyDescent="0.2">
      <c r="L760" t="s">
        <v>807</v>
      </c>
      <c r="M760" t="s">
        <v>4</v>
      </c>
      <c r="N760" t="s">
        <v>629</v>
      </c>
      <c r="O760">
        <v>52</v>
      </c>
      <c r="P760">
        <v>59</v>
      </c>
      <c r="Q760">
        <v>65</v>
      </c>
      <c r="R760" s="15" t="str">
        <f>_xlfn.XLOOKUP(Grades[[#This Row],[math score]],$I$37:$I$41,$J$37:$J$41, ,-1)</f>
        <v>F</v>
      </c>
      <c r="S760" s="16" t="str">
        <f>_xlfn.XLOOKUP(Grades[[#This Row],[reading score]],$I$37:$I$41,$J$37:$J$41, ,-1)</f>
        <v>F</v>
      </c>
      <c r="T760" s="16" t="str">
        <f>_xlfn.XLOOKUP(Grades[[#This Row],[writing score]],$I$37:$I$41,$J$37:$J$41, ,-1)</f>
        <v>D</v>
      </c>
      <c r="U760" s="76">
        <f>AVERAGE(Grades[[#This Row],[math score]],Grades[[#This Row],[reading score]],Grades[[#This Row],[writing score]])</f>
        <v>58.666666666666664</v>
      </c>
      <c r="V760" s="15" t="str">
        <f>_xlfn.XLOOKUP(Grades[[#This Row],[Name]],Students[Name],Students[School Name])</f>
        <v>Golden Sierra High School</v>
      </c>
      <c r="W760" s="15" t="str">
        <f>_xlfn.XLOOKUP(Grades[[#This Row],[Name]],Students[Name],Students[Extracurricular Activities])</f>
        <v>Yearbook Committee</v>
      </c>
      <c r="X760" s="15" t="str">
        <f>_xlfn.XLOOKUP(Grades[[#This Row],[school]],Schools[School Name],Schools[City])</f>
        <v>Bloomington</v>
      </c>
      <c r="Y760" s="15">
        <f>_xlfn.XLOOKUP(Grades[[#This Row],[School City]],Schools[City],Schools[Zipcode])</f>
        <v>55435</v>
      </c>
    </row>
    <row r="761" spans="12:25" x14ac:dyDescent="0.2">
      <c r="L761" t="s">
        <v>808</v>
      </c>
      <c r="M761" t="s">
        <v>5</v>
      </c>
      <c r="N761" t="s">
        <v>629</v>
      </c>
      <c r="O761">
        <v>69</v>
      </c>
      <c r="P761">
        <v>77</v>
      </c>
      <c r="Q761">
        <v>77</v>
      </c>
      <c r="R761" s="15" t="str">
        <f>_xlfn.XLOOKUP(Grades[[#This Row],[math score]],$I$37:$I$41,$J$37:$J$41, ,-1)</f>
        <v>D</v>
      </c>
      <c r="S761" s="16" t="str">
        <f>_xlfn.XLOOKUP(Grades[[#This Row],[reading score]],$I$37:$I$41,$J$37:$J$41, ,-1)</f>
        <v>C</v>
      </c>
      <c r="T761" s="16" t="str">
        <f>_xlfn.XLOOKUP(Grades[[#This Row],[writing score]],$I$37:$I$41,$J$37:$J$41, ,-1)</f>
        <v>C</v>
      </c>
      <c r="U761" s="76">
        <f>AVERAGE(Grades[[#This Row],[math score]],Grades[[#This Row],[reading score]],Grades[[#This Row],[writing score]])</f>
        <v>74.333333333333329</v>
      </c>
      <c r="V761" s="15" t="str">
        <f>_xlfn.XLOOKUP(Grades[[#This Row],[Name]],Students[Name],Students[School Name])</f>
        <v>Lone Oak Grammar School</v>
      </c>
      <c r="W761" s="15" t="str">
        <f>_xlfn.XLOOKUP(Grades[[#This Row],[Name]],Students[Name],Students[Extracurricular Activities])</f>
        <v>Yearbook Committee</v>
      </c>
      <c r="X761" s="15" t="str">
        <f>_xlfn.XLOOKUP(Grades[[#This Row],[school]],Schools[School Name],Schools[City])</f>
        <v>Rochester</v>
      </c>
      <c r="Y761" s="15">
        <f>_xlfn.XLOOKUP(Grades[[#This Row],[School City]],Schools[City],Schools[Zipcode])</f>
        <v>55906</v>
      </c>
    </row>
    <row r="762" spans="12:25" x14ac:dyDescent="0.2">
      <c r="L762" t="s">
        <v>809</v>
      </c>
      <c r="M762" t="s">
        <v>4</v>
      </c>
      <c r="N762" t="s">
        <v>630</v>
      </c>
      <c r="O762">
        <v>53</v>
      </c>
      <c r="P762">
        <v>72</v>
      </c>
      <c r="Q762">
        <v>64</v>
      </c>
      <c r="R762" s="15" t="str">
        <f>_xlfn.XLOOKUP(Grades[[#This Row],[math score]],$I$37:$I$41,$J$37:$J$41, ,-1)</f>
        <v>F</v>
      </c>
      <c r="S762" s="16" t="str">
        <f>_xlfn.XLOOKUP(Grades[[#This Row],[reading score]],$I$37:$I$41,$J$37:$J$41, ,-1)</f>
        <v>C</v>
      </c>
      <c r="T762" s="16" t="str">
        <f>_xlfn.XLOOKUP(Grades[[#This Row],[writing score]],$I$37:$I$41,$J$37:$J$41, ,-1)</f>
        <v>D</v>
      </c>
      <c r="U762" s="76">
        <f>AVERAGE(Grades[[#This Row],[math score]],Grades[[#This Row],[reading score]],Grades[[#This Row],[writing score]])</f>
        <v>63</v>
      </c>
      <c r="V762" s="15" t="str">
        <f>_xlfn.XLOOKUP(Grades[[#This Row],[Name]],Students[Name],Students[School Name])</f>
        <v>Blue River High School</v>
      </c>
      <c r="W762" s="15" t="str">
        <f>_xlfn.XLOOKUP(Grades[[#This Row],[Name]],Students[Name],Students[Extracurricular Activities])</f>
        <v>Chess Club</v>
      </c>
      <c r="X762" s="15" t="str">
        <f>_xlfn.XLOOKUP(Grades[[#This Row],[school]],Schools[School Name],Schools[City])</f>
        <v>Duluth</v>
      </c>
      <c r="Y762" s="15">
        <f>_xlfn.XLOOKUP(Grades[[#This Row],[School City]],Schools[City],Schools[Zipcode])</f>
        <v>55810</v>
      </c>
    </row>
    <row r="763" spans="12:25" x14ac:dyDescent="0.2">
      <c r="L763" t="s">
        <v>667</v>
      </c>
      <c r="M763" t="s">
        <v>4</v>
      </c>
      <c r="N763" t="s">
        <v>629</v>
      </c>
      <c r="O763">
        <v>48</v>
      </c>
      <c r="P763">
        <v>58</v>
      </c>
      <c r="Q763">
        <v>54</v>
      </c>
      <c r="R763" s="15" t="str">
        <f>_xlfn.XLOOKUP(Grades[[#This Row],[math score]],$I$37:$I$41,$J$37:$J$41, ,-1)</f>
        <v>F</v>
      </c>
      <c r="S763" s="16" t="str">
        <f>_xlfn.XLOOKUP(Grades[[#This Row],[reading score]],$I$37:$I$41,$J$37:$J$41, ,-1)</f>
        <v>F</v>
      </c>
      <c r="T763" s="16" t="str">
        <f>_xlfn.XLOOKUP(Grades[[#This Row],[writing score]],$I$37:$I$41,$J$37:$J$41, ,-1)</f>
        <v>F</v>
      </c>
      <c r="U763" s="76">
        <f>AVERAGE(Grades[[#This Row],[math score]],Grades[[#This Row],[reading score]],Grades[[#This Row],[writing score]])</f>
        <v>53.333333333333336</v>
      </c>
      <c r="V763" s="15" t="str">
        <f>_xlfn.XLOOKUP(Grades[[#This Row],[Name]],Students[Name],Students[School Name])</f>
        <v>Golden Sierra High School</v>
      </c>
      <c r="W763" s="15" t="str">
        <f>_xlfn.XLOOKUP(Grades[[#This Row],[Name]],Students[Name],Students[Extracurricular Activities])</f>
        <v>Yearbook Committee</v>
      </c>
      <c r="X763" s="15" t="str">
        <f>_xlfn.XLOOKUP(Grades[[#This Row],[school]],Schools[School Name],Schools[City])</f>
        <v>Bloomington</v>
      </c>
      <c r="Y763" s="15">
        <f>_xlfn.XLOOKUP(Grades[[#This Row],[School City]],Schools[City],Schools[Zipcode])</f>
        <v>55435</v>
      </c>
    </row>
    <row r="764" spans="12:25" x14ac:dyDescent="0.2">
      <c r="L764" t="s">
        <v>810</v>
      </c>
      <c r="M764" t="s">
        <v>5</v>
      </c>
      <c r="N764" t="s">
        <v>629</v>
      </c>
      <c r="O764">
        <v>78</v>
      </c>
      <c r="P764">
        <v>81</v>
      </c>
      <c r="Q764">
        <v>86</v>
      </c>
      <c r="R764" s="15" t="str">
        <f>_xlfn.XLOOKUP(Grades[[#This Row],[math score]],$I$37:$I$41,$J$37:$J$41, ,-1)</f>
        <v>C</v>
      </c>
      <c r="S764" s="16" t="str">
        <f>_xlfn.XLOOKUP(Grades[[#This Row],[reading score]],$I$37:$I$41,$J$37:$J$41, ,-1)</f>
        <v>B</v>
      </c>
      <c r="T764" s="16" t="str">
        <f>_xlfn.XLOOKUP(Grades[[#This Row],[writing score]],$I$37:$I$41,$J$37:$J$41, ,-1)</f>
        <v>B</v>
      </c>
      <c r="U764" s="76">
        <f>AVERAGE(Grades[[#This Row],[math score]],Grades[[#This Row],[reading score]],Grades[[#This Row],[writing score]])</f>
        <v>81.666666666666671</v>
      </c>
      <c r="V764" s="15" t="str">
        <f>_xlfn.XLOOKUP(Grades[[#This Row],[Name]],Students[Name],Students[School Name])</f>
        <v>Golden Sierra High School</v>
      </c>
      <c r="W764" s="15" t="str">
        <f>_xlfn.XLOOKUP(Grades[[#This Row],[Name]],Students[Name],Students[Extracurricular Activities])</f>
        <v>Student Government</v>
      </c>
      <c r="X764" s="15" t="str">
        <f>_xlfn.XLOOKUP(Grades[[#This Row],[school]],Schools[School Name],Schools[City])</f>
        <v>Bloomington</v>
      </c>
      <c r="Y764" s="15">
        <f>_xlfn.XLOOKUP(Grades[[#This Row],[School City]],Schools[City],Schools[Zipcode])</f>
        <v>55435</v>
      </c>
    </row>
    <row r="765" spans="12:25" x14ac:dyDescent="0.2">
      <c r="L765" t="s">
        <v>811</v>
      </c>
      <c r="M765" t="s">
        <v>4</v>
      </c>
      <c r="N765" t="s">
        <v>629</v>
      </c>
      <c r="O765">
        <v>62</v>
      </c>
      <c r="P765">
        <v>62</v>
      </c>
      <c r="Q765">
        <v>63</v>
      </c>
      <c r="R765" s="15" t="str">
        <f>_xlfn.XLOOKUP(Grades[[#This Row],[math score]],$I$37:$I$41,$J$37:$J$41, ,-1)</f>
        <v>D</v>
      </c>
      <c r="S765" s="16" t="str">
        <f>_xlfn.XLOOKUP(Grades[[#This Row],[reading score]],$I$37:$I$41,$J$37:$J$41, ,-1)</f>
        <v>D</v>
      </c>
      <c r="T765" s="16" t="str">
        <f>_xlfn.XLOOKUP(Grades[[#This Row],[writing score]],$I$37:$I$41,$J$37:$J$41, ,-1)</f>
        <v>D</v>
      </c>
      <c r="U765" s="76">
        <f>AVERAGE(Grades[[#This Row],[math score]],Grades[[#This Row],[reading score]],Grades[[#This Row],[writing score]])</f>
        <v>62.333333333333336</v>
      </c>
      <c r="V765" s="15" t="str">
        <f>_xlfn.XLOOKUP(Grades[[#This Row],[Name]],Students[Name],Students[School Name])</f>
        <v>Lone Oak Grammar School</v>
      </c>
      <c r="W765" s="15" t="str">
        <f>_xlfn.XLOOKUP(Grades[[#This Row],[Name]],Students[Name],Students[Extracurricular Activities])</f>
        <v>Chess Club</v>
      </c>
      <c r="X765" s="15" t="str">
        <f>_xlfn.XLOOKUP(Grades[[#This Row],[school]],Schools[School Name],Schools[City])</f>
        <v>Rochester</v>
      </c>
      <c r="Y765" s="15">
        <f>_xlfn.XLOOKUP(Grades[[#This Row],[School City]],Schools[City],Schools[Zipcode])</f>
        <v>55906</v>
      </c>
    </row>
    <row r="766" spans="12:25" x14ac:dyDescent="0.2">
      <c r="L766" t="s">
        <v>812</v>
      </c>
      <c r="M766" t="s">
        <v>5</v>
      </c>
      <c r="N766" t="s">
        <v>629</v>
      </c>
      <c r="O766">
        <v>60</v>
      </c>
      <c r="P766">
        <v>63</v>
      </c>
      <c r="Q766">
        <v>59</v>
      </c>
      <c r="R766" s="15" t="str">
        <f>_xlfn.XLOOKUP(Grades[[#This Row],[math score]],$I$37:$I$41,$J$37:$J$41, ,-1)</f>
        <v>D</v>
      </c>
      <c r="S766" s="16" t="str">
        <f>_xlfn.XLOOKUP(Grades[[#This Row],[reading score]],$I$37:$I$41,$J$37:$J$41, ,-1)</f>
        <v>D</v>
      </c>
      <c r="T766" s="16" t="str">
        <f>_xlfn.XLOOKUP(Grades[[#This Row],[writing score]],$I$37:$I$41,$J$37:$J$41, ,-1)</f>
        <v>F</v>
      </c>
      <c r="U766" s="76">
        <f>AVERAGE(Grades[[#This Row],[math score]],Grades[[#This Row],[reading score]],Grades[[#This Row],[writing score]])</f>
        <v>60.666666666666664</v>
      </c>
      <c r="V766" s="15" t="str">
        <f>_xlfn.XLOOKUP(Grades[[#This Row],[Name]],Students[Name],Students[School Name])</f>
        <v>Golden Sierra High School</v>
      </c>
      <c r="W766" s="15" t="str">
        <f>_xlfn.XLOOKUP(Grades[[#This Row],[Name]],Students[Name],Students[Extracurricular Activities])</f>
        <v>Yearbook Committee</v>
      </c>
      <c r="X766" s="15" t="str">
        <f>_xlfn.XLOOKUP(Grades[[#This Row],[school]],Schools[School Name],Schools[City])</f>
        <v>Bloomington</v>
      </c>
      <c r="Y766" s="15">
        <f>_xlfn.XLOOKUP(Grades[[#This Row],[School City]],Schools[City],Schools[Zipcode])</f>
        <v>55435</v>
      </c>
    </row>
    <row r="767" spans="12:25" x14ac:dyDescent="0.2">
      <c r="L767" t="s">
        <v>813</v>
      </c>
      <c r="M767" t="s">
        <v>4</v>
      </c>
      <c r="N767" t="s">
        <v>629</v>
      </c>
      <c r="O767">
        <v>74</v>
      </c>
      <c r="P767">
        <v>72</v>
      </c>
      <c r="Q767">
        <v>72</v>
      </c>
      <c r="R767" s="15" t="str">
        <f>_xlfn.XLOOKUP(Grades[[#This Row],[math score]],$I$37:$I$41,$J$37:$J$41, ,-1)</f>
        <v>C</v>
      </c>
      <c r="S767" s="16" t="str">
        <f>_xlfn.XLOOKUP(Grades[[#This Row],[reading score]],$I$37:$I$41,$J$37:$J$41, ,-1)</f>
        <v>C</v>
      </c>
      <c r="T767" s="16" t="str">
        <f>_xlfn.XLOOKUP(Grades[[#This Row],[writing score]],$I$37:$I$41,$J$37:$J$41, ,-1)</f>
        <v>C</v>
      </c>
      <c r="U767" s="76">
        <f>AVERAGE(Grades[[#This Row],[math score]],Grades[[#This Row],[reading score]],Grades[[#This Row],[writing score]])</f>
        <v>72.666666666666671</v>
      </c>
      <c r="V767" s="15" t="str">
        <f>_xlfn.XLOOKUP(Grades[[#This Row],[Name]],Students[Name],Students[School Name])</f>
        <v>Lone Oak Grammar School</v>
      </c>
      <c r="W767" s="15" t="str">
        <f>_xlfn.XLOOKUP(Grades[[#This Row],[Name]],Students[Name],Students[Extracurricular Activities])</f>
        <v>Chess Club</v>
      </c>
      <c r="X767" s="15" t="str">
        <f>_xlfn.XLOOKUP(Grades[[#This Row],[school]],Schools[School Name],Schools[City])</f>
        <v>Rochester</v>
      </c>
      <c r="Y767" s="15">
        <f>_xlfn.XLOOKUP(Grades[[#This Row],[School City]],Schools[City],Schools[Zipcode])</f>
        <v>55906</v>
      </c>
    </row>
    <row r="768" spans="12:25" x14ac:dyDescent="0.2">
      <c r="L768" t="s">
        <v>814</v>
      </c>
      <c r="M768" t="s">
        <v>4</v>
      </c>
      <c r="N768" t="s">
        <v>629</v>
      </c>
      <c r="O768">
        <v>58</v>
      </c>
      <c r="P768">
        <v>75</v>
      </c>
      <c r="Q768">
        <v>77</v>
      </c>
      <c r="R768" s="15" t="str">
        <f>_xlfn.XLOOKUP(Grades[[#This Row],[math score]],$I$37:$I$41,$J$37:$J$41, ,-1)</f>
        <v>F</v>
      </c>
      <c r="S768" s="16" t="str">
        <f>_xlfn.XLOOKUP(Grades[[#This Row],[reading score]],$I$37:$I$41,$J$37:$J$41, ,-1)</f>
        <v>C</v>
      </c>
      <c r="T768" s="16" t="str">
        <f>_xlfn.XLOOKUP(Grades[[#This Row],[writing score]],$I$37:$I$41,$J$37:$J$41, ,-1)</f>
        <v>C</v>
      </c>
      <c r="U768" s="76">
        <f>AVERAGE(Grades[[#This Row],[math score]],Grades[[#This Row],[reading score]],Grades[[#This Row],[writing score]])</f>
        <v>70</v>
      </c>
      <c r="V768" s="15" t="str">
        <f>_xlfn.XLOOKUP(Grades[[#This Row],[Name]],Students[Name],Students[School Name])</f>
        <v>Blue River High School</v>
      </c>
      <c r="W768" s="15" t="str">
        <f>_xlfn.XLOOKUP(Grades[[#This Row],[Name]],Students[Name],Students[Extracurricular Activities])</f>
        <v>Chess Club</v>
      </c>
      <c r="X768" s="15" t="str">
        <f>_xlfn.XLOOKUP(Grades[[#This Row],[school]],Schools[School Name],Schools[City])</f>
        <v>Duluth</v>
      </c>
      <c r="Y768" s="15">
        <f>_xlfn.XLOOKUP(Grades[[#This Row],[School City]],Schools[City],Schools[Zipcode])</f>
        <v>55810</v>
      </c>
    </row>
    <row r="769" spans="12:25" x14ac:dyDescent="0.2">
      <c r="L769" t="s">
        <v>815</v>
      </c>
      <c r="M769" t="s">
        <v>5</v>
      </c>
      <c r="N769" t="s">
        <v>629</v>
      </c>
      <c r="O769">
        <v>76</v>
      </c>
      <c r="P769">
        <v>62</v>
      </c>
      <c r="Q769">
        <v>60</v>
      </c>
      <c r="R769" s="15" t="str">
        <f>_xlfn.XLOOKUP(Grades[[#This Row],[math score]],$I$37:$I$41,$J$37:$J$41, ,-1)</f>
        <v>C</v>
      </c>
      <c r="S769" s="16" t="str">
        <f>_xlfn.XLOOKUP(Grades[[#This Row],[reading score]],$I$37:$I$41,$J$37:$J$41, ,-1)</f>
        <v>D</v>
      </c>
      <c r="T769" s="16" t="str">
        <f>_xlfn.XLOOKUP(Grades[[#This Row],[writing score]],$I$37:$I$41,$J$37:$J$41, ,-1)</f>
        <v>D</v>
      </c>
      <c r="U769" s="76">
        <f>AVERAGE(Grades[[#This Row],[math score]],Grades[[#This Row],[reading score]],Grades[[#This Row],[writing score]])</f>
        <v>66</v>
      </c>
      <c r="V769" s="15" t="str">
        <f>_xlfn.XLOOKUP(Grades[[#This Row],[Name]],Students[Name],Students[School Name])</f>
        <v>Lone Oak Grammar School</v>
      </c>
      <c r="W769" s="15" t="str">
        <f>_xlfn.XLOOKUP(Grades[[#This Row],[Name]],Students[Name],Students[Extracurricular Activities])</f>
        <v>Chess Club</v>
      </c>
      <c r="X769" s="15" t="str">
        <f>_xlfn.XLOOKUP(Grades[[#This Row],[school]],Schools[School Name],Schools[City])</f>
        <v>Rochester</v>
      </c>
      <c r="Y769" s="15">
        <f>_xlfn.XLOOKUP(Grades[[#This Row],[School City]],Schools[City],Schools[Zipcode])</f>
        <v>55906</v>
      </c>
    </row>
    <row r="770" spans="12:25" x14ac:dyDescent="0.2">
      <c r="L770" t="s">
        <v>816</v>
      </c>
      <c r="M770" t="s">
        <v>4</v>
      </c>
      <c r="N770" t="s">
        <v>630</v>
      </c>
      <c r="O770">
        <v>68</v>
      </c>
      <c r="P770">
        <v>71</v>
      </c>
      <c r="Q770">
        <v>75</v>
      </c>
      <c r="R770" s="15" t="str">
        <f>_xlfn.XLOOKUP(Grades[[#This Row],[math score]],$I$37:$I$41,$J$37:$J$41, ,-1)</f>
        <v>D</v>
      </c>
      <c r="S770" s="16" t="str">
        <f>_xlfn.XLOOKUP(Grades[[#This Row],[reading score]],$I$37:$I$41,$J$37:$J$41, ,-1)</f>
        <v>C</v>
      </c>
      <c r="T770" s="16" t="str">
        <f>_xlfn.XLOOKUP(Grades[[#This Row],[writing score]],$I$37:$I$41,$J$37:$J$41, ,-1)</f>
        <v>C</v>
      </c>
      <c r="U770" s="76">
        <f>AVERAGE(Grades[[#This Row],[math score]],Grades[[#This Row],[reading score]],Grades[[#This Row],[writing score]])</f>
        <v>71.333333333333329</v>
      </c>
      <c r="V770" s="15" t="str">
        <f>_xlfn.XLOOKUP(Grades[[#This Row],[Name]],Students[Name],Students[School Name])</f>
        <v>Golden Sierra High School</v>
      </c>
      <c r="W770" s="15" t="str">
        <f>_xlfn.XLOOKUP(Grades[[#This Row],[Name]],Students[Name],Students[Extracurricular Activities])</f>
        <v>Student Government</v>
      </c>
      <c r="X770" s="15" t="str">
        <f>_xlfn.XLOOKUP(Grades[[#This Row],[school]],Schools[School Name],Schools[City])</f>
        <v>Bloomington</v>
      </c>
      <c r="Y770" s="15">
        <f>_xlfn.XLOOKUP(Grades[[#This Row],[School City]],Schools[City],Schools[Zipcode])</f>
        <v>55435</v>
      </c>
    </row>
    <row r="771" spans="12:25" x14ac:dyDescent="0.2">
      <c r="L771" t="s">
        <v>628</v>
      </c>
      <c r="M771" t="s">
        <v>5</v>
      </c>
      <c r="N771" t="s">
        <v>629</v>
      </c>
      <c r="O771">
        <v>58</v>
      </c>
      <c r="P771">
        <v>60</v>
      </c>
      <c r="Q771">
        <v>57</v>
      </c>
      <c r="R771" s="15" t="str">
        <f>_xlfn.XLOOKUP(Grades[[#This Row],[math score]],$I$37:$I$41,$J$37:$J$41, ,-1)</f>
        <v>F</v>
      </c>
      <c r="S771" s="16" t="str">
        <f>_xlfn.XLOOKUP(Grades[[#This Row],[reading score]],$I$37:$I$41,$J$37:$J$41, ,-1)</f>
        <v>D</v>
      </c>
      <c r="T771" s="16" t="str">
        <f>_xlfn.XLOOKUP(Grades[[#This Row],[writing score]],$I$37:$I$41,$J$37:$J$41, ,-1)</f>
        <v>F</v>
      </c>
      <c r="U771" s="76">
        <f>AVERAGE(Grades[[#This Row],[math score]],Grades[[#This Row],[reading score]],Grades[[#This Row],[writing score]])</f>
        <v>58.333333333333336</v>
      </c>
      <c r="V771" s="15" t="str">
        <f>_xlfn.XLOOKUP(Grades[[#This Row],[Name]],Students[Name],Students[School Name])</f>
        <v>Granite Hills High</v>
      </c>
      <c r="W771" s="15" t="str">
        <f>_xlfn.XLOOKUP(Grades[[#This Row],[Name]],Students[Name],Students[Extracurricular Activities])</f>
        <v>Yearbook Committee</v>
      </c>
      <c r="X771" s="15" t="str">
        <f>_xlfn.XLOOKUP(Grades[[#This Row],[school]],Schools[School Name],Schools[City])</f>
        <v>Minneapolis</v>
      </c>
      <c r="Y771" s="15">
        <f>_xlfn.XLOOKUP(Grades[[#This Row],[School City]],Schools[City],Schools[Zipcode])</f>
        <v>55488</v>
      </c>
    </row>
    <row r="772" spans="12:25" x14ac:dyDescent="0.2">
      <c r="L772" t="s">
        <v>817</v>
      </c>
      <c r="M772" t="s">
        <v>5</v>
      </c>
      <c r="N772" t="s">
        <v>629</v>
      </c>
      <c r="O772">
        <v>52</v>
      </c>
      <c r="P772">
        <v>48</v>
      </c>
      <c r="Q772">
        <v>49</v>
      </c>
      <c r="R772" s="15" t="str">
        <f>_xlfn.XLOOKUP(Grades[[#This Row],[math score]],$I$37:$I$41,$J$37:$J$41, ,-1)</f>
        <v>F</v>
      </c>
      <c r="S772" s="16" t="str">
        <f>_xlfn.XLOOKUP(Grades[[#This Row],[reading score]],$I$37:$I$41,$J$37:$J$41, ,-1)</f>
        <v>F</v>
      </c>
      <c r="T772" s="16" t="str">
        <f>_xlfn.XLOOKUP(Grades[[#This Row],[writing score]],$I$37:$I$41,$J$37:$J$41, ,-1)</f>
        <v>F</v>
      </c>
      <c r="U772" s="76">
        <f>AVERAGE(Grades[[#This Row],[math score]],Grades[[#This Row],[reading score]],Grades[[#This Row],[writing score]])</f>
        <v>49.666666666666664</v>
      </c>
      <c r="V772" s="15" t="str">
        <f>_xlfn.XLOOKUP(Grades[[#This Row],[Name]],Students[Name],Students[School Name])</f>
        <v>Granite Hills High</v>
      </c>
      <c r="W772" s="15" t="str">
        <f>_xlfn.XLOOKUP(Grades[[#This Row],[Name]],Students[Name],Students[Extracurricular Activities])</f>
        <v>Yearbook Committee</v>
      </c>
      <c r="X772" s="15" t="str">
        <f>_xlfn.XLOOKUP(Grades[[#This Row],[school]],Schools[School Name],Schools[City])</f>
        <v>Minneapolis</v>
      </c>
      <c r="Y772" s="15">
        <f>_xlfn.XLOOKUP(Grades[[#This Row],[School City]],Schools[City],Schools[Zipcode])</f>
        <v>55488</v>
      </c>
    </row>
    <row r="773" spans="12:25" x14ac:dyDescent="0.2">
      <c r="L773" t="s">
        <v>818</v>
      </c>
      <c r="M773" t="s">
        <v>5</v>
      </c>
      <c r="N773" t="s">
        <v>630</v>
      </c>
      <c r="O773">
        <v>75</v>
      </c>
      <c r="P773">
        <v>73</v>
      </c>
      <c r="Q773">
        <v>74</v>
      </c>
      <c r="R773" s="15" t="str">
        <f>_xlfn.XLOOKUP(Grades[[#This Row],[math score]],$I$37:$I$41,$J$37:$J$41, ,-1)</f>
        <v>C</v>
      </c>
      <c r="S773" s="16" t="str">
        <f>_xlfn.XLOOKUP(Grades[[#This Row],[reading score]],$I$37:$I$41,$J$37:$J$41, ,-1)</f>
        <v>C</v>
      </c>
      <c r="T773" s="16" t="str">
        <f>_xlfn.XLOOKUP(Grades[[#This Row],[writing score]],$I$37:$I$41,$J$37:$J$41, ,-1)</f>
        <v>C</v>
      </c>
      <c r="U773" s="76">
        <f>AVERAGE(Grades[[#This Row],[math score]],Grades[[#This Row],[reading score]],Grades[[#This Row],[writing score]])</f>
        <v>74</v>
      </c>
      <c r="V773" s="15" t="str">
        <f>_xlfn.XLOOKUP(Grades[[#This Row],[Name]],Students[Name],Students[School Name])</f>
        <v>Golden Sierra High School</v>
      </c>
      <c r="W773" s="15" t="str">
        <f>_xlfn.XLOOKUP(Grades[[#This Row],[Name]],Students[Name],Students[Extracurricular Activities])</f>
        <v>Sports</v>
      </c>
      <c r="X773" s="15" t="str">
        <f>_xlfn.XLOOKUP(Grades[[#This Row],[school]],Schools[School Name],Schools[City])</f>
        <v>Bloomington</v>
      </c>
      <c r="Y773" s="15">
        <f>_xlfn.XLOOKUP(Grades[[#This Row],[School City]],Schools[City],Schools[Zipcode])</f>
        <v>55435</v>
      </c>
    </row>
    <row r="774" spans="12:25" x14ac:dyDescent="0.2">
      <c r="L774" t="s">
        <v>819</v>
      </c>
      <c r="M774" t="s">
        <v>4</v>
      </c>
      <c r="N774" t="s">
        <v>629</v>
      </c>
      <c r="O774">
        <v>52</v>
      </c>
      <c r="P774">
        <v>67</v>
      </c>
      <c r="Q774">
        <v>72</v>
      </c>
      <c r="R774" s="15" t="str">
        <f>_xlfn.XLOOKUP(Grades[[#This Row],[math score]],$I$37:$I$41,$J$37:$J$41, ,-1)</f>
        <v>F</v>
      </c>
      <c r="S774" s="16" t="str">
        <f>_xlfn.XLOOKUP(Grades[[#This Row],[reading score]],$I$37:$I$41,$J$37:$J$41, ,-1)</f>
        <v>D</v>
      </c>
      <c r="T774" s="16" t="str">
        <f>_xlfn.XLOOKUP(Grades[[#This Row],[writing score]],$I$37:$I$41,$J$37:$J$41, ,-1)</f>
        <v>C</v>
      </c>
      <c r="U774" s="76">
        <f>AVERAGE(Grades[[#This Row],[math score]],Grades[[#This Row],[reading score]],Grades[[#This Row],[writing score]])</f>
        <v>63.666666666666664</v>
      </c>
      <c r="V774" s="15" t="str">
        <f>_xlfn.XLOOKUP(Grades[[#This Row],[Name]],Students[Name],Students[School Name])</f>
        <v>Lone Oak Grammar School</v>
      </c>
      <c r="W774" s="15" t="str">
        <f>_xlfn.XLOOKUP(Grades[[#This Row],[Name]],Students[Name],Students[Extracurricular Activities])</f>
        <v>Student Government</v>
      </c>
      <c r="X774" s="15" t="str">
        <f>_xlfn.XLOOKUP(Grades[[#This Row],[school]],Schools[School Name],Schools[City])</f>
        <v>Rochester</v>
      </c>
      <c r="Y774" s="15">
        <f>_xlfn.XLOOKUP(Grades[[#This Row],[School City]],Schools[City],Schools[Zipcode])</f>
        <v>55906</v>
      </c>
    </row>
    <row r="775" spans="12:25" x14ac:dyDescent="0.2">
      <c r="L775" t="s">
        <v>820</v>
      </c>
      <c r="M775" t="s">
        <v>4</v>
      </c>
      <c r="N775" t="s">
        <v>629</v>
      </c>
      <c r="O775">
        <v>62</v>
      </c>
      <c r="P775">
        <v>78</v>
      </c>
      <c r="Q775">
        <v>79</v>
      </c>
      <c r="R775" s="15" t="str">
        <f>_xlfn.XLOOKUP(Grades[[#This Row],[math score]],$I$37:$I$41,$J$37:$J$41, ,-1)</f>
        <v>D</v>
      </c>
      <c r="S775" s="16" t="str">
        <f>_xlfn.XLOOKUP(Grades[[#This Row],[reading score]],$I$37:$I$41,$J$37:$J$41, ,-1)</f>
        <v>C</v>
      </c>
      <c r="T775" s="16" t="str">
        <f>_xlfn.XLOOKUP(Grades[[#This Row],[writing score]],$I$37:$I$41,$J$37:$J$41, ,-1)</f>
        <v>C</v>
      </c>
      <c r="U775" s="76">
        <f>AVERAGE(Grades[[#This Row],[math score]],Grades[[#This Row],[reading score]],Grades[[#This Row],[writing score]])</f>
        <v>73</v>
      </c>
      <c r="V775" s="15" t="str">
        <f>_xlfn.XLOOKUP(Grades[[#This Row],[Name]],Students[Name],Students[School Name])</f>
        <v>Blue River High School</v>
      </c>
      <c r="W775" s="15" t="str">
        <f>_xlfn.XLOOKUP(Grades[[#This Row],[Name]],Students[Name],Students[Extracurricular Activities])</f>
        <v>Sports</v>
      </c>
      <c r="X775" s="15" t="str">
        <f>_xlfn.XLOOKUP(Grades[[#This Row],[school]],Schools[School Name],Schools[City])</f>
        <v>Duluth</v>
      </c>
      <c r="Y775" s="15">
        <f>_xlfn.XLOOKUP(Grades[[#This Row],[School City]],Schools[City],Schools[Zipcode])</f>
        <v>55810</v>
      </c>
    </row>
    <row r="776" spans="12:25" x14ac:dyDescent="0.2">
      <c r="L776" t="s">
        <v>821</v>
      </c>
      <c r="M776" t="s">
        <v>5</v>
      </c>
      <c r="N776" t="s">
        <v>629</v>
      </c>
      <c r="O776">
        <v>66</v>
      </c>
      <c r="P776">
        <v>65</v>
      </c>
      <c r="Q776">
        <v>60</v>
      </c>
      <c r="R776" s="15" t="str">
        <f>_xlfn.XLOOKUP(Grades[[#This Row],[math score]],$I$37:$I$41,$J$37:$J$41, ,-1)</f>
        <v>D</v>
      </c>
      <c r="S776" s="16" t="str">
        <f>_xlfn.XLOOKUP(Grades[[#This Row],[reading score]],$I$37:$I$41,$J$37:$J$41, ,-1)</f>
        <v>D</v>
      </c>
      <c r="T776" s="16" t="str">
        <f>_xlfn.XLOOKUP(Grades[[#This Row],[writing score]],$I$37:$I$41,$J$37:$J$41, ,-1)</f>
        <v>D</v>
      </c>
      <c r="U776" s="76">
        <f>AVERAGE(Grades[[#This Row],[math score]],Grades[[#This Row],[reading score]],Grades[[#This Row],[writing score]])</f>
        <v>63.666666666666664</v>
      </c>
      <c r="V776" s="15" t="str">
        <f>_xlfn.XLOOKUP(Grades[[#This Row],[Name]],Students[Name],Students[School Name])</f>
        <v>Lone Oak Grammar School</v>
      </c>
      <c r="W776" s="15" t="str">
        <f>_xlfn.XLOOKUP(Grades[[#This Row],[Name]],Students[Name],Students[Extracurricular Activities])</f>
        <v>Yearbook Committee</v>
      </c>
      <c r="X776" s="15" t="str">
        <f>_xlfn.XLOOKUP(Grades[[#This Row],[school]],Schools[School Name],Schools[City])</f>
        <v>Rochester</v>
      </c>
      <c r="Y776" s="15">
        <f>_xlfn.XLOOKUP(Grades[[#This Row],[School City]],Schools[City],Schools[Zipcode])</f>
        <v>55906</v>
      </c>
    </row>
    <row r="777" spans="12:25" x14ac:dyDescent="0.2">
      <c r="L777" t="s">
        <v>822</v>
      </c>
      <c r="M777" t="s">
        <v>4</v>
      </c>
      <c r="N777" t="s">
        <v>629</v>
      </c>
      <c r="O777">
        <v>49</v>
      </c>
      <c r="P777">
        <v>58</v>
      </c>
      <c r="Q777">
        <v>55</v>
      </c>
      <c r="R777" s="15" t="str">
        <f>_xlfn.XLOOKUP(Grades[[#This Row],[math score]],$I$37:$I$41,$J$37:$J$41, ,-1)</f>
        <v>F</v>
      </c>
      <c r="S777" s="16" t="str">
        <f>_xlfn.XLOOKUP(Grades[[#This Row],[reading score]],$I$37:$I$41,$J$37:$J$41, ,-1)</f>
        <v>F</v>
      </c>
      <c r="T777" s="16" t="str">
        <f>_xlfn.XLOOKUP(Grades[[#This Row],[writing score]],$I$37:$I$41,$J$37:$J$41, ,-1)</f>
        <v>F</v>
      </c>
      <c r="U777" s="76">
        <f>AVERAGE(Grades[[#This Row],[math score]],Grades[[#This Row],[reading score]],Grades[[#This Row],[writing score]])</f>
        <v>54</v>
      </c>
      <c r="V777" s="15" t="str">
        <f>_xlfn.XLOOKUP(Grades[[#This Row],[Name]],Students[Name],Students[School Name])</f>
        <v>Lone Oak Grammar School</v>
      </c>
      <c r="W777" s="15" t="str">
        <f>_xlfn.XLOOKUP(Grades[[#This Row],[Name]],Students[Name],Students[Extracurricular Activities])</f>
        <v>Student Government</v>
      </c>
      <c r="X777" s="15" t="str">
        <f>_xlfn.XLOOKUP(Grades[[#This Row],[school]],Schools[School Name],Schools[City])</f>
        <v>Rochester</v>
      </c>
      <c r="Y777" s="15">
        <f>_xlfn.XLOOKUP(Grades[[#This Row],[School City]],Schools[City],Schools[Zipcode])</f>
        <v>55906</v>
      </c>
    </row>
    <row r="778" spans="12:25" x14ac:dyDescent="0.2">
      <c r="L778" t="s">
        <v>823</v>
      </c>
      <c r="M778" t="s">
        <v>4</v>
      </c>
      <c r="N778" t="s">
        <v>629</v>
      </c>
      <c r="O778">
        <v>66</v>
      </c>
      <c r="P778">
        <v>72</v>
      </c>
      <c r="Q778">
        <v>70</v>
      </c>
      <c r="R778" s="15" t="str">
        <f>_xlfn.XLOOKUP(Grades[[#This Row],[math score]],$I$37:$I$41,$J$37:$J$41, ,-1)</f>
        <v>D</v>
      </c>
      <c r="S778" s="16" t="str">
        <f>_xlfn.XLOOKUP(Grades[[#This Row],[reading score]],$I$37:$I$41,$J$37:$J$41, ,-1)</f>
        <v>C</v>
      </c>
      <c r="T778" s="16" t="str">
        <f>_xlfn.XLOOKUP(Grades[[#This Row],[writing score]],$I$37:$I$41,$J$37:$J$41, ,-1)</f>
        <v>C</v>
      </c>
      <c r="U778" s="76">
        <f>AVERAGE(Grades[[#This Row],[math score]],Grades[[#This Row],[reading score]],Grades[[#This Row],[writing score]])</f>
        <v>69.333333333333329</v>
      </c>
      <c r="V778" s="15" t="str">
        <f>_xlfn.XLOOKUP(Grades[[#This Row],[Name]],Students[Name],Students[School Name])</f>
        <v>Lone Oak Grammar School</v>
      </c>
      <c r="W778" s="15" t="str">
        <f>_xlfn.XLOOKUP(Grades[[#This Row],[Name]],Students[Name],Students[Extracurricular Activities])</f>
        <v>Chess Club</v>
      </c>
      <c r="X778" s="15" t="str">
        <f>_xlfn.XLOOKUP(Grades[[#This Row],[school]],Schools[School Name],Schools[City])</f>
        <v>Rochester</v>
      </c>
      <c r="Y778" s="15">
        <f>_xlfn.XLOOKUP(Grades[[#This Row],[School City]],Schools[City],Schools[Zipcode])</f>
        <v>55906</v>
      </c>
    </row>
    <row r="779" spans="12:25" x14ac:dyDescent="0.2">
      <c r="L779" t="s">
        <v>824</v>
      </c>
      <c r="M779" t="s">
        <v>4</v>
      </c>
      <c r="N779" t="s">
        <v>630</v>
      </c>
      <c r="O779">
        <v>35</v>
      </c>
      <c r="P779">
        <v>44</v>
      </c>
      <c r="Q779">
        <v>43</v>
      </c>
      <c r="R779" s="15" t="str">
        <f>_xlfn.XLOOKUP(Grades[[#This Row],[math score]],$I$37:$I$41,$J$37:$J$41, ,-1)</f>
        <v>F</v>
      </c>
      <c r="S779" s="16" t="str">
        <f>_xlfn.XLOOKUP(Grades[[#This Row],[reading score]],$I$37:$I$41,$J$37:$J$41, ,-1)</f>
        <v>F</v>
      </c>
      <c r="T779" s="16" t="str">
        <f>_xlfn.XLOOKUP(Grades[[#This Row],[writing score]],$I$37:$I$41,$J$37:$J$41, ,-1)</f>
        <v>F</v>
      </c>
      <c r="U779" s="76">
        <f>AVERAGE(Grades[[#This Row],[math score]],Grades[[#This Row],[reading score]],Grades[[#This Row],[writing score]])</f>
        <v>40.666666666666664</v>
      </c>
      <c r="V779" s="15" t="str">
        <f>_xlfn.XLOOKUP(Grades[[#This Row],[Name]],Students[Name],Students[School Name])</f>
        <v>Blue River High School</v>
      </c>
      <c r="W779" s="15" t="str">
        <f>_xlfn.XLOOKUP(Grades[[#This Row],[Name]],Students[Name],Students[Extracurricular Activities])</f>
        <v>Yearbook Committee</v>
      </c>
      <c r="X779" s="15" t="str">
        <f>_xlfn.XLOOKUP(Grades[[#This Row],[school]],Schools[School Name],Schools[City])</f>
        <v>Duluth</v>
      </c>
      <c r="Y779" s="15">
        <f>_xlfn.XLOOKUP(Grades[[#This Row],[School City]],Schools[City],Schools[Zipcode])</f>
        <v>55810</v>
      </c>
    </row>
    <row r="780" spans="12:25" x14ac:dyDescent="0.2">
      <c r="L780" t="s">
        <v>825</v>
      </c>
      <c r="M780" t="s">
        <v>4</v>
      </c>
      <c r="N780" t="s">
        <v>630</v>
      </c>
      <c r="O780">
        <v>72</v>
      </c>
      <c r="P780">
        <v>79</v>
      </c>
      <c r="Q780">
        <v>82</v>
      </c>
      <c r="R780" s="15" t="str">
        <f>_xlfn.XLOOKUP(Grades[[#This Row],[math score]],$I$37:$I$41,$J$37:$J$41, ,-1)</f>
        <v>C</v>
      </c>
      <c r="S780" s="16" t="str">
        <f>_xlfn.XLOOKUP(Grades[[#This Row],[reading score]],$I$37:$I$41,$J$37:$J$41, ,-1)</f>
        <v>C</v>
      </c>
      <c r="T780" s="16" t="str">
        <f>_xlfn.XLOOKUP(Grades[[#This Row],[writing score]],$I$37:$I$41,$J$37:$J$41, ,-1)</f>
        <v>B</v>
      </c>
      <c r="U780" s="76">
        <f>AVERAGE(Grades[[#This Row],[math score]],Grades[[#This Row],[reading score]],Grades[[#This Row],[writing score]])</f>
        <v>77.666666666666671</v>
      </c>
      <c r="V780" s="15" t="str">
        <f>_xlfn.XLOOKUP(Grades[[#This Row],[Name]],Students[Name],Students[School Name])</f>
        <v>Granite Hills High</v>
      </c>
      <c r="W780" s="15" t="str">
        <f>_xlfn.XLOOKUP(Grades[[#This Row],[Name]],Students[Name],Students[Extracurricular Activities])</f>
        <v>Yearbook Committee</v>
      </c>
      <c r="X780" s="15" t="str">
        <f>_xlfn.XLOOKUP(Grades[[#This Row],[school]],Schools[School Name],Schools[City])</f>
        <v>Minneapolis</v>
      </c>
      <c r="Y780" s="15">
        <f>_xlfn.XLOOKUP(Grades[[#This Row],[School City]],Schools[City],Schools[Zipcode])</f>
        <v>55488</v>
      </c>
    </row>
    <row r="781" spans="12:25" x14ac:dyDescent="0.2">
      <c r="L781" t="s">
        <v>826</v>
      </c>
      <c r="M781" t="s">
        <v>5</v>
      </c>
      <c r="N781" t="s">
        <v>630</v>
      </c>
      <c r="O781">
        <v>94</v>
      </c>
      <c r="P781">
        <v>85</v>
      </c>
      <c r="Q781">
        <v>82</v>
      </c>
      <c r="R781" s="15" t="str">
        <f>_xlfn.XLOOKUP(Grades[[#This Row],[math score]],$I$37:$I$41,$J$37:$J$41, ,-1)</f>
        <v>A</v>
      </c>
      <c r="S781" s="16" t="str">
        <f>_xlfn.XLOOKUP(Grades[[#This Row],[reading score]],$I$37:$I$41,$J$37:$J$41, ,-1)</f>
        <v>B</v>
      </c>
      <c r="T781" s="16" t="str">
        <f>_xlfn.XLOOKUP(Grades[[#This Row],[writing score]],$I$37:$I$41,$J$37:$J$41, ,-1)</f>
        <v>B</v>
      </c>
      <c r="U781" s="76">
        <f>AVERAGE(Grades[[#This Row],[math score]],Grades[[#This Row],[reading score]],Grades[[#This Row],[writing score]])</f>
        <v>87</v>
      </c>
      <c r="V781" s="15" t="str">
        <f>_xlfn.XLOOKUP(Grades[[#This Row],[Name]],Students[Name],Students[School Name])</f>
        <v>Willow Creek High School</v>
      </c>
      <c r="W781" s="15" t="str">
        <f>_xlfn.XLOOKUP(Grades[[#This Row],[Name]],Students[Name],Students[Extracurricular Activities])</f>
        <v xml:space="preserve">Marching Band </v>
      </c>
      <c r="X781" s="15" t="str">
        <f>_xlfn.XLOOKUP(Grades[[#This Row],[school]],Schools[School Name],Schools[City])</f>
        <v>Saint Paul</v>
      </c>
      <c r="Y781" s="15">
        <f>_xlfn.XLOOKUP(Grades[[#This Row],[School City]],Schools[City],Schools[Zipcode])</f>
        <v>55108</v>
      </c>
    </row>
    <row r="782" spans="12:25" x14ac:dyDescent="0.2">
      <c r="L782" t="s">
        <v>827</v>
      </c>
      <c r="M782" t="s">
        <v>4</v>
      </c>
      <c r="N782" t="s">
        <v>629</v>
      </c>
      <c r="O782">
        <v>46</v>
      </c>
      <c r="P782">
        <v>56</v>
      </c>
      <c r="Q782">
        <v>57</v>
      </c>
      <c r="R782" s="15" t="str">
        <f>_xlfn.XLOOKUP(Grades[[#This Row],[math score]],$I$37:$I$41,$J$37:$J$41, ,-1)</f>
        <v>F</v>
      </c>
      <c r="S782" s="16" t="str">
        <f>_xlfn.XLOOKUP(Grades[[#This Row],[reading score]],$I$37:$I$41,$J$37:$J$41, ,-1)</f>
        <v>F</v>
      </c>
      <c r="T782" s="16" t="str">
        <f>_xlfn.XLOOKUP(Grades[[#This Row],[writing score]],$I$37:$I$41,$J$37:$J$41, ,-1)</f>
        <v>F</v>
      </c>
      <c r="U782" s="76">
        <f>AVERAGE(Grades[[#This Row],[math score]],Grades[[#This Row],[reading score]],Grades[[#This Row],[writing score]])</f>
        <v>53</v>
      </c>
      <c r="V782" s="15" t="str">
        <f>_xlfn.XLOOKUP(Grades[[#This Row],[Name]],Students[Name],Students[School Name])</f>
        <v>Golden Sierra High School</v>
      </c>
      <c r="W782" s="15" t="str">
        <f>_xlfn.XLOOKUP(Grades[[#This Row],[Name]],Students[Name],Students[Extracurricular Activities])</f>
        <v xml:space="preserve">Marching Band </v>
      </c>
      <c r="X782" s="15" t="str">
        <f>_xlfn.XLOOKUP(Grades[[#This Row],[school]],Schools[School Name],Schools[City])</f>
        <v>Bloomington</v>
      </c>
      <c r="Y782" s="15">
        <f>_xlfn.XLOOKUP(Grades[[#This Row],[School City]],Schools[City],Schools[Zipcode])</f>
        <v>55435</v>
      </c>
    </row>
    <row r="783" spans="12:25" x14ac:dyDescent="0.2">
      <c r="L783" t="s">
        <v>828</v>
      </c>
      <c r="M783" t="s">
        <v>4</v>
      </c>
      <c r="N783" t="s">
        <v>629</v>
      </c>
      <c r="O783">
        <v>77</v>
      </c>
      <c r="P783">
        <v>90</v>
      </c>
      <c r="Q783">
        <v>84</v>
      </c>
      <c r="R783" s="15" t="str">
        <f>_xlfn.XLOOKUP(Grades[[#This Row],[math score]],$I$37:$I$41,$J$37:$J$41, ,-1)</f>
        <v>C</v>
      </c>
      <c r="S783" s="16" t="str">
        <f>_xlfn.XLOOKUP(Grades[[#This Row],[reading score]],$I$37:$I$41,$J$37:$J$41, ,-1)</f>
        <v>A</v>
      </c>
      <c r="T783" s="16" t="str">
        <f>_xlfn.XLOOKUP(Grades[[#This Row],[writing score]],$I$37:$I$41,$J$37:$J$41, ,-1)</f>
        <v>B</v>
      </c>
      <c r="U783" s="76">
        <f>AVERAGE(Grades[[#This Row],[math score]],Grades[[#This Row],[reading score]],Grades[[#This Row],[writing score]])</f>
        <v>83.666666666666671</v>
      </c>
      <c r="V783" s="15" t="str">
        <f>_xlfn.XLOOKUP(Grades[[#This Row],[Name]],Students[Name],Students[School Name])</f>
        <v>Lone Oak Grammar School</v>
      </c>
      <c r="W783" s="15" t="str">
        <f>_xlfn.XLOOKUP(Grades[[#This Row],[Name]],Students[Name],Students[Extracurricular Activities])</f>
        <v>Art Club</v>
      </c>
      <c r="X783" s="15" t="str">
        <f>_xlfn.XLOOKUP(Grades[[#This Row],[school]],Schools[School Name],Schools[City])</f>
        <v>Rochester</v>
      </c>
      <c r="Y783" s="15">
        <f>_xlfn.XLOOKUP(Grades[[#This Row],[School City]],Schools[City],Schools[Zipcode])</f>
        <v>55906</v>
      </c>
    </row>
    <row r="784" spans="12:25" x14ac:dyDescent="0.2">
      <c r="L784" t="s">
        <v>829</v>
      </c>
      <c r="M784" t="s">
        <v>4</v>
      </c>
      <c r="N784" t="s">
        <v>629</v>
      </c>
      <c r="O784">
        <v>76</v>
      </c>
      <c r="P784">
        <v>85</v>
      </c>
      <c r="Q784">
        <v>82</v>
      </c>
      <c r="R784" s="15" t="str">
        <f>_xlfn.XLOOKUP(Grades[[#This Row],[math score]],$I$37:$I$41,$J$37:$J$41, ,-1)</f>
        <v>C</v>
      </c>
      <c r="S784" s="16" t="str">
        <f>_xlfn.XLOOKUP(Grades[[#This Row],[reading score]],$I$37:$I$41,$J$37:$J$41, ,-1)</f>
        <v>B</v>
      </c>
      <c r="T784" s="16" t="str">
        <f>_xlfn.XLOOKUP(Grades[[#This Row],[writing score]],$I$37:$I$41,$J$37:$J$41, ,-1)</f>
        <v>B</v>
      </c>
      <c r="U784" s="76">
        <f>AVERAGE(Grades[[#This Row],[math score]],Grades[[#This Row],[reading score]],Grades[[#This Row],[writing score]])</f>
        <v>81</v>
      </c>
      <c r="V784" s="15" t="str">
        <f>_xlfn.XLOOKUP(Grades[[#This Row],[Name]],Students[Name],Students[School Name])</f>
        <v>Lone Oak Grammar School</v>
      </c>
      <c r="W784" s="15" t="str">
        <f>_xlfn.XLOOKUP(Grades[[#This Row],[Name]],Students[Name],Students[Extracurricular Activities])</f>
        <v>Chess Club</v>
      </c>
      <c r="X784" s="15" t="str">
        <f>_xlfn.XLOOKUP(Grades[[#This Row],[school]],Schools[School Name],Schools[City])</f>
        <v>Rochester</v>
      </c>
      <c r="Y784" s="15">
        <f>_xlfn.XLOOKUP(Grades[[#This Row],[School City]],Schools[City],Schools[Zipcode])</f>
        <v>55906</v>
      </c>
    </row>
    <row r="785" spans="12:25" x14ac:dyDescent="0.2">
      <c r="L785" t="s">
        <v>830</v>
      </c>
      <c r="M785" t="s">
        <v>4</v>
      </c>
      <c r="N785" t="s">
        <v>630</v>
      </c>
      <c r="O785">
        <v>52</v>
      </c>
      <c r="P785">
        <v>59</v>
      </c>
      <c r="Q785">
        <v>62</v>
      </c>
      <c r="R785" s="15" t="str">
        <f>_xlfn.XLOOKUP(Grades[[#This Row],[math score]],$I$37:$I$41,$J$37:$J$41, ,-1)</f>
        <v>F</v>
      </c>
      <c r="S785" s="16" t="str">
        <f>_xlfn.XLOOKUP(Grades[[#This Row],[reading score]],$I$37:$I$41,$J$37:$J$41, ,-1)</f>
        <v>F</v>
      </c>
      <c r="T785" s="16" t="str">
        <f>_xlfn.XLOOKUP(Grades[[#This Row],[writing score]],$I$37:$I$41,$J$37:$J$41, ,-1)</f>
        <v>D</v>
      </c>
      <c r="U785" s="76">
        <f>AVERAGE(Grades[[#This Row],[math score]],Grades[[#This Row],[reading score]],Grades[[#This Row],[writing score]])</f>
        <v>57.666666666666664</v>
      </c>
      <c r="V785" s="15" t="str">
        <f>_xlfn.XLOOKUP(Grades[[#This Row],[Name]],Students[Name],Students[School Name])</f>
        <v>Blue River High School</v>
      </c>
      <c r="W785" s="15" t="str">
        <f>_xlfn.XLOOKUP(Grades[[#This Row],[Name]],Students[Name],Students[Extracurricular Activities])</f>
        <v xml:space="preserve">Marching Band </v>
      </c>
      <c r="X785" s="15" t="str">
        <f>_xlfn.XLOOKUP(Grades[[#This Row],[school]],Schools[School Name],Schools[City])</f>
        <v>Duluth</v>
      </c>
      <c r="Y785" s="15">
        <f>_xlfn.XLOOKUP(Grades[[#This Row],[School City]],Schools[City],Schools[Zipcode])</f>
        <v>55810</v>
      </c>
    </row>
    <row r="786" spans="12:25" x14ac:dyDescent="0.2">
      <c r="L786" t="s">
        <v>831</v>
      </c>
      <c r="M786" t="s">
        <v>5</v>
      </c>
      <c r="N786" t="s">
        <v>629</v>
      </c>
      <c r="O786">
        <v>91</v>
      </c>
      <c r="P786">
        <v>81</v>
      </c>
      <c r="Q786">
        <v>79</v>
      </c>
      <c r="R786" s="15" t="str">
        <f>_xlfn.XLOOKUP(Grades[[#This Row],[math score]],$I$37:$I$41,$J$37:$J$41, ,-1)</f>
        <v>A</v>
      </c>
      <c r="S786" s="16" t="str">
        <f>_xlfn.XLOOKUP(Grades[[#This Row],[reading score]],$I$37:$I$41,$J$37:$J$41, ,-1)</f>
        <v>B</v>
      </c>
      <c r="T786" s="16" t="str">
        <f>_xlfn.XLOOKUP(Grades[[#This Row],[writing score]],$I$37:$I$41,$J$37:$J$41, ,-1)</f>
        <v>C</v>
      </c>
      <c r="U786" s="76">
        <f>AVERAGE(Grades[[#This Row],[math score]],Grades[[#This Row],[reading score]],Grades[[#This Row],[writing score]])</f>
        <v>83.666666666666671</v>
      </c>
      <c r="V786" s="15" t="str">
        <f>_xlfn.XLOOKUP(Grades[[#This Row],[Name]],Students[Name],Students[School Name])</f>
        <v>Blue River High School</v>
      </c>
      <c r="W786" s="15" t="str">
        <f>_xlfn.XLOOKUP(Grades[[#This Row],[Name]],Students[Name],Students[Extracurricular Activities])</f>
        <v>Sports</v>
      </c>
      <c r="X786" s="15" t="str">
        <f>_xlfn.XLOOKUP(Grades[[#This Row],[school]],Schools[School Name],Schools[City])</f>
        <v>Duluth</v>
      </c>
      <c r="Y786" s="15">
        <f>_xlfn.XLOOKUP(Grades[[#This Row],[School City]],Schools[City],Schools[Zipcode])</f>
        <v>55810</v>
      </c>
    </row>
    <row r="787" spans="12:25" x14ac:dyDescent="0.2">
      <c r="L787" t="s">
        <v>832</v>
      </c>
      <c r="M787" t="s">
        <v>4</v>
      </c>
      <c r="N787" t="s">
        <v>630</v>
      </c>
      <c r="O787">
        <v>32</v>
      </c>
      <c r="P787">
        <v>51</v>
      </c>
      <c r="Q787">
        <v>44</v>
      </c>
      <c r="R787" s="15" t="str">
        <f>_xlfn.XLOOKUP(Grades[[#This Row],[math score]],$I$37:$I$41,$J$37:$J$41, ,-1)</f>
        <v>F</v>
      </c>
      <c r="S787" s="16" t="str">
        <f>_xlfn.XLOOKUP(Grades[[#This Row],[reading score]],$I$37:$I$41,$J$37:$J$41, ,-1)</f>
        <v>F</v>
      </c>
      <c r="T787" s="16" t="str">
        <f>_xlfn.XLOOKUP(Grades[[#This Row],[writing score]],$I$37:$I$41,$J$37:$J$41, ,-1)</f>
        <v>F</v>
      </c>
      <c r="U787" s="76">
        <f>AVERAGE(Grades[[#This Row],[math score]],Grades[[#This Row],[reading score]],Grades[[#This Row],[writing score]])</f>
        <v>42.333333333333336</v>
      </c>
      <c r="V787" s="15" t="str">
        <f>_xlfn.XLOOKUP(Grades[[#This Row],[Name]],Students[Name],Students[School Name])</f>
        <v>Blue River High School</v>
      </c>
      <c r="W787" s="15" t="str">
        <f>_xlfn.XLOOKUP(Grades[[#This Row],[Name]],Students[Name],Students[Extracurricular Activities])</f>
        <v>Chess Club</v>
      </c>
      <c r="X787" s="15" t="str">
        <f>_xlfn.XLOOKUP(Grades[[#This Row],[school]],Schools[School Name],Schools[City])</f>
        <v>Duluth</v>
      </c>
      <c r="Y787" s="15">
        <f>_xlfn.XLOOKUP(Grades[[#This Row],[School City]],Schools[City],Schools[Zipcode])</f>
        <v>55810</v>
      </c>
    </row>
    <row r="788" spans="12:25" x14ac:dyDescent="0.2">
      <c r="L788" t="s">
        <v>833</v>
      </c>
      <c r="M788" t="s">
        <v>4</v>
      </c>
      <c r="N788" t="s">
        <v>629</v>
      </c>
      <c r="O788">
        <v>72</v>
      </c>
      <c r="P788">
        <v>79</v>
      </c>
      <c r="Q788">
        <v>77</v>
      </c>
      <c r="R788" s="15" t="str">
        <f>_xlfn.XLOOKUP(Grades[[#This Row],[math score]],$I$37:$I$41,$J$37:$J$41, ,-1)</f>
        <v>C</v>
      </c>
      <c r="S788" s="16" t="str">
        <f>_xlfn.XLOOKUP(Grades[[#This Row],[reading score]],$I$37:$I$41,$J$37:$J$41, ,-1)</f>
        <v>C</v>
      </c>
      <c r="T788" s="16" t="str">
        <f>_xlfn.XLOOKUP(Grades[[#This Row],[writing score]],$I$37:$I$41,$J$37:$J$41, ,-1)</f>
        <v>C</v>
      </c>
      <c r="U788" s="76">
        <f>AVERAGE(Grades[[#This Row],[math score]],Grades[[#This Row],[reading score]],Grades[[#This Row],[writing score]])</f>
        <v>76</v>
      </c>
      <c r="V788" s="15" t="str">
        <f>_xlfn.XLOOKUP(Grades[[#This Row],[Name]],Students[Name],Students[School Name])</f>
        <v>Willow Creek High School</v>
      </c>
      <c r="W788" s="15" t="str">
        <f>_xlfn.XLOOKUP(Grades[[#This Row],[Name]],Students[Name],Students[Extracurricular Activities])</f>
        <v>Student Government</v>
      </c>
      <c r="X788" s="15" t="str">
        <f>_xlfn.XLOOKUP(Grades[[#This Row],[school]],Schools[School Name],Schools[City])</f>
        <v>Saint Paul</v>
      </c>
      <c r="Y788" s="15">
        <f>_xlfn.XLOOKUP(Grades[[#This Row],[School City]],Schools[City],Schools[Zipcode])</f>
        <v>55108</v>
      </c>
    </row>
    <row r="789" spans="12:25" x14ac:dyDescent="0.2">
      <c r="L789" t="s">
        <v>834</v>
      </c>
      <c r="M789" t="s">
        <v>4</v>
      </c>
      <c r="N789" t="s">
        <v>629</v>
      </c>
      <c r="O789">
        <v>19</v>
      </c>
      <c r="P789">
        <v>38</v>
      </c>
      <c r="Q789">
        <v>32</v>
      </c>
      <c r="R789" s="15" t="str">
        <f>_xlfn.XLOOKUP(Grades[[#This Row],[math score]],$I$37:$I$41,$J$37:$J$41, ,-1)</f>
        <v>F</v>
      </c>
      <c r="S789" s="16" t="str">
        <f>_xlfn.XLOOKUP(Grades[[#This Row],[reading score]],$I$37:$I$41,$J$37:$J$41, ,-1)</f>
        <v>F</v>
      </c>
      <c r="T789" s="16" t="str">
        <f>_xlfn.XLOOKUP(Grades[[#This Row],[writing score]],$I$37:$I$41,$J$37:$J$41, ,-1)</f>
        <v>F</v>
      </c>
      <c r="U789" s="76">
        <f>AVERAGE(Grades[[#This Row],[math score]],Grades[[#This Row],[reading score]],Grades[[#This Row],[writing score]])</f>
        <v>29.666666666666668</v>
      </c>
      <c r="V789" s="15" t="str">
        <f>_xlfn.XLOOKUP(Grades[[#This Row],[Name]],Students[Name],Students[School Name])</f>
        <v>Lone Oak Grammar School</v>
      </c>
      <c r="W789" s="15" t="str">
        <f>_xlfn.XLOOKUP(Grades[[#This Row],[Name]],Students[Name],Students[Extracurricular Activities])</f>
        <v>Yearbook Committee</v>
      </c>
      <c r="X789" s="15" t="str">
        <f>_xlfn.XLOOKUP(Grades[[#This Row],[school]],Schools[School Name],Schools[City])</f>
        <v>Rochester</v>
      </c>
      <c r="Y789" s="15">
        <f>_xlfn.XLOOKUP(Grades[[#This Row],[School City]],Schools[City],Schools[Zipcode])</f>
        <v>55906</v>
      </c>
    </row>
    <row r="790" spans="12:25" x14ac:dyDescent="0.2">
      <c r="L790" t="s">
        <v>835</v>
      </c>
      <c r="M790" t="s">
        <v>5</v>
      </c>
      <c r="N790" t="s">
        <v>630</v>
      </c>
      <c r="O790">
        <v>68</v>
      </c>
      <c r="P790">
        <v>65</v>
      </c>
      <c r="Q790">
        <v>61</v>
      </c>
      <c r="R790" s="15" t="str">
        <f>_xlfn.XLOOKUP(Grades[[#This Row],[math score]],$I$37:$I$41,$J$37:$J$41, ,-1)</f>
        <v>D</v>
      </c>
      <c r="S790" s="16" t="str">
        <f>_xlfn.XLOOKUP(Grades[[#This Row],[reading score]],$I$37:$I$41,$J$37:$J$41, ,-1)</f>
        <v>D</v>
      </c>
      <c r="T790" s="16" t="str">
        <f>_xlfn.XLOOKUP(Grades[[#This Row],[writing score]],$I$37:$I$41,$J$37:$J$41, ,-1)</f>
        <v>D</v>
      </c>
      <c r="U790" s="76">
        <f>AVERAGE(Grades[[#This Row],[math score]],Grades[[#This Row],[reading score]],Grades[[#This Row],[writing score]])</f>
        <v>64.666666666666671</v>
      </c>
      <c r="V790" s="15" t="str">
        <f>_xlfn.XLOOKUP(Grades[[#This Row],[Name]],Students[Name],Students[School Name])</f>
        <v>Blue River High School</v>
      </c>
      <c r="W790" s="15" t="str">
        <f>_xlfn.XLOOKUP(Grades[[#This Row],[Name]],Students[Name],Students[Extracurricular Activities])</f>
        <v xml:space="preserve">Marching Band </v>
      </c>
      <c r="X790" s="15" t="str">
        <f>_xlfn.XLOOKUP(Grades[[#This Row],[school]],Schools[School Name],Schools[City])</f>
        <v>Duluth</v>
      </c>
      <c r="Y790" s="15">
        <f>_xlfn.XLOOKUP(Grades[[#This Row],[School City]],Schools[City],Schools[Zipcode])</f>
        <v>55810</v>
      </c>
    </row>
    <row r="791" spans="12:25" x14ac:dyDescent="0.2">
      <c r="L791" t="s">
        <v>836</v>
      </c>
      <c r="M791" t="s">
        <v>4</v>
      </c>
      <c r="N791" t="s">
        <v>630</v>
      </c>
      <c r="O791">
        <v>52</v>
      </c>
      <c r="P791">
        <v>65</v>
      </c>
      <c r="Q791">
        <v>61</v>
      </c>
      <c r="R791" s="15" t="str">
        <f>_xlfn.XLOOKUP(Grades[[#This Row],[math score]],$I$37:$I$41,$J$37:$J$41, ,-1)</f>
        <v>F</v>
      </c>
      <c r="S791" s="16" t="str">
        <f>_xlfn.XLOOKUP(Grades[[#This Row],[reading score]],$I$37:$I$41,$J$37:$J$41, ,-1)</f>
        <v>D</v>
      </c>
      <c r="T791" s="16" t="str">
        <f>_xlfn.XLOOKUP(Grades[[#This Row],[writing score]],$I$37:$I$41,$J$37:$J$41, ,-1)</f>
        <v>D</v>
      </c>
      <c r="U791" s="76">
        <f>AVERAGE(Grades[[#This Row],[math score]],Grades[[#This Row],[reading score]],Grades[[#This Row],[writing score]])</f>
        <v>59.333333333333336</v>
      </c>
      <c r="V791" s="15" t="str">
        <f>_xlfn.XLOOKUP(Grades[[#This Row],[Name]],Students[Name],Students[School Name])</f>
        <v>Blue River High School</v>
      </c>
      <c r="W791" s="15" t="str">
        <f>_xlfn.XLOOKUP(Grades[[#This Row],[Name]],Students[Name],Students[Extracurricular Activities])</f>
        <v>Art Club</v>
      </c>
      <c r="X791" s="15" t="str">
        <f>_xlfn.XLOOKUP(Grades[[#This Row],[school]],Schools[School Name],Schools[City])</f>
        <v>Duluth</v>
      </c>
      <c r="Y791" s="15">
        <f>_xlfn.XLOOKUP(Grades[[#This Row],[School City]],Schools[City],Schools[Zipcode])</f>
        <v>55810</v>
      </c>
    </row>
    <row r="792" spans="12:25" x14ac:dyDescent="0.2">
      <c r="L792" t="s">
        <v>837</v>
      </c>
      <c r="M792" t="s">
        <v>4</v>
      </c>
      <c r="N792" t="s">
        <v>629</v>
      </c>
      <c r="O792">
        <v>48</v>
      </c>
      <c r="P792">
        <v>62</v>
      </c>
      <c r="Q792">
        <v>60</v>
      </c>
      <c r="R792" s="15" t="str">
        <f>_xlfn.XLOOKUP(Grades[[#This Row],[math score]],$I$37:$I$41,$J$37:$J$41, ,-1)</f>
        <v>F</v>
      </c>
      <c r="S792" s="16" t="str">
        <f>_xlfn.XLOOKUP(Grades[[#This Row],[reading score]],$I$37:$I$41,$J$37:$J$41, ,-1)</f>
        <v>D</v>
      </c>
      <c r="T792" s="16" t="str">
        <f>_xlfn.XLOOKUP(Grades[[#This Row],[writing score]],$I$37:$I$41,$J$37:$J$41, ,-1)</f>
        <v>D</v>
      </c>
      <c r="U792" s="76">
        <f>AVERAGE(Grades[[#This Row],[math score]],Grades[[#This Row],[reading score]],Grades[[#This Row],[writing score]])</f>
        <v>56.666666666666664</v>
      </c>
      <c r="V792" s="15" t="str">
        <f>_xlfn.XLOOKUP(Grades[[#This Row],[Name]],Students[Name],Students[School Name])</f>
        <v>Lone Oak Grammar School</v>
      </c>
      <c r="W792" s="15" t="str">
        <f>_xlfn.XLOOKUP(Grades[[#This Row],[Name]],Students[Name],Students[Extracurricular Activities])</f>
        <v>Chess Club</v>
      </c>
      <c r="X792" s="15" t="str">
        <f>_xlfn.XLOOKUP(Grades[[#This Row],[school]],Schools[School Name],Schools[City])</f>
        <v>Rochester</v>
      </c>
      <c r="Y792" s="15">
        <f>_xlfn.XLOOKUP(Grades[[#This Row],[School City]],Schools[City],Schools[Zipcode])</f>
        <v>55906</v>
      </c>
    </row>
    <row r="793" spans="12:25" x14ac:dyDescent="0.2">
      <c r="L793" t="s">
        <v>838</v>
      </c>
      <c r="M793" t="s">
        <v>4</v>
      </c>
      <c r="N793" t="s">
        <v>629</v>
      </c>
      <c r="O793">
        <v>60</v>
      </c>
      <c r="P793">
        <v>66</v>
      </c>
      <c r="Q793">
        <v>70</v>
      </c>
      <c r="R793" s="15" t="str">
        <f>_xlfn.XLOOKUP(Grades[[#This Row],[math score]],$I$37:$I$41,$J$37:$J$41, ,-1)</f>
        <v>D</v>
      </c>
      <c r="S793" s="16" t="str">
        <f>_xlfn.XLOOKUP(Grades[[#This Row],[reading score]],$I$37:$I$41,$J$37:$J$41, ,-1)</f>
        <v>D</v>
      </c>
      <c r="T793" s="16" t="str">
        <f>_xlfn.XLOOKUP(Grades[[#This Row],[writing score]],$I$37:$I$41,$J$37:$J$41, ,-1)</f>
        <v>C</v>
      </c>
      <c r="U793" s="76">
        <f>AVERAGE(Grades[[#This Row],[math score]],Grades[[#This Row],[reading score]],Grades[[#This Row],[writing score]])</f>
        <v>65.333333333333329</v>
      </c>
      <c r="V793" s="15" t="str">
        <f>_xlfn.XLOOKUP(Grades[[#This Row],[Name]],Students[Name],Students[School Name])</f>
        <v>Golden Sierra High School</v>
      </c>
      <c r="W793" s="15" t="str">
        <f>_xlfn.XLOOKUP(Grades[[#This Row],[Name]],Students[Name],Students[Extracurricular Activities])</f>
        <v>Yearbook Committee</v>
      </c>
      <c r="X793" s="15" t="str">
        <f>_xlfn.XLOOKUP(Grades[[#This Row],[school]],Schools[School Name],Schools[City])</f>
        <v>Bloomington</v>
      </c>
      <c r="Y793" s="15">
        <f>_xlfn.XLOOKUP(Grades[[#This Row],[School City]],Schools[City],Schools[Zipcode])</f>
        <v>55435</v>
      </c>
    </row>
    <row r="794" spans="12:25" x14ac:dyDescent="0.2">
      <c r="L794" t="s">
        <v>839</v>
      </c>
      <c r="M794" t="s">
        <v>5</v>
      </c>
      <c r="N794" t="s">
        <v>629</v>
      </c>
      <c r="O794">
        <v>66</v>
      </c>
      <c r="P794">
        <v>74</v>
      </c>
      <c r="Q794">
        <v>69</v>
      </c>
      <c r="R794" s="15" t="str">
        <f>_xlfn.XLOOKUP(Grades[[#This Row],[math score]],$I$37:$I$41,$J$37:$J$41, ,-1)</f>
        <v>D</v>
      </c>
      <c r="S794" s="16" t="str">
        <f>_xlfn.XLOOKUP(Grades[[#This Row],[reading score]],$I$37:$I$41,$J$37:$J$41, ,-1)</f>
        <v>C</v>
      </c>
      <c r="T794" s="16" t="str">
        <f>_xlfn.XLOOKUP(Grades[[#This Row],[writing score]],$I$37:$I$41,$J$37:$J$41, ,-1)</f>
        <v>D</v>
      </c>
      <c r="U794" s="76">
        <f>AVERAGE(Grades[[#This Row],[math score]],Grades[[#This Row],[reading score]],Grades[[#This Row],[writing score]])</f>
        <v>69.666666666666671</v>
      </c>
      <c r="V794" s="15" t="str">
        <f>_xlfn.XLOOKUP(Grades[[#This Row],[Name]],Students[Name],Students[School Name])</f>
        <v>Golden Sierra High School</v>
      </c>
      <c r="W794" s="15" t="str">
        <f>_xlfn.XLOOKUP(Grades[[#This Row],[Name]],Students[Name],Students[Extracurricular Activities])</f>
        <v>Chess Club</v>
      </c>
      <c r="X794" s="15" t="str">
        <f>_xlfn.XLOOKUP(Grades[[#This Row],[school]],Schools[School Name],Schools[City])</f>
        <v>Bloomington</v>
      </c>
      <c r="Y794" s="15">
        <f>_xlfn.XLOOKUP(Grades[[#This Row],[School City]],Schools[City],Schools[Zipcode])</f>
        <v>55435</v>
      </c>
    </row>
    <row r="795" spans="12:25" x14ac:dyDescent="0.2">
      <c r="L795" t="s">
        <v>840</v>
      </c>
      <c r="M795" t="s">
        <v>5</v>
      </c>
      <c r="N795" t="s">
        <v>630</v>
      </c>
      <c r="O795">
        <v>89</v>
      </c>
      <c r="P795">
        <v>84</v>
      </c>
      <c r="Q795">
        <v>77</v>
      </c>
      <c r="R795" s="15" t="str">
        <f>_xlfn.XLOOKUP(Grades[[#This Row],[math score]],$I$37:$I$41,$J$37:$J$41, ,-1)</f>
        <v>B</v>
      </c>
      <c r="S795" s="16" t="str">
        <f>_xlfn.XLOOKUP(Grades[[#This Row],[reading score]],$I$37:$I$41,$J$37:$J$41, ,-1)</f>
        <v>B</v>
      </c>
      <c r="T795" s="16" t="str">
        <f>_xlfn.XLOOKUP(Grades[[#This Row],[writing score]],$I$37:$I$41,$J$37:$J$41, ,-1)</f>
        <v>C</v>
      </c>
      <c r="U795" s="76">
        <f>AVERAGE(Grades[[#This Row],[math score]],Grades[[#This Row],[reading score]],Grades[[#This Row],[writing score]])</f>
        <v>83.333333333333329</v>
      </c>
      <c r="V795" s="15" t="str">
        <f>_xlfn.XLOOKUP(Grades[[#This Row],[Name]],Students[Name],Students[School Name])</f>
        <v>Willow Creek High School</v>
      </c>
      <c r="W795" s="15" t="str">
        <f>_xlfn.XLOOKUP(Grades[[#This Row],[Name]],Students[Name],Students[Extracurricular Activities])</f>
        <v>Student Government</v>
      </c>
      <c r="X795" s="15" t="str">
        <f>_xlfn.XLOOKUP(Grades[[#This Row],[school]],Schools[School Name],Schools[City])</f>
        <v>Saint Paul</v>
      </c>
      <c r="Y795" s="15">
        <f>_xlfn.XLOOKUP(Grades[[#This Row],[School City]],Schools[City],Schools[Zipcode])</f>
        <v>55108</v>
      </c>
    </row>
    <row r="796" spans="12:25" x14ac:dyDescent="0.2">
      <c r="L796" t="s">
        <v>841</v>
      </c>
      <c r="M796" t="s">
        <v>4</v>
      </c>
      <c r="N796" t="s">
        <v>630</v>
      </c>
      <c r="O796">
        <v>42</v>
      </c>
      <c r="P796">
        <v>52</v>
      </c>
      <c r="Q796">
        <v>51</v>
      </c>
      <c r="R796" s="15" t="str">
        <f>_xlfn.XLOOKUP(Grades[[#This Row],[math score]],$I$37:$I$41,$J$37:$J$41, ,-1)</f>
        <v>F</v>
      </c>
      <c r="S796" s="16" t="str">
        <f>_xlfn.XLOOKUP(Grades[[#This Row],[reading score]],$I$37:$I$41,$J$37:$J$41, ,-1)</f>
        <v>F</v>
      </c>
      <c r="T796" s="16" t="str">
        <f>_xlfn.XLOOKUP(Grades[[#This Row],[writing score]],$I$37:$I$41,$J$37:$J$41, ,-1)</f>
        <v>F</v>
      </c>
      <c r="U796" s="76">
        <f>AVERAGE(Grades[[#This Row],[math score]],Grades[[#This Row],[reading score]],Grades[[#This Row],[writing score]])</f>
        <v>48.333333333333336</v>
      </c>
      <c r="V796" s="15" t="str">
        <f>_xlfn.XLOOKUP(Grades[[#This Row],[Name]],Students[Name],Students[School Name])</f>
        <v>Lone Oak Grammar School</v>
      </c>
      <c r="W796" s="15" t="str">
        <f>_xlfn.XLOOKUP(Grades[[#This Row],[Name]],Students[Name],Students[Extracurricular Activities])</f>
        <v>Chess Club</v>
      </c>
      <c r="X796" s="15" t="str">
        <f>_xlfn.XLOOKUP(Grades[[#This Row],[school]],Schools[School Name],Schools[City])</f>
        <v>Rochester</v>
      </c>
      <c r="Y796" s="15">
        <f>_xlfn.XLOOKUP(Grades[[#This Row],[School City]],Schools[City],Schools[Zipcode])</f>
        <v>55906</v>
      </c>
    </row>
    <row r="797" spans="12:25" x14ac:dyDescent="0.2">
      <c r="L797" t="s">
        <v>842</v>
      </c>
      <c r="M797" t="s">
        <v>4</v>
      </c>
      <c r="N797" t="s">
        <v>629</v>
      </c>
      <c r="O797">
        <v>57</v>
      </c>
      <c r="P797">
        <v>68</v>
      </c>
      <c r="Q797">
        <v>73</v>
      </c>
      <c r="R797" s="15" t="str">
        <f>_xlfn.XLOOKUP(Grades[[#This Row],[math score]],$I$37:$I$41,$J$37:$J$41, ,-1)</f>
        <v>F</v>
      </c>
      <c r="S797" s="16" t="str">
        <f>_xlfn.XLOOKUP(Grades[[#This Row],[reading score]],$I$37:$I$41,$J$37:$J$41, ,-1)</f>
        <v>D</v>
      </c>
      <c r="T797" s="16" t="str">
        <f>_xlfn.XLOOKUP(Grades[[#This Row],[writing score]],$I$37:$I$41,$J$37:$J$41, ,-1)</f>
        <v>C</v>
      </c>
      <c r="U797" s="76">
        <f>AVERAGE(Grades[[#This Row],[math score]],Grades[[#This Row],[reading score]],Grades[[#This Row],[writing score]])</f>
        <v>66</v>
      </c>
      <c r="V797" s="15" t="str">
        <f>_xlfn.XLOOKUP(Grades[[#This Row],[Name]],Students[Name],Students[School Name])</f>
        <v>Willow Creek High School</v>
      </c>
      <c r="W797" s="15" t="str">
        <f>_xlfn.XLOOKUP(Grades[[#This Row],[Name]],Students[Name],Students[Extracurricular Activities])</f>
        <v xml:space="preserve">Marching Band </v>
      </c>
      <c r="X797" s="15" t="str">
        <f>_xlfn.XLOOKUP(Grades[[#This Row],[school]],Schools[School Name],Schools[City])</f>
        <v>Saint Paul</v>
      </c>
      <c r="Y797" s="15">
        <f>_xlfn.XLOOKUP(Grades[[#This Row],[School City]],Schools[City],Schools[Zipcode])</f>
        <v>55108</v>
      </c>
    </row>
    <row r="798" spans="12:25" x14ac:dyDescent="0.2">
      <c r="L798" t="s">
        <v>843</v>
      </c>
      <c r="M798" t="s">
        <v>5</v>
      </c>
      <c r="N798" t="s">
        <v>630</v>
      </c>
      <c r="O798">
        <v>70</v>
      </c>
      <c r="P798">
        <v>70</v>
      </c>
      <c r="Q798">
        <v>70</v>
      </c>
      <c r="R798" s="15" t="str">
        <f>_xlfn.XLOOKUP(Grades[[#This Row],[math score]],$I$37:$I$41,$J$37:$J$41, ,-1)</f>
        <v>C</v>
      </c>
      <c r="S798" s="16" t="str">
        <f>_xlfn.XLOOKUP(Grades[[#This Row],[reading score]],$I$37:$I$41,$J$37:$J$41, ,-1)</f>
        <v>C</v>
      </c>
      <c r="T798" s="16" t="str">
        <f>_xlfn.XLOOKUP(Grades[[#This Row],[writing score]],$I$37:$I$41,$J$37:$J$41, ,-1)</f>
        <v>C</v>
      </c>
      <c r="U798" s="76">
        <f>AVERAGE(Grades[[#This Row],[math score]],Grades[[#This Row],[reading score]],Grades[[#This Row],[writing score]])</f>
        <v>70</v>
      </c>
      <c r="V798" s="15" t="str">
        <f>_xlfn.XLOOKUP(Grades[[#This Row],[Name]],Students[Name],Students[School Name])</f>
        <v>Golden Sierra High School</v>
      </c>
      <c r="W798" s="15" t="str">
        <f>_xlfn.XLOOKUP(Grades[[#This Row],[Name]],Students[Name],Students[Extracurricular Activities])</f>
        <v>Chess Club</v>
      </c>
      <c r="X798" s="15" t="str">
        <f>_xlfn.XLOOKUP(Grades[[#This Row],[school]],Schools[School Name],Schools[City])</f>
        <v>Bloomington</v>
      </c>
      <c r="Y798" s="15">
        <f>_xlfn.XLOOKUP(Grades[[#This Row],[School City]],Schools[City],Schools[Zipcode])</f>
        <v>55435</v>
      </c>
    </row>
    <row r="799" spans="12:25" x14ac:dyDescent="0.2">
      <c r="L799" t="s">
        <v>844</v>
      </c>
      <c r="M799" t="s">
        <v>4</v>
      </c>
      <c r="N799" t="s">
        <v>629</v>
      </c>
      <c r="O799">
        <v>70</v>
      </c>
      <c r="P799">
        <v>84</v>
      </c>
      <c r="Q799">
        <v>81</v>
      </c>
      <c r="R799" s="15" t="str">
        <f>_xlfn.XLOOKUP(Grades[[#This Row],[math score]],$I$37:$I$41,$J$37:$J$41, ,-1)</f>
        <v>C</v>
      </c>
      <c r="S799" s="16" t="str">
        <f>_xlfn.XLOOKUP(Grades[[#This Row],[reading score]],$I$37:$I$41,$J$37:$J$41, ,-1)</f>
        <v>B</v>
      </c>
      <c r="T799" s="16" t="str">
        <f>_xlfn.XLOOKUP(Grades[[#This Row],[writing score]],$I$37:$I$41,$J$37:$J$41, ,-1)</f>
        <v>B</v>
      </c>
      <c r="U799" s="76">
        <f>AVERAGE(Grades[[#This Row],[math score]],Grades[[#This Row],[reading score]],Grades[[#This Row],[writing score]])</f>
        <v>78.333333333333329</v>
      </c>
      <c r="V799" s="15" t="str">
        <f>_xlfn.XLOOKUP(Grades[[#This Row],[Name]],Students[Name],Students[School Name])</f>
        <v>Willow Creek High School</v>
      </c>
      <c r="W799" s="15" t="str">
        <f>_xlfn.XLOOKUP(Grades[[#This Row],[Name]],Students[Name],Students[Extracurricular Activities])</f>
        <v xml:space="preserve">Marching Band </v>
      </c>
      <c r="X799" s="15" t="str">
        <f>_xlfn.XLOOKUP(Grades[[#This Row],[school]],Schools[School Name],Schools[City])</f>
        <v>Saint Paul</v>
      </c>
      <c r="Y799" s="15">
        <f>_xlfn.XLOOKUP(Grades[[#This Row],[School City]],Schools[City],Schools[Zipcode])</f>
        <v>55108</v>
      </c>
    </row>
    <row r="800" spans="12:25" x14ac:dyDescent="0.2">
      <c r="L800" t="s">
        <v>845</v>
      </c>
      <c r="M800" t="s">
        <v>5</v>
      </c>
      <c r="N800" t="s">
        <v>630</v>
      </c>
      <c r="O800">
        <v>69</v>
      </c>
      <c r="P800">
        <v>60</v>
      </c>
      <c r="Q800">
        <v>54</v>
      </c>
      <c r="R800" s="15" t="str">
        <f>_xlfn.XLOOKUP(Grades[[#This Row],[math score]],$I$37:$I$41,$J$37:$J$41, ,-1)</f>
        <v>D</v>
      </c>
      <c r="S800" s="16" t="str">
        <f>_xlfn.XLOOKUP(Grades[[#This Row],[reading score]],$I$37:$I$41,$J$37:$J$41, ,-1)</f>
        <v>D</v>
      </c>
      <c r="T800" s="16" t="str">
        <f>_xlfn.XLOOKUP(Grades[[#This Row],[writing score]],$I$37:$I$41,$J$37:$J$41, ,-1)</f>
        <v>F</v>
      </c>
      <c r="U800" s="76">
        <f>AVERAGE(Grades[[#This Row],[math score]],Grades[[#This Row],[reading score]],Grades[[#This Row],[writing score]])</f>
        <v>61</v>
      </c>
      <c r="V800" s="15" t="str">
        <f>_xlfn.XLOOKUP(Grades[[#This Row],[Name]],Students[Name],Students[School Name])</f>
        <v>Willow Creek High School</v>
      </c>
      <c r="W800" s="15" t="str">
        <f>_xlfn.XLOOKUP(Grades[[#This Row],[Name]],Students[Name],Students[Extracurricular Activities])</f>
        <v>Yearbook Committee</v>
      </c>
      <c r="X800" s="15" t="str">
        <f>_xlfn.XLOOKUP(Grades[[#This Row],[school]],Schools[School Name],Schools[City])</f>
        <v>Saint Paul</v>
      </c>
      <c r="Y800" s="15">
        <f>_xlfn.XLOOKUP(Grades[[#This Row],[School City]],Schools[City],Schools[Zipcode])</f>
        <v>55108</v>
      </c>
    </row>
    <row r="801" spans="12:25" x14ac:dyDescent="0.2">
      <c r="L801" t="s">
        <v>846</v>
      </c>
      <c r="M801" t="s">
        <v>4</v>
      </c>
      <c r="N801" t="s">
        <v>629</v>
      </c>
      <c r="O801">
        <v>52</v>
      </c>
      <c r="P801">
        <v>55</v>
      </c>
      <c r="Q801">
        <v>57</v>
      </c>
      <c r="R801" s="15" t="str">
        <f>_xlfn.XLOOKUP(Grades[[#This Row],[math score]],$I$37:$I$41,$J$37:$J$41, ,-1)</f>
        <v>F</v>
      </c>
      <c r="S801" s="16" t="str">
        <f>_xlfn.XLOOKUP(Grades[[#This Row],[reading score]],$I$37:$I$41,$J$37:$J$41, ,-1)</f>
        <v>F</v>
      </c>
      <c r="T801" s="16" t="str">
        <f>_xlfn.XLOOKUP(Grades[[#This Row],[writing score]],$I$37:$I$41,$J$37:$J$41, ,-1)</f>
        <v>F</v>
      </c>
      <c r="U801" s="76">
        <f>AVERAGE(Grades[[#This Row],[math score]],Grades[[#This Row],[reading score]],Grades[[#This Row],[writing score]])</f>
        <v>54.666666666666664</v>
      </c>
      <c r="V801" s="15" t="str">
        <f>_xlfn.XLOOKUP(Grades[[#This Row],[Name]],Students[Name],Students[School Name])</f>
        <v>Blue River High School</v>
      </c>
      <c r="W801" s="15" t="str">
        <f>_xlfn.XLOOKUP(Grades[[#This Row],[Name]],Students[Name],Students[Extracurricular Activities])</f>
        <v xml:space="preserve">Marching Band </v>
      </c>
      <c r="X801" s="15" t="str">
        <f>_xlfn.XLOOKUP(Grades[[#This Row],[school]],Schools[School Name],Schools[City])</f>
        <v>Duluth</v>
      </c>
      <c r="Y801" s="15">
        <f>_xlfn.XLOOKUP(Grades[[#This Row],[School City]],Schools[City],Schools[Zipcode])</f>
        <v>55810</v>
      </c>
    </row>
    <row r="802" spans="12:25" x14ac:dyDescent="0.2">
      <c r="L802" t="s">
        <v>847</v>
      </c>
      <c r="M802" t="s">
        <v>5</v>
      </c>
      <c r="N802" t="s">
        <v>630</v>
      </c>
      <c r="O802">
        <v>67</v>
      </c>
      <c r="P802">
        <v>73</v>
      </c>
      <c r="Q802">
        <v>68</v>
      </c>
      <c r="R802" s="15" t="str">
        <f>_xlfn.XLOOKUP(Grades[[#This Row],[math score]],$I$37:$I$41,$J$37:$J$41, ,-1)</f>
        <v>D</v>
      </c>
      <c r="S802" s="16" t="str">
        <f>_xlfn.XLOOKUP(Grades[[#This Row],[reading score]],$I$37:$I$41,$J$37:$J$41, ,-1)</f>
        <v>C</v>
      </c>
      <c r="T802" s="16" t="str">
        <f>_xlfn.XLOOKUP(Grades[[#This Row],[writing score]],$I$37:$I$41,$J$37:$J$41, ,-1)</f>
        <v>D</v>
      </c>
      <c r="U802" s="76">
        <f>AVERAGE(Grades[[#This Row],[math score]],Grades[[#This Row],[reading score]],Grades[[#This Row],[writing score]])</f>
        <v>69.333333333333329</v>
      </c>
      <c r="V802" s="15" t="str">
        <f>_xlfn.XLOOKUP(Grades[[#This Row],[Name]],Students[Name],Students[School Name])</f>
        <v>Blue River High School</v>
      </c>
      <c r="W802" s="15" t="str">
        <f>_xlfn.XLOOKUP(Grades[[#This Row],[Name]],Students[Name],Students[Extracurricular Activities])</f>
        <v>Student Government</v>
      </c>
      <c r="X802" s="15" t="str">
        <f>_xlfn.XLOOKUP(Grades[[#This Row],[school]],Schools[School Name],Schools[City])</f>
        <v>Duluth</v>
      </c>
      <c r="Y802" s="15">
        <f>_xlfn.XLOOKUP(Grades[[#This Row],[School City]],Schools[City],Schools[Zipcode])</f>
        <v>55810</v>
      </c>
    </row>
    <row r="803" spans="12:25" x14ac:dyDescent="0.2">
      <c r="L803" t="s">
        <v>848</v>
      </c>
      <c r="M803" t="s">
        <v>5</v>
      </c>
      <c r="N803" t="s">
        <v>629</v>
      </c>
      <c r="O803">
        <v>76</v>
      </c>
      <c r="P803">
        <v>80</v>
      </c>
      <c r="Q803">
        <v>73</v>
      </c>
      <c r="R803" s="15" t="str">
        <f>_xlfn.XLOOKUP(Grades[[#This Row],[math score]],$I$37:$I$41,$J$37:$J$41, ,-1)</f>
        <v>C</v>
      </c>
      <c r="S803" s="16" t="str">
        <f>_xlfn.XLOOKUP(Grades[[#This Row],[reading score]],$I$37:$I$41,$J$37:$J$41, ,-1)</f>
        <v>B</v>
      </c>
      <c r="T803" s="16" t="str">
        <f>_xlfn.XLOOKUP(Grades[[#This Row],[writing score]],$I$37:$I$41,$J$37:$J$41, ,-1)</f>
        <v>C</v>
      </c>
      <c r="U803" s="76">
        <f>AVERAGE(Grades[[#This Row],[math score]],Grades[[#This Row],[reading score]],Grades[[#This Row],[writing score]])</f>
        <v>76.333333333333329</v>
      </c>
      <c r="V803" s="15" t="str">
        <f>_xlfn.XLOOKUP(Grades[[#This Row],[Name]],Students[Name],Students[School Name])</f>
        <v>Blue River High School</v>
      </c>
      <c r="W803" s="15" t="str">
        <f>_xlfn.XLOOKUP(Grades[[#This Row],[Name]],Students[Name],Students[Extracurricular Activities])</f>
        <v>Student Government</v>
      </c>
      <c r="X803" s="15" t="str">
        <f>_xlfn.XLOOKUP(Grades[[#This Row],[school]],Schools[School Name],Schools[City])</f>
        <v>Duluth</v>
      </c>
      <c r="Y803" s="15">
        <f>_xlfn.XLOOKUP(Grades[[#This Row],[School City]],Schools[City],Schools[Zipcode])</f>
        <v>55810</v>
      </c>
    </row>
    <row r="804" spans="12:25" x14ac:dyDescent="0.2">
      <c r="L804" t="s">
        <v>849</v>
      </c>
      <c r="M804" t="s">
        <v>4</v>
      </c>
      <c r="N804" t="s">
        <v>629</v>
      </c>
      <c r="O804">
        <v>87</v>
      </c>
      <c r="P804">
        <v>94</v>
      </c>
      <c r="Q804">
        <v>95</v>
      </c>
      <c r="R804" s="15" t="str">
        <f>_xlfn.XLOOKUP(Grades[[#This Row],[math score]],$I$37:$I$41,$J$37:$J$41, ,-1)</f>
        <v>B</v>
      </c>
      <c r="S804" s="16" t="str">
        <f>_xlfn.XLOOKUP(Grades[[#This Row],[reading score]],$I$37:$I$41,$J$37:$J$41, ,-1)</f>
        <v>A</v>
      </c>
      <c r="T804" s="16" t="str">
        <f>_xlfn.XLOOKUP(Grades[[#This Row],[writing score]],$I$37:$I$41,$J$37:$J$41, ,-1)</f>
        <v>A</v>
      </c>
      <c r="U804" s="76">
        <f>AVERAGE(Grades[[#This Row],[math score]],Grades[[#This Row],[reading score]],Grades[[#This Row],[writing score]])</f>
        <v>92</v>
      </c>
      <c r="V804" s="15" t="str">
        <f>_xlfn.XLOOKUP(Grades[[#This Row],[Name]],Students[Name],Students[School Name])</f>
        <v>Willow Creek High School</v>
      </c>
      <c r="W804" s="15" t="str">
        <f>_xlfn.XLOOKUP(Grades[[#This Row],[Name]],Students[Name],Students[Extracurricular Activities])</f>
        <v xml:space="preserve">Marching Band </v>
      </c>
      <c r="X804" s="15" t="str">
        <f>_xlfn.XLOOKUP(Grades[[#This Row],[school]],Schools[School Name],Schools[City])</f>
        <v>Saint Paul</v>
      </c>
      <c r="Y804" s="15">
        <f>_xlfn.XLOOKUP(Grades[[#This Row],[School City]],Schools[City],Schools[Zipcode])</f>
        <v>55108</v>
      </c>
    </row>
    <row r="805" spans="12:25" x14ac:dyDescent="0.2">
      <c r="L805" t="s">
        <v>850</v>
      </c>
      <c r="M805" t="s">
        <v>4</v>
      </c>
      <c r="N805" t="s">
        <v>630</v>
      </c>
      <c r="O805">
        <v>82</v>
      </c>
      <c r="P805">
        <v>85</v>
      </c>
      <c r="Q805">
        <v>87</v>
      </c>
      <c r="R805" s="15" t="str">
        <f>_xlfn.XLOOKUP(Grades[[#This Row],[math score]],$I$37:$I$41,$J$37:$J$41, ,-1)</f>
        <v>B</v>
      </c>
      <c r="S805" s="16" t="str">
        <f>_xlfn.XLOOKUP(Grades[[#This Row],[reading score]],$I$37:$I$41,$J$37:$J$41, ,-1)</f>
        <v>B</v>
      </c>
      <c r="T805" s="16" t="str">
        <f>_xlfn.XLOOKUP(Grades[[#This Row],[writing score]],$I$37:$I$41,$J$37:$J$41, ,-1)</f>
        <v>B</v>
      </c>
      <c r="U805" s="76">
        <f>AVERAGE(Grades[[#This Row],[math score]],Grades[[#This Row],[reading score]],Grades[[#This Row],[writing score]])</f>
        <v>84.666666666666671</v>
      </c>
      <c r="V805" s="15" t="str">
        <f>_xlfn.XLOOKUP(Grades[[#This Row],[Name]],Students[Name],Students[School Name])</f>
        <v>Lone Oak Grammar School</v>
      </c>
      <c r="W805" s="15" t="str">
        <f>_xlfn.XLOOKUP(Grades[[#This Row],[Name]],Students[Name],Students[Extracurricular Activities])</f>
        <v>Yearbook Committee</v>
      </c>
      <c r="X805" s="15" t="str">
        <f>_xlfn.XLOOKUP(Grades[[#This Row],[school]],Schools[School Name],Schools[City])</f>
        <v>Rochester</v>
      </c>
      <c r="Y805" s="15">
        <f>_xlfn.XLOOKUP(Grades[[#This Row],[School City]],Schools[City],Schools[Zipcode])</f>
        <v>55906</v>
      </c>
    </row>
    <row r="806" spans="12:25" x14ac:dyDescent="0.2">
      <c r="L806" t="s">
        <v>851</v>
      </c>
      <c r="M806" t="s">
        <v>4</v>
      </c>
      <c r="N806" t="s">
        <v>629</v>
      </c>
      <c r="O806">
        <v>73</v>
      </c>
      <c r="P806">
        <v>76</v>
      </c>
      <c r="Q806">
        <v>78</v>
      </c>
      <c r="R806" s="15" t="str">
        <f>_xlfn.XLOOKUP(Grades[[#This Row],[math score]],$I$37:$I$41,$J$37:$J$41, ,-1)</f>
        <v>C</v>
      </c>
      <c r="S806" s="16" t="str">
        <f>_xlfn.XLOOKUP(Grades[[#This Row],[reading score]],$I$37:$I$41,$J$37:$J$41, ,-1)</f>
        <v>C</v>
      </c>
      <c r="T806" s="16" t="str">
        <f>_xlfn.XLOOKUP(Grades[[#This Row],[writing score]],$I$37:$I$41,$J$37:$J$41, ,-1)</f>
        <v>C</v>
      </c>
      <c r="U806" s="76">
        <f>AVERAGE(Grades[[#This Row],[math score]],Grades[[#This Row],[reading score]],Grades[[#This Row],[writing score]])</f>
        <v>75.666666666666671</v>
      </c>
      <c r="V806" s="15" t="str">
        <f>_xlfn.XLOOKUP(Grades[[#This Row],[Name]],Students[Name],Students[School Name])</f>
        <v>Blue River High School</v>
      </c>
      <c r="W806" s="15" t="str">
        <f>_xlfn.XLOOKUP(Grades[[#This Row],[Name]],Students[Name],Students[Extracurricular Activities])</f>
        <v>Yearbook Committee</v>
      </c>
      <c r="X806" s="15" t="str">
        <f>_xlfn.XLOOKUP(Grades[[#This Row],[school]],Schools[School Name],Schools[City])</f>
        <v>Duluth</v>
      </c>
      <c r="Y806" s="15">
        <f>_xlfn.XLOOKUP(Grades[[#This Row],[School City]],Schools[City],Schools[Zipcode])</f>
        <v>55810</v>
      </c>
    </row>
    <row r="807" spans="12:25" x14ac:dyDescent="0.2">
      <c r="L807" t="s">
        <v>852</v>
      </c>
      <c r="M807" t="s">
        <v>5</v>
      </c>
      <c r="N807" t="s">
        <v>630</v>
      </c>
      <c r="O807">
        <v>75</v>
      </c>
      <c r="P807">
        <v>81</v>
      </c>
      <c r="Q807">
        <v>74</v>
      </c>
      <c r="R807" s="15" t="str">
        <f>_xlfn.XLOOKUP(Grades[[#This Row],[math score]],$I$37:$I$41,$J$37:$J$41, ,-1)</f>
        <v>C</v>
      </c>
      <c r="S807" s="16" t="str">
        <f>_xlfn.XLOOKUP(Grades[[#This Row],[reading score]],$I$37:$I$41,$J$37:$J$41, ,-1)</f>
        <v>B</v>
      </c>
      <c r="T807" s="16" t="str">
        <f>_xlfn.XLOOKUP(Grades[[#This Row],[writing score]],$I$37:$I$41,$J$37:$J$41, ,-1)</f>
        <v>C</v>
      </c>
      <c r="U807" s="76">
        <f>AVERAGE(Grades[[#This Row],[math score]],Grades[[#This Row],[reading score]],Grades[[#This Row],[writing score]])</f>
        <v>76.666666666666671</v>
      </c>
      <c r="V807" s="15" t="str">
        <f>_xlfn.XLOOKUP(Grades[[#This Row],[Name]],Students[Name],Students[School Name])</f>
        <v>Granite Hills High</v>
      </c>
      <c r="W807" s="15" t="str">
        <f>_xlfn.XLOOKUP(Grades[[#This Row],[Name]],Students[Name],Students[Extracurricular Activities])</f>
        <v>Yearbook Committee</v>
      </c>
      <c r="X807" s="15" t="str">
        <f>_xlfn.XLOOKUP(Grades[[#This Row],[school]],Schools[School Name],Schools[City])</f>
        <v>Minneapolis</v>
      </c>
      <c r="Y807" s="15">
        <f>_xlfn.XLOOKUP(Grades[[#This Row],[School City]],Schools[City],Schools[Zipcode])</f>
        <v>55488</v>
      </c>
    </row>
    <row r="808" spans="12:25" x14ac:dyDescent="0.2">
      <c r="L808" t="s">
        <v>522</v>
      </c>
      <c r="M808" t="s">
        <v>4</v>
      </c>
      <c r="N808" t="s">
        <v>629</v>
      </c>
      <c r="O808">
        <v>64</v>
      </c>
      <c r="P808">
        <v>74</v>
      </c>
      <c r="Q808">
        <v>75</v>
      </c>
      <c r="R808" s="15" t="str">
        <f>_xlfn.XLOOKUP(Grades[[#This Row],[math score]],$I$37:$I$41,$J$37:$J$41, ,-1)</f>
        <v>D</v>
      </c>
      <c r="S808" s="16" t="str">
        <f>_xlfn.XLOOKUP(Grades[[#This Row],[reading score]],$I$37:$I$41,$J$37:$J$41, ,-1)</f>
        <v>C</v>
      </c>
      <c r="T808" s="16" t="str">
        <f>_xlfn.XLOOKUP(Grades[[#This Row],[writing score]],$I$37:$I$41,$J$37:$J$41, ,-1)</f>
        <v>C</v>
      </c>
      <c r="U808" s="76">
        <f>AVERAGE(Grades[[#This Row],[math score]],Grades[[#This Row],[reading score]],Grades[[#This Row],[writing score]])</f>
        <v>71</v>
      </c>
      <c r="V808" s="15" t="str">
        <f>_xlfn.XLOOKUP(Grades[[#This Row],[Name]],Students[Name],Students[School Name])</f>
        <v>Golden Sierra High School</v>
      </c>
      <c r="W808" s="15" t="str">
        <f>_xlfn.XLOOKUP(Grades[[#This Row],[Name]],Students[Name],Students[Extracurricular Activities])</f>
        <v>Yearbook Committee</v>
      </c>
      <c r="X808" s="15" t="str">
        <f>_xlfn.XLOOKUP(Grades[[#This Row],[school]],Schools[School Name],Schools[City])</f>
        <v>Bloomington</v>
      </c>
      <c r="Y808" s="15">
        <f>_xlfn.XLOOKUP(Grades[[#This Row],[School City]],Schools[City],Schools[Zipcode])</f>
        <v>55435</v>
      </c>
    </row>
    <row r="809" spans="12:25" x14ac:dyDescent="0.2">
      <c r="L809" t="s">
        <v>853</v>
      </c>
      <c r="M809" t="s">
        <v>4</v>
      </c>
      <c r="N809" t="s">
        <v>629</v>
      </c>
      <c r="O809">
        <v>41</v>
      </c>
      <c r="P809">
        <v>45</v>
      </c>
      <c r="Q809">
        <v>40</v>
      </c>
      <c r="R809" s="15" t="str">
        <f>_xlfn.XLOOKUP(Grades[[#This Row],[math score]],$I$37:$I$41,$J$37:$J$41, ,-1)</f>
        <v>F</v>
      </c>
      <c r="S809" s="16" t="str">
        <f>_xlfn.XLOOKUP(Grades[[#This Row],[reading score]],$I$37:$I$41,$J$37:$J$41, ,-1)</f>
        <v>F</v>
      </c>
      <c r="T809" s="16" t="str">
        <f>_xlfn.XLOOKUP(Grades[[#This Row],[writing score]],$I$37:$I$41,$J$37:$J$41, ,-1)</f>
        <v>F</v>
      </c>
      <c r="U809" s="76">
        <f>AVERAGE(Grades[[#This Row],[math score]],Grades[[#This Row],[reading score]],Grades[[#This Row],[writing score]])</f>
        <v>42</v>
      </c>
      <c r="V809" s="15" t="str">
        <f>_xlfn.XLOOKUP(Grades[[#This Row],[Name]],Students[Name],Students[School Name])</f>
        <v>Willow Creek High School</v>
      </c>
      <c r="W809" s="15" t="str">
        <f>_xlfn.XLOOKUP(Grades[[#This Row],[Name]],Students[Name],Students[Extracurricular Activities])</f>
        <v>Chess Club</v>
      </c>
      <c r="X809" s="15" t="str">
        <f>_xlfn.XLOOKUP(Grades[[#This Row],[school]],Schools[School Name],Schools[City])</f>
        <v>Saint Paul</v>
      </c>
      <c r="Y809" s="15">
        <f>_xlfn.XLOOKUP(Grades[[#This Row],[School City]],Schools[City],Schools[Zipcode])</f>
        <v>55108</v>
      </c>
    </row>
    <row r="810" spans="12:25" x14ac:dyDescent="0.2">
      <c r="L810" t="s">
        <v>854</v>
      </c>
      <c r="M810" t="s">
        <v>5</v>
      </c>
      <c r="N810" t="s">
        <v>629</v>
      </c>
      <c r="O810">
        <v>90</v>
      </c>
      <c r="P810">
        <v>75</v>
      </c>
      <c r="Q810">
        <v>69</v>
      </c>
      <c r="R810" s="15" t="str">
        <f>_xlfn.XLOOKUP(Grades[[#This Row],[math score]],$I$37:$I$41,$J$37:$J$41, ,-1)</f>
        <v>A</v>
      </c>
      <c r="S810" s="16" t="str">
        <f>_xlfn.XLOOKUP(Grades[[#This Row],[reading score]],$I$37:$I$41,$J$37:$J$41, ,-1)</f>
        <v>C</v>
      </c>
      <c r="T810" s="16" t="str">
        <f>_xlfn.XLOOKUP(Grades[[#This Row],[writing score]],$I$37:$I$41,$J$37:$J$41, ,-1)</f>
        <v>D</v>
      </c>
      <c r="U810" s="76">
        <f>AVERAGE(Grades[[#This Row],[math score]],Grades[[#This Row],[reading score]],Grades[[#This Row],[writing score]])</f>
        <v>78</v>
      </c>
      <c r="V810" s="15" t="str">
        <f>_xlfn.XLOOKUP(Grades[[#This Row],[Name]],Students[Name],Students[School Name])</f>
        <v>Blue River High School</v>
      </c>
      <c r="W810" s="15" t="str">
        <f>_xlfn.XLOOKUP(Grades[[#This Row],[Name]],Students[Name],Students[Extracurricular Activities])</f>
        <v>Chess Club</v>
      </c>
      <c r="X810" s="15" t="str">
        <f>_xlfn.XLOOKUP(Grades[[#This Row],[school]],Schools[School Name],Schools[City])</f>
        <v>Duluth</v>
      </c>
      <c r="Y810" s="15">
        <f>_xlfn.XLOOKUP(Grades[[#This Row],[School City]],Schools[City],Schools[Zipcode])</f>
        <v>55810</v>
      </c>
    </row>
    <row r="811" spans="12:25" x14ac:dyDescent="0.2">
      <c r="L811" t="s">
        <v>855</v>
      </c>
      <c r="M811" t="s">
        <v>5</v>
      </c>
      <c r="N811" t="s">
        <v>629</v>
      </c>
      <c r="O811">
        <v>59</v>
      </c>
      <c r="P811">
        <v>54</v>
      </c>
      <c r="Q811">
        <v>51</v>
      </c>
      <c r="R811" s="15" t="str">
        <f>_xlfn.XLOOKUP(Grades[[#This Row],[math score]],$I$37:$I$41,$J$37:$J$41, ,-1)</f>
        <v>F</v>
      </c>
      <c r="S811" s="16" t="str">
        <f>_xlfn.XLOOKUP(Grades[[#This Row],[reading score]],$I$37:$I$41,$J$37:$J$41, ,-1)</f>
        <v>F</v>
      </c>
      <c r="T811" s="16" t="str">
        <f>_xlfn.XLOOKUP(Grades[[#This Row],[writing score]],$I$37:$I$41,$J$37:$J$41, ,-1)</f>
        <v>F</v>
      </c>
      <c r="U811" s="76">
        <f>AVERAGE(Grades[[#This Row],[math score]],Grades[[#This Row],[reading score]],Grades[[#This Row],[writing score]])</f>
        <v>54.666666666666664</v>
      </c>
      <c r="V811" s="15" t="str">
        <f>_xlfn.XLOOKUP(Grades[[#This Row],[Name]],Students[Name],Students[School Name])</f>
        <v>Lone Oak Grammar School</v>
      </c>
      <c r="W811" s="15" t="str">
        <f>_xlfn.XLOOKUP(Grades[[#This Row],[Name]],Students[Name],Students[Extracurricular Activities])</f>
        <v>Sports</v>
      </c>
      <c r="X811" s="15" t="str">
        <f>_xlfn.XLOOKUP(Grades[[#This Row],[school]],Schools[School Name],Schools[City])</f>
        <v>Rochester</v>
      </c>
      <c r="Y811" s="15">
        <f>_xlfn.XLOOKUP(Grades[[#This Row],[School City]],Schools[City],Schools[Zipcode])</f>
        <v>55906</v>
      </c>
    </row>
    <row r="812" spans="12:25" x14ac:dyDescent="0.2">
      <c r="L812" t="s">
        <v>856</v>
      </c>
      <c r="M812" t="s">
        <v>5</v>
      </c>
      <c r="N812" t="s">
        <v>629</v>
      </c>
      <c r="O812">
        <v>51</v>
      </c>
      <c r="P812">
        <v>31</v>
      </c>
      <c r="Q812">
        <v>36</v>
      </c>
      <c r="R812" s="15" t="str">
        <f>_xlfn.XLOOKUP(Grades[[#This Row],[math score]],$I$37:$I$41,$J$37:$J$41, ,-1)</f>
        <v>F</v>
      </c>
      <c r="S812" s="16" t="str">
        <f>_xlfn.XLOOKUP(Grades[[#This Row],[reading score]],$I$37:$I$41,$J$37:$J$41, ,-1)</f>
        <v>F</v>
      </c>
      <c r="T812" s="16" t="str">
        <f>_xlfn.XLOOKUP(Grades[[#This Row],[writing score]],$I$37:$I$41,$J$37:$J$41, ,-1)</f>
        <v>F</v>
      </c>
      <c r="U812" s="76">
        <f>AVERAGE(Grades[[#This Row],[math score]],Grades[[#This Row],[reading score]],Grades[[#This Row],[writing score]])</f>
        <v>39.333333333333336</v>
      </c>
      <c r="V812" s="15" t="str">
        <f>_xlfn.XLOOKUP(Grades[[#This Row],[Name]],Students[Name],Students[School Name])</f>
        <v>Granite Hills High</v>
      </c>
      <c r="W812" s="15" t="str">
        <f>_xlfn.XLOOKUP(Grades[[#This Row],[Name]],Students[Name],Students[Extracurricular Activities])</f>
        <v>Student Government</v>
      </c>
      <c r="X812" s="15" t="str">
        <f>_xlfn.XLOOKUP(Grades[[#This Row],[school]],Schools[School Name],Schools[City])</f>
        <v>Minneapolis</v>
      </c>
      <c r="Y812" s="15">
        <f>_xlfn.XLOOKUP(Grades[[#This Row],[School City]],Schools[City],Schools[Zipcode])</f>
        <v>55488</v>
      </c>
    </row>
    <row r="813" spans="12:25" x14ac:dyDescent="0.2">
      <c r="L813" t="s">
        <v>857</v>
      </c>
      <c r="M813" t="s">
        <v>5</v>
      </c>
      <c r="N813" t="s">
        <v>629</v>
      </c>
      <c r="O813">
        <v>45</v>
      </c>
      <c r="P813">
        <v>47</v>
      </c>
      <c r="Q813">
        <v>49</v>
      </c>
      <c r="R813" s="15" t="str">
        <f>_xlfn.XLOOKUP(Grades[[#This Row],[math score]],$I$37:$I$41,$J$37:$J$41, ,-1)</f>
        <v>F</v>
      </c>
      <c r="S813" s="16" t="str">
        <f>_xlfn.XLOOKUP(Grades[[#This Row],[reading score]],$I$37:$I$41,$J$37:$J$41, ,-1)</f>
        <v>F</v>
      </c>
      <c r="T813" s="16" t="str">
        <f>_xlfn.XLOOKUP(Grades[[#This Row],[writing score]],$I$37:$I$41,$J$37:$J$41, ,-1)</f>
        <v>F</v>
      </c>
      <c r="U813" s="76">
        <f>AVERAGE(Grades[[#This Row],[math score]],Grades[[#This Row],[reading score]],Grades[[#This Row],[writing score]])</f>
        <v>47</v>
      </c>
      <c r="V813" s="15" t="str">
        <f>_xlfn.XLOOKUP(Grades[[#This Row],[Name]],Students[Name],Students[School Name])</f>
        <v>Granite Hills High</v>
      </c>
      <c r="W813" s="15" t="str">
        <f>_xlfn.XLOOKUP(Grades[[#This Row],[Name]],Students[Name],Students[Extracurricular Activities])</f>
        <v>Chess Club</v>
      </c>
      <c r="X813" s="15" t="str">
        <f>_xlfn.XLOOKUP(Grades[[#This Row],[school]],Schools[School Name],Schools[City])</f>
        <v>Minneapolis</v>
      </c>
      <c r="Y813" s="15">
        <f>_xlfn.XLOOKUP(Grades[[#This Row],[School City]],Schools[City],Schools[Zipcode])</f>
        <v>55488</v>
      </c>
    </row>
    <row r="814" spans="12:25" x14ac:dyDescent="0.2">
      <c r="L814" t="s">
        <v>858</v>
      </c>
      <c r="M814" t="s">
        <v>4</v>
      </c>
      <c r="N814" t="s">
        <v>629</v>
      </c>
      <c r="O814">
        <v>54</v>
      </c>
      <c r="P814">
        <v>64</v>
      </c>
      <c r="Q814">
        <v>67</v>
      </c>
      <c r="R814" s="15" t="str">
        <f>_xlfn.XLOOKUP(Grades[[#This Row],[math score]],$I$37:$I$41,$J$37:$J$41, ,-1)</f>
        <v>F</v>
      </c>
      <c r="S814" s="16" t="str">
        <f>_xlfn.XLOOKUP(Grades[[#This Row],[reading score]],$I$37:$I$41,$J$37:$J$41, ,-1)</f>
        <v>D</v>
      </c>
      <c r="T814" s="16" t="str">
        <f>_xlfn.XLOOKUP(Grades[[#This Row],[writing score]],$I$37:$I$41,$J$37:$J$41, ,-1)</f>
        <v>D</v>
      </c>
      <c r="U814" s="76">
        <f>AVERAGE(Grades[[#This Row],[math score]],Grades[[#This Row],[reading score]],Grades[[#This Row],[writing score]])</f>
        <v>61.666666666666664</v>
      </c>
      <c r="V814" s="15" t="str">
        <f>_xlfn.XLOOKUP(Grades[[#This Row],[Name]],Students[Name],Students[School Name])</f>
        <v>Blue River High School</v>
      </c>
      <c r="W814" s="15" t="str">
        <f>_xlfn.XLOOKUP(Grades[[#This Row],[Name]],Students[Name],Students[Extracurricular Activities])</f>
        <v>Art Club</v>
      </c>
      <c r="X814" s="15" t="str">
        <f>_xlfn.XLOOKUP(Grades[[#This Row],[school]],Schools[School Name],Schools[City])</f>
        <v>Duluth</v>
      </c>
      <c r="Y814" s="15">
        <f>_xlfn.XLOOKUP(Grades[[#This Row],[School City]],Schools[City],Schools[Zipcode])</f>
        <v>55810</v>
      </c>
    </row>
    <row r="815" spans="12:25" x14ac:dyDescent="0.2">
      <c r="L815" t="s">
        <v>859</v>
      </c>
      <c r="M815" t="s">
        <v>5</v>
      </c>
      <c r="N815" t="s">
        <v>629</v>
      </c>
      <c r="O815">
        <v>87</v>
      </c>
      <c r="P815">
        <v>84</v>
      </c>
      <c r="Q815">
        <v>76</v>
      </c>
      <c r="R815" s="15" t="str">
        <f>_xlfn.XLOOKUP(Grades[[#This Row],[math score]],$I$37:$I$41,$J$37:$J$41, ,-1)</f>
        <v>B</v>
      </c>
      <c r="S815" s="16" t="str">
        <f>_xlfn.XLOOKUP(Grades[[#This Row],[reading score]],$I$37:$I$41,$J$37:$J$41, ,-1)</f>
        <v>B</v>
      </c>
      <c r="T815" s="16" t="str">
        <f>_xlfn.XLOOKUP(Grades[[#This Row],[writing score]],$I$37:$I$41,$J$37:$J$41, ,-1)</f>
        <v>C</v>
      </c>
      <c r="U815" s="76">
        <f>AVERAGE(Grades[[#This Row],[math score]],Grades[[#This Row],[reading score]],Grades[[#This Row],[writing score]])</f>
        <v>82.333333333333329</v>
      </c>
      <c r="V815" s="15" t="str">
        <f>_xlfn.XLOOKUP(Grades[[#This Row],[Name]],Students[Name],Students[School Name])</f>
        <v>Willow Creek High School</v>
      </c>
      <c r="W815" s="15" t="str">
        <f>_xlfn.XLOOKUP(Grades[[#This Row],[Name]],Students[Name],Students[Extracurricular Activities])</f>
        <v>Student Government</v>
      </c>
      <c r="X815" s="15" t="str">
        <f>_xlfn.XLOOKUP(Grades[[#This Row],[school]],Schools[School Name],Schools[City])</f>
        <v>Saint Paul</v>
      </c>
      <c r="Y815" s="15">
        <f>_xlfn.XLOOKUP(Grades[[#This Row],[School City]],Schools[City],Schools[Zipcode])</f>
        <v>55108</v>
      </c>
    </row>
    <row r="816" spans="12:25" x14ac:dyDescent="0.2">
      <c r="L816" t="s">
        <v>860</v>
      </c>
      <c r="M816" t="s">
        <v>4</v>
      </c>
      <c r="N816" t="s">
        <v>629</v>
      </c>
      <c r="O816">
        <v>72</v>
      </c>
      <c r="P816">
        <v>80</v>
      </c>
      <c r="Q816">
        <v>83</v>
      </c>
      <c r="R816" s="15" t="str">
        <f>_xlfn.XLOOKUP(Grades[[#This Row],[math score]],$I$37:$I$41,$J$37:$J$41, ,-1)</f>
        <v>C</v>
      </c>
      <c r="S816" s="16" t="str">
        <f>_xlfn.XLOOKUP(Grades[[#This Row],[reading score]],$I$37:$I$41,$J$37:$J$41, ,-1)</f>
        <v>B</v>
      </c>
      <c r="T816" s="16" t="str">
        <f>_xlfn.XLOOKUP(Grades[[#This Row],[writing score]],$I$37:$I$41,$J$37:$J$41, ,-1)</f>
        <v>B</v>
      </c>
      <c r="U816" s="76">
        <f>AVERAGE(Grades[[#This Row],[math score]],Grades[[#This Row],[reading score]],Grades[[#This Row],[writing score]])</f>
        <v>78.333333333333329</v>
      </c>
      <c r="V816" s="15" t="str">
        <f>_xlfn.XLOOKUP(Grades[[#This Row],[Name]],Students[Name],Students[School Name])</f>
        <v>Blue River High School</v>
      </c>
      <c r="W816" s="15" t="str">
        <f>_xlfn.XLOOKUP(Grades[[#This Row],[Name]],Students[Name],Students[Extracurricular Activities])</f>
        <v>Chess Club</v>
      </c>
      <c r="X816" s="15" t="str">
        <f>_xlfn.XLOOKUP(Grades[[#This Row],[school]],Schools[School Name],Schools[City])</f>
        <v>Duluth</v>
      </c>
      <c r="Y816" s="15">
        <f>_xlfn.XLOOKUP(Grades[[#This Row],[School City]],Schools[City],Schools[Zipcode])</f>
        <v>55810</v>
      </c>
    </row>
    <row r="817" spans="12:25" x14ac:dyDescent="0.2">
      <c r="L817" t="s">
        <v>861</v>
      </c>
      <c r="M817" t="s">
        <v>5</v>
      </c>
      <c r="N817" t="s">
        <v>629</v>
      </c>
      <c r="O817">
        <v>94</v>
      </c>
      <c r="P817">
        <v>86</v>
      </c>
      <c r="Q817">
        <v>87</v>
      </c>
      <c r="R817" s="15" t="str">
        <f>_xlfn.XLOOKUP(Grades[[#This Row],[math score]],$I$37:$I$41,$J$37:$J$41, ,-1)</f>
        <v>A</v>
      </c>
      <c r="S817" s="16" t="str">
        <f>_xlfn.XLOOKUP(Grades[[#This Row],[reading score]],$I$37:$I$41,$J$37:$J$41, ,-1)</f>
        <v>B</v>
      </c>
      <c r="T817" s="16" t="str">
        <f>_xlfn.XLOOKUP(Grades[[#This Row],[writing score]],$I$37:$I$41,$J$37:$J$41, ,-1)</f>
        <v>B</v>
      </c>
      <c r="U817" s="76">
        <f>AVERAGE(Grades[[#This Row],[math score]],Grades[[#This Row],[reading score]],Grades[[#This Row],[writing score]])</f>
        <v>89</v>
      </c>
      <c r="V817" s="15" t="str">
        <f>_xlfn.XLOOKUP(Grades[[#This Row],[Name]],Students[Name],Students[School Name])</f>
        <v>Lone Oak Grammar School</v>
      </c>
      <c r="W817" s="15" t="str">
        <f>_xlfn.XLOOKUP(Grades[[#This Row],[Name]],Students[Name],Students[Extracurricular Activities])</f>
        <v>Student Government</v>
      </c>
      <c r="X817" s="15" t="str">
        <f>_xlfn.XLOOKUP(Grades[[#This Row],[school]],Schools[School Name],Schools[City])</f>
        <v>Rochester</v>
      </c>
      <c r="Y817" s="15">
        <f>_xlfn.XLOOKUP(Grades[[#This Row],[School City]],Schools[City],Schools[Zipcode])</f>
        <v>55906</v>
      </c>
    </row>
    <row r="818" spans="12:25" x14ac:dyDescent="0.2">
      <c r="L818" t="s">
        <v>862</v>
      </c>
      <c r="M818" t="s">
        <v>4</v>
      </c>
      <c r="N818" t="s">
        <v>630</v>
      </c>
      <c r="O818">
        <v>45</v>
      </c>
      <c r="P818">
        <v>59</v>
      </c>
      <c r="Q818">
        <v>64</v>
      </c>
      <c r="R818" s="15" t="str">
        <f>_xlfn.XLOOKUP(Grades[[#This Row],[math score]],$I$37:$I$41,$J$37:$J$41, ,-1)</f>
        <v>F</v>
      </c>
      <c r="S818" s="16" t="str">
        <f>_xlfn.XLOOKUP(Grades[[#This Row],[reading score]],$I$37:$I$41,$J$37:$J$41, ,-1)</f>
        <v>F</v>
      </c>
      <c r="T818" s="16" t="str">
        <f>_xlfn.XLOOKUP(Grades[[#This Row],[writing score]],$I$37:$I$41,$J$37:$J$41, ,-1)</f>
        <v>D</v>
      </c>
      <c r="U818" s="76">
        <f>AVERAGE(Grades[[#This Row],[math score]],Grades[[#This Row],[reading score]],Grades[[#This Row],[writing score]])</f>
        <v>56</v>
      </c>
      <c r="V818" s="15" t="str">
        <f>_xlfn.XLOOKUP(Grades[[#This Row],[Name]],Students[Name],Students[School Name])</f>
        <v>Granite Hills High</v>
      </c>
      <c r="W818" s="15" t="str">
        <f>_xlfn.XLOOKUP(Grades[[#This Row],[Name]],Students[Name],Students[Extracurricular Activities])</f>
        <v>Sports</v>
      </c>
      <c r="X818" s="15" t="str">
        <f>_xlfn.XLOOKUP(Grades[[#This Row],[school]],Schools[School Name],Schools[City])</f>
        <v>Minneapolis</v>
      </c>
      <c r="Y818" s="15">
        <f>_xlfn.XLOOKUP(Grades[[#This Row],[School City]],Schools[City],Schools[Zipcode])</f>
        <v>55488</v>
      </c>
    </row>
    <row r="819" spans="12:25" x14ac:dyDescent="0.2">
      <c r="L819" t="s">
        <v>863</v>
      </c>
      <c r="M819" t="s">
        <v>5</v>
      </c>
      <c r="N819" t="s">
        <v>629</v>
      </c>
      <c r="O819">
        <v>61</v>
      </c>
      <c r="P819">
        <v>70</v>
      </c>
      <c r="Q819">
        <v>76</v>
      </c>
      <c r="R819" s="15" t="str">
        <f>_xlfn.XLOOKUP(Grades[[#This Row],[math score]],$I$37:$I$41,$J$37:$J$41, ,-1)</f>
        <v>D</v>
      </c>
      <c r="S819" s="16" t="str">
        <f>_xlfn.XLOOKUP(Grades[[#This Row],[reading score]],$I$37:$I$41,$J$37:$J$41, ,-1)</f>
        <v>C</v>
      </c>
      <c r="T819" s="16" t="str">
        <f>_xlfn.XLOOKUP(Grades[[#This Row],[writing score]],$I$37:$I$41,$J$37:$J$41, ,-1)</f>
        <v>C</v>
      </c>
      <c r="U819" s="76">
        <f>AVERAGE(Grades[[#This Row],[math score]],Grades[[#This Row],[reading score]],Grades[[#This Row],[writing score]])</f>
        <v>69</v>
      </c>
      <c r="V819" s="15" t="str">
        <f>_xlfn.XLOOKUP(Grades[[#This Row],[Name]],Students[Name],Students[School Name])</f>
        <v>Golden Sierra High School</v>
      </c>
      <c r="W819" s="15" t="str">
        <f>_xlfn.XLOOKUP(Grades[[#This Row],[Name]],Students[Name],Students[Extracurricular Activities])</f>
        <v>Sports</v>
      </c>
      <c r="X819" s="15" t="str">
        <f>_xlfn.XLOOKUP(Grades[[#This Row],[school]],Schools[School Name],Schools[City])</f>
        <v>Bloomington</v>
      </c>
      <c r="Y819" s="15">
        <f>_xlfn.XLOOKUP(Grades[[#This Row],[School City]],Schools[City],Schools[Zipcode])</f>
        <v>55435</v>
      </c>
    </row>
    <row r="820" spans="12:25" x14ac:dyDescent="0.2">
      <c r="L820" t="s">
        <v>864</v>
      </c>
      <c r="M820" t="s">
        <v>4</v>
      </c>
      <c r="N820" t="s">
        <v>630</v>
      </c>
      <c r="O820">
        <v>60</v>
      </c>
      <c r="P820">
        <v>72</v>
      </c>
      <c r="Q820">
        <v>68</v>
      </c>
      <c r="R820" s="15" t="str">
        <f>_xlfn.XLOOKUP(Grades[[#This Row],[math score]],$I$37:$I$41,$J$37:$J$41, ,-1)</f>
        <v>D</v>
      </c>
      <c r="S820" s="16" t="str">
        <f>_xlfn.XLOOKUP(Grades[[#This Row],[reading score]],$I$37:$I$41,$J$37:$J$41, ,-1)</f>
        <v>C</v>
      </c>
      <c r="T820" s="16" t="str">
        <f>_xlfn.XLOOKUP(Grades[[#This Row],[writing score]],$I$37:$I$41,$J$37:$J$41, ,-1)</f>
        <v>D</v>
      </c>
      <c r="U820" s="76">
        <f>AVERAGE(Grades[[#This Row],[math score]],Grades[[#This Row],[reading score]],Grades[[#This Row],[writing score]])</f>
        <v>66.666666666666671</v>
      </c>
      <c r="V820" s="15" t="str">
        <f>_xlfn.XLOOKUP(Grades[[#This Row],[Name]],Students[Name],Students[School Name])</f>
        <v>Lone Oak Grammar School</v>
      </c>
      <c r="W820" s="15" t="str">
        <f>_xlfn.XLOOKUP(Grades[[#This Row],[Name]],Students[Name],Students[Extracurricular Activities])</f>
        <v>Chess Club</v>
      </c>
      <c r="X820" s="15" t="str">
        <f>_xlfn.XLOOKUP(Grades[[#This Row],[school]],Schools[School Name],Schools[City])</f>
        <v>Rochester</v>
      </c>
      <c r="Y820" s="15">
        <f>_xlfn.XLOOKUP(Grades[[#This Row],[School City]],Schools[City],Schools[Zipcode])</f>
        <v>55906</v>
      </c>
    </row>
    <row r="821" spans="12:25" x14ac:dyDescent="0.2">
      <c r="L821" t="s">
        <v>865</v>
      </c>
      <c r="M821" t="s">
        <v>4</v>
      </c>
      <c r="N821" t="s">
        <v>630</v>
      </c>
      <c r="O821">
        <v>77</v>
      </c>
      <c r="P821">
        <v>91</v>
      </c>
      <c r="Q821">
        <v>88</v>
      </c>
      <c r="R821" s="15" t="str">
        <f>_xlfn.XLOOKUP(Grades[[#This Row],[math score]],$I$37:$I$41,$J$37:$J$41, ,-1)</f>
        <v>C</v>
      </c>
      <c r="S821" s="16" t="str">
        <f>_xlfn.XLOOKUP(Grades[[#This Row],[reading score]],$I$37:$I$41,$J$37:$J$41, ,-1)</f>
        <v>A</v>
      </c>
      <c r="T821" s="16" t="str">
        <f>_xlfn.XLOOKUP(Grades[[#This Row],[writing score]],$I$37:$I$41,$J$37:$J$41, ,-1)</f>
        <v>B</v>
      </c>
      <c r="U821" s="76">
        <f>AVERAGE(Grades[[#This Row],[math score]],Grades[[#This Row],[reading score]],Grades[[#This Row],[writing score]])</f>
        <v>85.333333333333329</v>
      </c>
      <c r="V821" s="15" t="str">
        <f>_xlfn.XLOOKUP(Grades[[#This Row],[Name]],Students[Name],Students[School Name])</f>
        <v>Blue River High School</v>
      </c>
      <c r="W821" s="15" t="str">
        <f>_xlfn.XLOOKUP(Grades[[#This Row],[Name]],Students[Name],Students[Extracurricular Activities])</f>
        <v>Student Government</v>
      </c>
      <c r="X821" s="15" t="str">
        <f>_xlfn.XLOOKUP(Grades[[#This Row],[school]],Schools[School Name],Schools[City])</f>
        <v>Duluth</v>
      </c>
      <c r="Y821" s="15">
        <f>_xlfn.XLOOKUP(Grades[[#This Row],[School City]],Schools[City],Schools[Zipcode])</f>
        <v>55810</v>
      </c>
    </row>
    <row r="822" spans="12:25" x14ac:dyDescent="0.2">
      <c r="L822" t="s">
        <v>866</v>
      </c>
      <c r="M822" t="s">
        <v>4</v>
      </c>
      <c r="N822" t="s">
        <v>629</v>
      </c>
      <c r="O822">
        <v>85</v>
      </c>
      <c r="P822">
        <v>90</v>
      </c>
      <c r="Q822">
        <v>92</v>
      </c>
      <c r="R822" s="15" t="str">
        <f>_xlfn.XLOOKUP(Grades[[#This Row],[math score]],$I$37:$I$41,$J$37:$J$41, ,-1)</f>
        <v>B</v>
      </c>
      <c r="S822" s="16" t="str">
        <f>_xlfn.XLOOKUP(Grades[[#This Row],[reading score]],$I$37:$I$41,$J$37:$J$41, ,-1)</f>
        <v>A</v>
      </c>
      <c r="T822" s="16" t="str">
        <f>_xlfn.XLOOKUP(Grades[[#This Row],[writing score]],$I$37:$I$41,$J$37:$J$41, ,-1)</f>
        <v>A</v>
      </c>
      <c r="U822" s="76">
        <f>AVERAGE(Grades[[#This Row],[math score]],Grades[[#This Row],[reading score]],Grades[[#This Row],[writing score]])</f>
        <v>89</v>
      </c>
      <c r="V822" s="15" t="str">
        <f>_xlfn.XLOOKUP(Grades[[#This Row],[Name]],Students[Name],Students[School Name])</f>
        <v>Granite Hills High</v>
      </c>
      <c r="W822" s="15" t="str">
        <f>_xlfn.XLOOKUP(Grades[[#This Row],[Name]],Students[Name],Students[Extracurricular Activities])</f>
        <v>Student Government</v>
      </c>
      <c r="X822" s="15" t="str">
        <f>_xlfn.XLOOKUP(Grades[[#This Row],[school]],Schools[School Name],Schools[City])</f>
        <v>Minneapolis</v>
      </c>
      <c r="Y822" s="15">
        <f>_xlfn.XLOOKUP(Grades[[#This Row],[School City]],Schools[City],Schools[Zipcode])</f>
        <v>55488</v>
      </c>
    </row>
    <row r="823" spans="12:25" x14ac:dyDescent="0.2">
      <c r="L823" t="s">
        <v>692</v>
      </c>
      <c r="M823" t="s">
        <v>4</v>
      </c>
      <c r="N823" t="s">
        <v>629</v>
      </c>
      <c r="O823">
        <v>78</v>
      </c>
      <c r="P823">
        <v>90</v>
      </c>
      <c r="Q823">
        <v>93</v>
      </c>
      <c r="R823" s="15" t="str">
        <f>_xlfn.XLOOKUP(Grades[[#This Row],[math score]],$I$37:$I$41,$J$37:$J$41, ,-1)</f>
        <v>C</v>
      </c>
      <c r="S823" s="16" t="str">
        <f>_xlfn.XLOOKUP(Grades[[#This Row],[reading score]],$I$37:$I$41,$J$37:$J$41, ,-1)</f>
        <v>A</v>
      </c>
      <c r="T823" s="16" t="str">
        <f>_xlfn.XLOOKUP(Grades[[#This Row],[writing score]],$I$37:$I$41,$J$37:$J$41, ,-1)</f>
        <v>A</v>
      </c>
      <c r="U823" s="76">
        <f>AVERAGE(Grades[[#This Row],[math score]],Grades[[#This Row],[reading score]],Grades[[#This Row],[writing score]])</f>
        <v>87</v>
      </c>
      <c r="V823" s="15" t="str">
        <f>_xlfn.XLOOKUP(Grades[[#This Row],[Name]],Students[Name],Students[School Name])</f>
        <v>Golden Sierra High School</v>
      </c>
      <c r="W823" s="15" t="str">
        <f>_xlfn.XLOOKUP(Grades[[#This Row],[Name]],Students[Name],Students[Extracurricular Activities])</f>
        <v>Sports</v>
      </c>
      <c r="X823" s="15" t="str">
        <f>_xlfn.XLOOKUP(Grades[[#This Row],[school]],Schools[School Name],Schools[City])</f>
        <v>Bloomington</v>
      </c>
      <c r="Y823" s="15">
        <f>_xlfn.XLOOKUP(Grades[[#This Row],[School City]],Schools[City],Schools[Zipcode])</f>
        <v>55435</v>
      </c>
    </row>
    <row r="824" spans="12:25" x14ac:dyDescent="0.2">
      <c r="L824" t="s">
        <v>867</v>
      </c>
      <c r="M824" t="s">
        <v>5</v>
      </c>
      <c r="N824" t="s">
        <v>630</v>
      </c>
      <c r="O824">
        <v>49</v>
      </c>
      <c r="P824">
        <v>52</v>
      </c>
      <c r="Q824">
        <v>51</v>
      </c>
      <c r="R824" s="15" t="str">
        <f>_xlfn.XLOOKUP(Grades[[#This Row],[math score]],$I$37:$I$41,$J$37:$J$41, ,-1)</f>
        <v>F</v>
      </c>
      <c r="S824" s="16" t="str">
        <f>_xlfn.XLOOKUP(Grades[[#This Row],[reading score]],$I$37:$I$41,$J$37:$J$41, ,-1)</f>
        <v>F</v>
      </c>
      <c r="T824" s="16" t="str">
        <f>_xlfn.XLOOKUP(Grades[[#This Row],[writing score]],$I$37:$I$41,$J$37:$J$41, ,-1)</f>
        <v>F</v>
      </c>
      <c r="U824" s="76">
        <f>AVERAGE(Grades[[#This Row],[math score]],Grades[[#This Row],[reading score]],Grades[[#This Row],[writing score]])</f>
        <v>50.666666666666664</v>
      </c>
      <c r="V824" s="15" t="str">
        <f>_xlfn.XLOOKUP(Grades[[#This Row],[Name]],Students[Name],Students[School Name])</f>
        <v>Willow Creek High School</v>
      </c>
      <c r="W824" s="15" t="str">
        <f>_xlfn.XLOOKUP(Grades[[#This Row],[Name]],Students[Name],Students[Extracurricular Activities])</f>
        <v>Yearbook Committee</v>
      </c>
      <c r="X824" s="15" t="str">
        <f>_xlfn.XLOOKUP(Grades[[#This Row],[school]],Schools[School Name],Schools[City])</f>
        <v>Saint Paul</v>
      </c>
      <c r="Y824" s="15">
        <f>_xlfn.XLOOKUP(Grades[[#This Row],[School City]],Schools[City],Schools[Zipcode])</f>
        <v>55108</v>
      </c>
    </row>
    <row r="825" spans="12:25" x14ac:dyDescent="0.2">
      <c r="L825" t="s">
        <v>868</v>
      </c>
      <c r="M825" t="s">
        <v>4</v>
      </c>
      <c r="N825" t="s">
        <v>629</v>
      </c>
      <c r="O825">
        <v>71</v>
      </c>
      <c r="P825">
        <v>87</v>
      </c>
      <c r="Q825">
        <v>82</v>
      </c>
      <c r="R825" s="15" t="str">
        <f>_xlfn.XLOOKUP(Grades[[#This Row],[math score]],$I$37:$I$41,$J$37:$J$41, ,-1)</f>
        <v>C</v>
      </c>
      <c r="S825" s="16" t="str">
        <f>_xlfn.XLOOKUP(Grades[[#This Row],[reading score]],$I$37:$I$41,$J$37:$J$41, ,-1)</f>
        <v>B</v>
      </c>
      <c r="T825" s="16" t="str">
        <f>_xlfn.XLOOKUP(Grades[[#This Row],[writing score]],$I$37:$I$41,$J$37:$J$41, ,-1)</f>
        <v>B</v>
      </c>
      <c r="U825" s="76">
        <f>AVERAGE(Grades[[#This Row],[math score]],Grades[[#This Row],[reading score]],Grades[[#This Row],[writing score]])</f>
        <v>80</v>
      </c>
      <c r="V825" s="15" t="str">
        <f>_xlfn.XLOOKUP(Grades[[#This Row],[Name]],Students[Name],Students[School Name])</f>
        <v>Lone Oak Grammar School</v>
      </c>
      <c r="W825" s="15" t="str">
        <f>_xlfn.XLOOKUP(Grades[[#This Row],[Name]],Students[Name],Students[Extracurricular Activities])</f>
        <v>Chess Club</v>
      </c>
      <c r="X825" s="15" t="str">
        <f>_xlfn.XLOOKUP(Grades[[#This Row],[school]],Schools[School Name],Schools[City])</f>
        <v>Rochester</v>
      </c>
      <c r="Y825" s="15">
        <f>_xlfn.XLOOKUP(Grades[[#This Row],[School City]],Schools[City],Schools[Zipcode])</f>
        <v>55906</v>
      </c>
    </row>
    <row r="826" spans="12:25" x14ac:dyDescent="0.2">
      <c r="L826" t="s">
        <v>869</v>
      </c>
      <c r="M826" t="s">
        <v>4</v>
      </c>
      <c r="N826" t="s">
        <v>629</v>
      </c>
      <c r="O826">
        <v>48</v>
      </c>
      <c r="P826">
        <v>58</v>
      </c>
      <c r="Q826">
        <v>52</v>
      </c>
      <c r="R826" s="15" t="str">
        <f>_xlfn.XLOOKUP(Grades[[#This Row],[math score]],$I$37:$I$41,$J$37:$J$41, ,-1)</f>
        <v>F</v>
      </c>
      <c r="S826" s="16" t="str">
        <f>_xlfn.XLOOKUP(Grades[[#This Row],[reading score]],$I$37:$I$41,$J$37:$J$41, ,-1)</f>
        <v>F</v>
      </c>
      <c r="T826" s="16" t="str">
        <f>_xlfn.XLOOKUP(Grades[[#This Row],[writing score]],$I$37:$I$41,$J$37:$J$41, ,-1)</f>
        <v>F</v>
      </c>
      <c r="U826" s="76">
        <f>AVERAGE(Grades[[#This Row],[math score]],Grades[[#This Row],[reading score]],Grades[[#This Row],[writing score]])</f>
        <v>52.666666666666664</v>
      </c>
      <c r="V826" s="15" t="str">
        <f>_xlfn.XLOOKUP(Grades[[#This Row],[Name]],Students[Name],Students[School Name])</f>
        <v>Blue River High School</v>
      </c>
      <c r="W826" s="15" t="str">
        <f>_xlfn.XLOOKUP(Grades[[#This Row],[Name]],Students[Name],Students[Extracurricular Activities])</f>
        <v>Student Government</v>
      </c>
      <c r="X826" s="15" t="str">
        <f>_xlfn.XLOOKUP(Grades[[#This Row],[school]],Schools[School Name],Schools[City])</f>
        <v>Duluth</v>
      </c>
      <c r="Y826" s="15">
        <f>_xlfn.XLOOKUP(Grades[[#This Row],[School City]],Schools[City],Schools[Zipcode])</f>
        <v>55810</v>
      </c>
    </row>
    <row r="827" spans="12:25" x14ac:dyDescent="0.2">
      <c r="L827" t="s">
        <v>832</v>
      </c>
      <c r="M827" t="s">
        <v>5</v>
      </c>
      <c r="N827" t="s">
        <v>629</v>
      </c>
      <c r="O827">
        <v>62</v>
      </c>
      <c r="P827">
        <v>67</v>
      </c>
      <c r="Q827">
        <v>58</v>
      </c>
      <c r="R827" s="15" t="str">
        <f>_xlfn.XLOOKUP(Grades[[#This Row],[math score]],$I$37:$I$41,$J$37:$J$41, ,-1)</f>
        <v>D</v>
      </c>
      <c r="S827" s="16" t="str">
        <f>_xlfn.XLOOKUP(Grades[[#This Row],[reading score]],$I$37:$I$41,$J$37:$J$41, ,-1)</f>
        <v>D</v>
      </c>
      <c r="T827" s="16" t="str">
        <f>_xlfn.XLOOKUP(Grades[[#This Row],[writing score]],$I$37:$I$41,$J$37:$J$41, ,-1)</f>
        <v>F</v>
      </c>
      <c r="U827" s="76">
        <f>AVERAGE(Grades[[#This Row],[math score]],Grades[[#This Row],[reading score]],Grades[[#This Row],[writing score]])</f>
        <v>62.333333333333336</v>
      </c>
      <c r="V827" s="15" t="str">
        <f>_xlfn.XLOOKUP(Grades[[#This Row],[Name]],Students[Name],Students[School Name])</f>
        <v>Blue River High School</v>
      </c>
      <c r="W827" s="15" t="str">
        <f>_xlfn.XLOOKUP(Grades[[#This Row],[Name]],Students[Name],Students[Extracurricular Activities])</f>
        <v>Chess Club</v>
      </c>
      <c r="X827" s="15" t="str">
        <f>_xlfn.XLOOKUP(Grades[[#This Row],[school]],Schools[School Name],Schools[City])</f>
        <v>Duluth</v>
      </c>
      <c r="Y827" s="15">
        <f>_xlfn.XLOOKUP(Grades[[#This Row],[School City]],Schools[City],Schools[Zipcode])</f>
        <v>55810</v>
      </c>
    </row>
    <row r="828" spans="12:25" x14ac:dyDescent="0.2">
      <c r="L828" t="s">
        <v>870</v>
      </c>
      <c r="M828" t="s">
        <v>4</v>
      </c>
      <c r="N828" t="s">
        <v>630</v>
      </c>
      <c r="O828">
        <v>56</v>
      </c>
      <c r="P828">
        <v>68</v>
      </c>
      <c r="Q828">
        <v>70</v>
      </c>
      <c r="R828" s="15" t="str">
        <f>_xlfn.XLOOKUP(Grades[[#This Row],[math score]],$I$37:$I$41,$J$37:$J$41, ,-1)</f>
        <v>F</v>
      </c>
      <c r="S828" s="16" t="str">
        <f>_xlfn.XLOOKUP(Grades[[#This Row],[reading score]],$I$37:$I$41,$J$37:$J$41, ,-1)</f>
        <v>D</v>
      </c>
      <c r="T828" s="16" t="str">
        <f>_xlfn.XLOOKUP(Grades[[#This Row],[writing score]],$I$37:$I$41,$J$37:$J$41, ,-1)</f>
        <v>C</v>
      </c>
      <c r="U828" s="76">
        <f>AVERAGE(Grades[[#This Row],[math score]],Grades[[#This Row],[reading score]],Grades[[#This Row],[writing score]])</f>
        <v>64.666666666666671</v>
      </c>
      <c r="V828" s="15" t="str">
        <f>_xlfn.XLOOKUP(Grades[[#This Row],[Name]],Students[Name],Students[School Name])</f>
        <v>Blue River High School</v>
      </c>
      <c r="W828" s="15" t="str">
        <f>_xlfn.XLOOKUP(Grades[[#This Row],[Name]],Students[Name],Students[Extracurricular Activities])</f>
        <v xml:space="preserve">Marching Band </v>
      </c>
      <c r="X828" s="15" t="str">
        <f>_xlfn.XLOOKUP(Grades[[#This Row],[school]],Schools[School Name],Schools[City])</f>
        <v>Duluth</v>
      </c>
      <c r="Y828" s="15">
        <f>_xlfn.XLOOKUP(Grades[[#This Row],[School City]],Schools[City],Schools[Zipcode])</f>
        <v>55810</v>
      </c>
    </row>
    <row r="829" spans="12:25" x14ac:dyDescent="0.2">
      <c r="L829" t="s">
        <v>871</v>
      </c>
      <c r="M829" t="s">
        <v>4</v>
      </c>
      <c r="N829" t="s">
        <v>630</v>
      </c>
      <c r="O829">
        <v>65</v>
      </c>
      <c r="P829">
        <v>69</v>
      </c>
      <c r="Q829">
        <v>76</v>
      </c>
      <c r="R829" s="15" t="str">
        <f>_xlfn.XLOOKUP(Grades[[#This Row],[math score]],$I$37:$I$41,$J$37:$J$41, ,-1)</f>
        <v>D</v>
      </c>
      <c r="S829" s="16" t="str">
        <f>_xlfn.XLOOKUP(Grades[[#This Row],[reading score]],$I$37:$I$41,$J$37:$J$41, ,-1)</f>
        <v>D</v>
      </c>
      <c r="T829" s="16" t="str">
        <f>_xlfn.XLOOKUP(Grades[[#This Row],[writing score]],$I$37:$I$41,$J$37:$J$41, ,-1)</f>
        <v>C</v>
      </c>
      <c r="U829" s="76">
        <f>AVERAGE(Grades[[#This Row],[math score]],Grades[[#This Row],[reading score]],Grades[[#This Row],[writing score]])</f>
        <v>70</v>
      </c>
      <c r="V829" s="15" t="str">
        <f>_xlfn.XLOOKUP(Grades[[#This Row],[Name]],Students[Name],Students[School Name])</f>
        <v>Blue River High School</v>
      </c>
      <c r="W829" s="15" t="str">
        <f>_xlfn.XLOOKUP(Grades[[#This Row],[Name]],Students[Name],Students[Extracurricular Activities])</f>
        <v>Student Government</v>
      </c>
      <c r="X829" s="15" t="str">
        <f>_xlfn.XLOOKUP(Grades[[#This Row],[school]],Schools[School Name],Schools[City])</f>
        <v>Duluth</v>
      </c>
      <c r="Y829" s="15">
        <f>_xlfn.XLOOKUP(Grades[[#This Row],[School City]],Schools[City],Schools[Zipcode])</f>
        <v>55810</v>
      </c>
    </row>
    <row r="830" spans="12:25" x14ac:dyDescent="0.2">
      <c r="L830" t="s">
        <v>872</v>
      </c>
      <c r="M830" t="s">
        <v>4</v>
      </c>
      <c r="N830" t="s">
        <v>630</v>
      </c>
      <c r="O830">
        <v>69</v>
      </c>
      <c r="P830">
        <v>86</v>
      </c>
      <c r="Q830">
        <v>81</v>
      </c>
      <c r="R830" s="15" t="str">
        <f>_xlfn.XLOOKUP(Grades[[#This Row],[math score]],$I$37:$I$41,$J$37:$J$41, ,-1)</f>
        <v>D</v>
      </c>
      <c r="S830" s="16" t="str">
        <f>_xlfn.XLOOKUP(Grades[[#This Row],[reading score]],$I$37:$I$41,$J$37:$J$41, ,-1)</f>
        <v>B</v>
      </c>
      <c r="T830" s="16" t="str">
        <f>_xlfn.XLOOKUP(Grades[[#This Row],[writing score]],$I$37:$I$41,$J$37:$J$41, ,-1)</f>
        <v>B</v>
      </c>
      <c r="U830" s="76">
        <f>AVERAGE(Grades[[#This Row],[math score]],Grades[[#This Row],[reading score]],Grades[[#This Row],[writing score]])</f>
        <v>78.666666666666671</v>
      </c>
      <c r="V830" s="15" t="str">
        <f>_xlfn.XLOOKUP(Grades[[#This Row],[Name]],Students[Name],Students[School Name])</f>
        <v>Golden Sierra High School</v>
      </c>
      <c r="W830" s="15" t="str">
        <f>_xlfn.XLOOKUP(Grades[[#This Row],[Name]],Students[Name],Students[Extracurricular Activities])</f>
        <v>Student Government</v>
      </c>
      <c r="X830" s="15" t="str">
        <f>_xlfn.XLOOKUP(Grades[[#This Row],[school]],Schools[School Name],Schools[City])</f>
        <v>Bloomington</v>
      </c>
      <c r="Y830" s="15">
        <f>_xlfn.XLOOKUP(Grades[[#This Row],[School City]],Schools[City],Schools[Zipcode])</f>
        <v>55435</v>
      </c>
    </row>
    <row r="831" spans="12:25" x14ac:dyDescent="0.2">
      <c r="L831" t="s">
        <v>873</v>
      </c>
      <c r="M831" t="s">
        <v>5</v>
      </c>
      <c r="N831" t="s">
        <v>629</v>
      </c>
      <c r="O831">
        <v>68</v>
      </c>
      <c r="P831">
        <v>54</v>
      </c>
      <c r="Q831">
        <v>53</v>
      </c>
      <c r="R831" s="15" t="str">
        <f>_xlfn.XLOOKUP(Grades[[#This Row],[math score]],$I$37:$I$41,$J$37:$J$41, ,-1)</f>
        <v>D</v>
      </c>
      <c r="S831" s="16" t="str">
        <f>_xlfn.XLOOKUP(Grades[[#This Row],[reading score]],$I$37:$I$41,$J$37:$J$41, ,-1)</f>
        <v>F</v>
      </c>
      <c r="T831" s="16" t="str">
        <f>_xlfn.XLOOKUP(Grades[[#This Row],[writing score]],$I$37:$I$41,$J$37:$J$41, ,-1)</f>
        <v>F</v>
      </c>
      <c r="U831" s="76">
        <f>AVERAGE(Grades[[#This Row],[math score]],Grades[[#This Row],[reading score]],Grades[[#This Row],[writing score]])</f>
        <v>58.333333333333336</v>
      </c>
      <c r="V831" s="15" t="str">
        <f>_xlfn.XLOOKUP(Grades[[#This Row],[Name]],Students[Name],Students[School Name])</f>
        <v>Lone Oak Grammar School</v>
      </c>
      <c r="W831" s="15" t="str">
        <f>_xlfn.XLOOKUP(Grades[[#This Row],[Name]],Students[Name],Students[Extracurricular Activities])</f>
        <v>Student Government</v>
      </c>
      <c r="X831" s="15" t="str">
        <f>_xlfn.XLOOKUP(Grades[[#This Row],[school]],Schools[School Name],Schools[City])</f>
        <v>Rochester</v>
      </c>
      <c r="Y831" s="15">
        <f>_xlfn.XLOOKUP(Grades[[#This Row],[School City]],Schools[City],Schools[Zipcode])</f>
        <v>55906</v>
      </c>
    </row>
    <row r="832" spans="12:25" x14ac:dyDescent="0.2">
      <c r="L832" t="s">
        <v>874</v>
      </c>
      <c r="M832" t="s">
        <v>4</v>
      </c>
      <c r="N832" t="s">
        <v>629</v>
      </c>
      <c r="O832">
        <v>61</v>
      </c>
      <c r="P832">
        <v>60</v>
      </c>
      <c r="Q832">
        <v>57</v>
      </c>
      <c r="R832" s="15" t="str">
        <f>_xlfn.XLOOKUP(Grades[[#This Row],[math score]],$I$37:$I$41,$J$37:$J$41, ,-1)</f>
        <v>D</v>
      </c>
      <c r="S832" s="16" t="str">
        <f>_xlfn.XLOOKUP(Grades[[#This Row],[reading score]],$I$37:$I$41,$J$37:$J$41, ,-1)</f>
        <v>D</v>
      </c>
      <c r="T832" s="16" t="str">
        <f>_xlfn.XLOOKUP(Grades[[#This Row],[writing score]],$I$37:$I$41,$J$37:$J$41, ,-1)</f>
        <v>F</v>
      </c>
      <c r="U832" s="76">
        <f>AVERAGE(Grades[[#This Row],[math score]],Grades[[#This Row],[reading score]],Grades[[#This Row],[writing score]])</f>
        <v>59.333333333333336</v>
      </c>
      <c r="V832" s="15" t="str">
        <f>_xlfn.XLOOKUP(Grades[[#This Row],[Name]],Students[Name],Students[School Name])</f>
        <v>Granite Hills High</v>
      </c>
      <c r="W832" s="15" t="str">
        <f>_xlfn.XLOOKUP(Grades[[#This Row],[Name]],Students[Name],Students[Extracurricular Activities])</f>
        <v>Yearbook Committee</v>
      </c>
      <c r="X832" s="15" t="str">
        <f>_xlfn.XLOOKUP(Grades[[#This Row],[school]],Schools[School Name],Schools[City])</f>
        <v>Minneapolis</v>
      </c>
      <c r="Y832" s="15">
        <f>_xlfn.XLOOKUP(Grades[[#This Row],[School City]],Schools[City],Schools[Zipcode])</f>
        <v>55488</v>
      </c>
    </row>
    <row r="833" spans="12:25" x14ac:dyDescent="0.2">
      <c r="L833" t="s">
        <v>875</v>
      </c>
      <c r="M833" t="s">
        <v>4</v>
      </c>
      <c r="N833" t="s">
        <v>629</v>
      </c>
      <c r="O833">
        <v>74</v>
      </c>
      <c r="P833">
        <v>86</v>
      </c>
      <c r="Q833">
        <v>89</v>
      </c>
      <c r="R833" s="15" t="str">
        <f>_xlfn.XLOOKUP(Grades[[#This Row],[math score]],$I$37:$I$41,$J$37:$J$41, ,-1)</f>
        <v>C</v>
      </c>
      <c r="S833" s="16" t="str">
        <f>_xlfn.XLOOKUP(Grades[[#This Row],[reading score]],$I$37:$I$41,$J$37:$J$41, ,-1)</f>
        <v>B</v>
      </c>
      <c r="T833" s="16" t="str">
        <f>_xlfn.XLOOKUP(Grades[[#This Row],[writing score]],$I$37:$I$41,$J$37:$J$41, ,-1)</f>
        <v>B</v>
      </c>
      <c r="U833" s="76">
        <f>AVERAGE(Grades[[#This Row],[math score]],Grades[[#This Row],[reading score]],Grades[[#This Row],[writing score]])</f>
        <v>83</v>
      </c>
      <c r="V833" s="15" t="str">
        <f>_xlfn.XLOOKUP(Grades[[#This Row],[Name]],Students[Name],Students[School Name])</f>
        <v>Blue River High School</v>
      </c>
      <c r="W833" s="15" t="str">
        <f>_xlfn.XLOOKUP(Grades[[#This Row],[Name]],Students[Name],Students[Extracurricular Activities])</f>
        <v>Sports</v>
      </c>
      <c r="X833" s="15" t="str">
        <f>_xlfn.XLOOKUP(Grades[[#This Row],[school]],Schools[School Name],Schools[City])</f>
        <v>Duluth</v>
      </c>
      <c r="Y833" s="15">
        <f>_xlfn.XLOOKUP(Grades[[#This Row],[School City]],Schools[City],Schools[Zipcode])</f>
        <v>55810</v>
      </c>
    </row>
    <row r="834" spans="12:25" x14ac:dyDescent="0.2">
      <c r="L834" t="s">
        <v>876</v>
      </c>
      <c r="M834" t="s">
        <v>5</v>
      </c>
      <c r="N834" t="s">
        <v>629</v>
      </c>
      <c r="O834">
        <v>64</v>
      </c>
      <c r="P834">
        <v>60</v>
      </c>
      <c r="Q834">
        <v>58</v>
      </c>
      <c r="R834" s="15" t="str">
        <f>_xlfn.XLOOKUP(Grades[[#This Row],[math score]],$I$37:$I$41,$J$37:$J$41, ,-1)</f>
        <v>D</v>
      </c>
      <c r="S834" s="16" t="str">
        <f>_xlfn.XLOOKUP(Grades[[#This Row],[reading score]],$I$37:$I$41,$J$37:$J$41, ,-1)</f>
        <v>D</v>
      </c>
      <c r="T834" s="16" t="str">
        <f>_xlfn.XLOOKUP(Grades[[#This Row],[writing score]],$I$37:$I$41,$J$37:$J$41, ,-1)</f>
        <v>F</v>
      </c>
      <c r="U834" s="76">
        <f>AVERAGE(Grades[[#This Row],[math score]],Grades[[#This Row],[reading score]],Grades[[#This Row],[writing score]])</f>
        <v>60.666666666666664</v>
      </c>
      <c r="V834" s="15" t="str">
        <f>_xlfn.XLOOKUP(Grades[[#This Row],[Name]],Students[Name],Students[School Name])</f>
        <v>Granite Hills High</v>
      </c>
      <c r="W834" s="15" t="str">
        <f>_xlfn.XLOOKUP(Grades[[#This Row],[Name]],Students[Name],Students[Extracurricular Activities])</f>
        <v>Sports</v>
      </c>
      <c r="X834" s="15" t="str">
        <f>_xlfn.XLOOKUP(Grades[[#This Row],[school]],Schools[School Name],Schools[City])</f>
        <v>Minneapolis</v>
      </c>
      <c r="Y834" s="15">
        <f>_xlfn.XLOOKUP(Grades[[#This Row],[School City]],Schools[City],Schools[Zipcode])</f>
        <v>55488</v>
      </c>
    </row>
    <row r="835" spans="12:25" x14ac:dyDescent="0.2">
      <c r="L835" t="s">
        <v>877</v>
      </c>
      <c r="M835" t="s">
        <v>4</v>
      </c>
      <c r="N835" t="s">
        <v>629</v>
      </c>
      <c r="O835">
        <v>77</v>
      </c>
      <c r="P835">
        <v>82</v>
      </c>
      <c r="Q835">
        <v>89</v>
      </c>
      <c r="R835" s="15" t="str">
        <f>_xlfn.XLOOKUP(Grades[[#This Row],[math score]],$I$37:$I$41,$J$37:$J$41, ,-1)</f>
        <v>C</v>
      </c>
      <c r="S835" s="16" t="str">
        <f>_xlfn.XLOOKUP(Grades[[#This Row],[reading score]],$I$37:$I$41,$J$37:$J$41, ,-1)</f>
        <v>B</v>
      </c>
      <c r="T835" s="16" t="str">
        <f>_xlfn.XLOOKUP(Grades[[#This Row],[writing score]],$I$37:$I$41,$J$37:$J$41, ,-1)</f>
        <v>B</v>
      </c>
      <c r="U835" s="76">
        <f>AVERAGE(Grades[[#This Row],[math score]],Grades[[#This Row],[reading score]],Grades[[#This Row],[writing score]])</f>
        <v>82.666666666666671</v>
      </c>
      <c r="V835" s="15" t="str">
        <f>_xlfn.XLOOKUP(Grades[[#This Row],[Name]],Students[Name],Students[School Name])</f>
        <v>Lone Oak Grammar School</v>
      </c>
      <c r="W835" s="15" t="str">
        <f>_xlfn.XLOOKUP(Grades[[#This Row],[Name]],Students[Name],Students[Extracurricular Activities])</f>
        <v>Chess Club</v>
      </c>
      <c r="X835" s="15" t="str">
        <f>_xlfn.XLOOKUP(Grades[[#This Row],[school]],Schools[School Name],Schools[City])</f>
        <v>Rochester</v>
      </c>
      <c r="Y835" s="15">
        <f>_xlfn.XLOOKUP(Grades[[#This Row],[School City]],Schools[City],Schools[Zipcode])</f>
        <v>55906</v>
      </c>
    </row>
    <row r="836" spans="12:25" x14ac:dyDescent="0.2">
      <c r="L836" t="s">
        <v>878</v>
      </c>
      <c r="M836" t="s">
        <v>5</v>
      </c>
      <c r="N836" t="s">
        <v>630</v>
      </c>
      <c r="O836">
        <v>58</v>
      </c>
      <c r="P836">
        <v>50</v>
      </c>
      <c r="Q836">
        <v>45</v>
      </c>
      <c r="R836" s="15" t="str">
        <f>_xlfn.XLOOKUP(Grades[[#This Row],[math score]],$I$37:$I$41,$J$37:$J$41, ,-1)</f>
        <v>F</v>
      </c>
      <c r="S836" s="16" t="str">
        <f>_xlfn.XLOOKUP(Grades[[#This Row],[reading score]],$I$37:$I$41,$J$37:$J$41, ,-1)</f>
        <v>F</v>
      </c>
      <c r="T836" s="16" t="str">
        <f>_xlfn.XLOOKUP(Grades[[#This Row],[writing score]],$I$37:$I$41,$J$37:$J$41, ,-1)</f>
        <v>F</v>
      </c>
      <c r="U836" s="76">
        <f>AVERAGE(Grades[[#This Row],[math score]],Grades[[#This Row],[reading score]],Grades[[#This Row],[writing score]])</f>
        <v>51</v>
      </c>
      <c r="V836" s="15" t="str">
        <f>_xlfn.XLOOKUP(Grades[[#This Row],[Name]],Students[Name],Students[School Name])</f>
        <v>Lone Oak Grammar School</v>
      </c>
      <c r="W836" s="15" t="str">
        <f>_xlfn.XLOOKUP(Grades[[#This Row],[Name]],Students[Name],Students[Extracurricular Activities])</f>
        <v>Yearbook Committee</v>
      </c>
      <c r="X836" s="15" t="str">
        <f>_xlfn.XLOOKUP(Grades[[#This Row],[school]],Schools[School Name],Schools[City])</f>
        <v>Rochester</v>
      </c>
      <c r="Y836" s="15">
        <f>_xlfn.XLOOKUP(Grades[[#This Row],[School City]],Schools[City],Schools[Zipcode])</f>
        <v>55906</v>
      </c>
    </row>
    <row r="837" spans="12:25" x14ac:dyDescent="0.2">
      <c r="L837" t="s">
        <v>879</v>
      </c>
      <c r="M837" t="s">
        <v>4</v>
      </c>
      <c r="N837" t="s">
        <v>629</v>
      </c>
      <c r="O837">
        <v>60</v>
      </c>
      <c r="P837">
        <v>64</v>
      </c>
      <c r="Q837">
        <v>74</v>
      </c>
      <c r="R837" s="15" t="str">
        <f>_xlfn.XLOOKUP(Grades[[#This Row],[math score]],$I$37:$I$41,$J$37:$J$41, ,-1)</f>
        <v>D</v>
      </c>
      <c r="S837" s="16" t="str">
        <f>_xlfn.XLOOKUP(Grades[[#This Row],[reading score]],$I$37:$I$41,$J$37:$J$41, ,-1)</f>
        <v>D</v>
      </c>
      <c r="T837" s="16" t="str">
        <f>_xlfn.XLOOKUP(Grades[[#This Row],[writing score]],$I$37:$I$41,$J$37:$J$41, ,-1)</f>
        <v>C</v>
      </c>
      <c r="U837" s="76">
        <f>AVERAGE(Grades[[#This Row],[math score]],Grades[[#This Row],[reading score]],Grades[[#This Row],[writing score]])</f>
        <v>66</v>
      </c>
      <c r="V837" s="15" t="str">
        <f>_xlfn.XLOOKUP(Grades[[#This Row],[Name]],Students[Name],Students[School Name])</f>
        <v>Blue River High School</v>
      </c>
      <c r="W837" s="15" t="str">
        <f>_xlfn.XLOOKUP(Grades[[#This Row],[Name]],Students[Name],Students[Extracurricular Activities])</f>
        <v>Chess Club</v>
      </c>
      <c r="X837" s="15" t="str">
        <f>_xlfn.XLOOKUP(Grades[[#This Row],[school]],Schools[School Name],Schools[City])</f>
        <v>Duluth</v>
      </c>
      <c r="Y837" s="15">
        <f>_xlfn.XLOOKUP(Grades[[#This Row],[School City]],Schools[City],Schools[Zipcode])</f>
        <v>55810</v>
      </c>
    </row>
    <row r="838" spans="12:25" x14ac:dyDescent="0.2">
      <c r="L838" t="s">
        <v>880</v>
      </c>
      <c r="M838" t="s">
        <v>5</v>
      </c>
      <c r="N838" t="s">
        <v>629</v>
      </c>
      <c r="O838">
        <v>73</v>
      </c>
      <c r="P838">
        <v>64</v>
      </c>
      <c r="Q838">
        <v>57</v>
      </c>
      <c r="R838" s="15" t="str">
        <f>_xlfn.XLOOKUP(Grades[[#This Row],[math score]],$I$37:$I$41,$J$37:$J$41, ,-1)</f>
        <v>C</v>
      </c>
      <c r="S838" s="16" t="str">
        <f>_xlfn.XLOOKUP(Grades[[#This Row],[reading score]],$I$37:$I$41,$J$37:$J$41, ,-1)</f>
        <v>D</v>
      </c>
      <c r="T838" s="16" t="str">
        <f>_xlfn.XLOOKUP(Grades[[#This Row],[writing score]],$I$37:$I$41,$J$37:$J$41, ,-1)</f>
        <v>F</v>
      </c>
      <c r="U838" s="76">
        <f>AVERAGE(Grades[[#This Row],[math score]],Grades[[#This Row],[reading score]],Grades[[#This Row],[writing score]])</f>
        <v>64.666666666666671</v>
      </c>
      <c r="V838" s="15" t="str">
        <f>_xlfn.XLOOKUP(Grades[[#This Row],[Name]],Students[Name],Students[School Name])</f>
        <v>Willow Creek High School</v>
      </c>
      <c r="W838" s="15" t="str">
        <f>_xlfn.XLOOKUP(Grades[[#This Row],[Name]],Students[Name],Students[Extracurricular Activities])</f>
        <v>Chess Club</v>
      </c>
      <c r="X838" s="15" t="str">
        <f>_xlfn.XLOOKUP(Grades[[#This Row],[school]],Schools[School Name],Schools[City])</f>
        <v>Saint Paul</v>
      </c>
      <c r="Y838" s="15">
        <f>_xlfn.XLOOKUP(Grades[[#This Row],[School City]],Schools[City],Schools[Zipcode])</f>
        <v>55108</v>
      </c>
    </row>
    <row r="839" spans="12:25" x14ac:dyDescent="0.2">
      <c r="L839" t="s">
        <v>881</v>
      </c>
      <c r="M839" t="s">
        <v>4</v>
      </c>
      <c r="N839" t="s">
        <v>629</v>
      </c>
      <c r="O839">
        <v>75</v>
      </c>
      <c r="P839">
        <v>82</v>
      </c>
      <c r="Q839">
        <v>79</v>
      </c>
      <c r="R839" s="15" t="str">
        <f>_xlfn.XLOOKUP(Grades[[#This Row],[math score]],$I$37:$I$41,$J$37:$J$41, ,-1)</f>
        <v>C</v>
      </c>
      <c r="S839" s="16" t="str">
        <f>_xlfn.XLOOKUP(Grades[[#This Row],[reading score]],$I$37:$I$41,$J$37:$J$41, ,-1)</f>
        <v>B</v>
      </c>
      <c r="T839" s="16" t="str">
        <f>_xlfn.XLOOKUP(Grades[[#This Row],[writing score]],$I$37:$I$41,$J$37:$J$41, ,-1)</f>
        <v>C</v>
      </c>
      <c r="U839" s="76">
        <f>AVERAGE(Grades[[#This Row],[math score]],Grades[[#This Row],[reading score]],Grades[[#This Row],[writing score]])</f>
        <v>78.666666666666671</v>
      </c>
      <c r="V839" s="15" t="str">
        <f>_xlfn.XLOOKUP(Grades[[#This Row],[Name]],Students[Name],Students[School Name])</f>
        <v>Granite Hills High</v>
      </c>
      <c r="W839" s="15" t="str">
        <f>_xlfn.XLOOKUP(Grades[[#This Row],[Name]],Students[Name],Students[Extracurricular Activities])</f>
        <v>Chess Club</v>
      </c>
      <c r="X839" s="15" t="str">
        <f>_xlfn.XLOOKUP(Grades[[#This Row],[school]],Schools[School Name],Schools[City])</f>
        <v>Minneapolis</v>
      </c>
      <c r="Y839" s="15">
        <f>_xlfn.XLOOKUP(Grades[[#This Row],[School City]],Schools[City],Schools[Zipcode])</f>
        <v>55488</v>
      </c>
    </row>
    <row r="840" spans="12:25" x14ac:dyDescent="0.2">
      <c r="L840" t="s">
        <v>882</v>
      </c>
      <c r="M840" t="s">
        <v>5</v>
      </c>
      <c r="N840" t="s">
        <v>629</v>
      </c>
      <c r="O840">
        <v>58</v>
      </c>
      <c r="P840">
        <v>57</v>
      </c>
      <c r="Q840">
        <v>53</v>
      </c>
      <c r="R840" s="15" t="str">
        <f>_xlfn.XLOOKUP(Grades[[#This Row],[math score]],$I$37:$I$41,$J$37:$J$41, ,-1)</f>
        <v>F</v>
      </c>
      <c r="S840" s="16" t="str">
        <f>_xlfn.XLOOKUP(Grades[[#This Row],[reading score]],$I$37:$I$41,$J$37:$J$41, ,-1)</f>
        <v>F</v>
      </c>
      <c r="T840" s="16" t="str">
        <f>_xlfn.XLOOKUP(Grades[[#This Row],[writing score]],$I$37:$I$41,$J$37:$J$41, ,-1)</f>
        <v>F</v>
      </c>
      <c r="U840" s="76">
        <f>AVERAGE(Grades[[#This Row],[math score]],Grades[[#This Row],[reading score]],Grades[[#This Row],[writing score]])</f>
        <v>56</v>
      </c>
      <c r="V840" s="15" t="str">
        <f>_xlfn.XLOOKUP(Grades[[#This Row],[Name]],Students[Name],Students[School Name])</f>
        <v>Lone Oak Grammar School</v>
      </c>
      <c r="W840" s="15" t="str">
        <f>_xlfn.XLOOKUP(Grades[[#This Row],[Name]],Students[Name],Students[Extracurricular Activities])</f>
        <v xml:space="preserve">Marching Band </v>
      </c>
      <c r="X840" s="15" t="str">
        <f>_xlfn.XLOOKUP(Grades[[#This Row],[school]],Schools[School Name],Schools[City])</f>
        <v>Rochester</v>
      </c>
      <c r="Y840" s="15">
        <f>_xlfn.XLOOKUP(Grades[[#This Row],[School City]],Schools[City],Schools[Zipcode])</f>
        <v>55906</v>
      </c>
    </row>
    <row r="841" spans="12:25" x14ac:dyDescent="0.2">
      <c r="L841" t="s">
        <v>883</v>
      </c>
      <c r="M841" t="s">
        <v>4</v>
      </c>
      <c r="N841" t="s">
        <v>629</v>
      </c>
      <c r="O841">
        <v>66</v>
      </c>
      <c r="P841">
        <v>77</v>
      </c>
      <c r="Q841">
        <v>73</v>
      </c>
      <c r="R841" s="15" t="str">
        <f>_xlfn.XLOOKUP(Grades[[#This Row],[math score]],$I$37:$I$41,$J$37:$J$41, ,-1)</f>
        <v>D</v>
      </c>
      <c r="S841" s="16" t="str">
        <f>_xlfn.XLOOKUP(Grades[[#This Row],[reading score]],$I$37:$I$41,$J$37:$J$41, ,-1)</f>
        <v>C</v>
      </c>
      <c r="T841" s="16" t="str">
        <f>_xlfn.XLOOKUP(Grades[[#This Row],[writing score]],$I$37:$I$41,$J$37:$J$41, ,-1)</f>
        <v>C</v>
      </c>
      <c r="U841" s="76">
        <f>AVERAGE(Grades[[#This Row],[math score]],Grades[[#This Row],[reading score]],Grades[[#This Row],[writing score]])</f>
        <v>72</v>
      </c>
      <c r="V841" s="15" t="str">
        <f>_xlfn.XLOOKUP(Grades[[#This Row],[Name]],Students[Name],Students[School Name])</f>
        <v>Blue River High School</v>
      </c>
      <c r="W841" s="15" t="str">
        <f>_xlfn.XLOOKUP(Grades[[#This Row],[Name]],Students[Name],Students[Extracurricular Activities])</f>
        <v xml:space="preserve">Marching Band </v>
      </c>
      <c r="X841" s="15" t="str">
        <f>_xlfn.XLOOKUP(Grades[[#This Row],[school]],Schools[School Name],Schools[City])</f>
        <v>Duluth</v>
      </c>
      <c r="Y841" s="15">
        <f>_xlfn.XLOOKUP(Grades[[#This Row],[School City]],Schools[City],Schools[Zipcode])</f>
        <v>55810</v>
      </c>
    </row>
    <row r="842" spans="12:25" x14ac:dyDescent="0.2">
      <c r="L842" t="s">
        <v>575</v>
      </c>
      <c r="M842" t="s">
        <v>4</v>
      </c>
      <c r="N842" t="s">
        <v>630</v>
      </c>
      <c r="O842">
        <v>39</v>
      </c>
      <c r="P842">
        <v>52</v>
      </c>
      <c r="Q842">
        <v>46</v>
      </c>
      <c r="R842" s="15" t="str">
        <f>_xlfn.XLOOKUP(Grades[[#This Row],[math score]],$I$37:$I$41,$J$37:$J$41, ,-1)</f>
        <v>F</v>
      </c>
      <c r="S842" s="16" t="str">
        <f>_xlfn.XLOOKUP(Grades[[#This Row],[reading score]],$I$37:$I$41,$J$37:$J$41, ,-1)</f>
        <v>F</v>
      </c>
      <c r="T842" s="16" t="str">
        <f>_xlfn.XLOOKUP(Grades[[#This Row],[writing score]],$I$37:$I$41,$J$37:$J$41, ,-1)</f>
        <v>F</v>
      </c>
      <c r="U842" s="76">
        <f>AVERAGE(Grades[[#This Row],[math score]],Grades[[#This Row],[reading score]],Grades[[#This Row],[writing score]])</f>
        <v>45.666666666666664</v>
      </c>
      <c r="V842" s="15" t="str">
        <f>_xlfn.XLOOKUP(Grades[[#This Row],[Name]],Students[Name],Students[School Name])</f>
        <v>Golden Sierra High School</v>
      </c>
      <c r="W842" s="15" t="str">
        <f>_xlfn.XLOOKUP(Grades[[#This Row],[Name]],Students[Name],Students[Extracurricular Activities])</f>
        <v>Chess Club</v>
      </c>
      <c r="X842" s="15" t="str">
        <f>_xlfn.XLOOKUP(Grades[[#This Row],[school]],Schools[School Name],Schools[City])</f>
        <v>Bloomington</v>
      </c>
      <c r="Y842" s="15">
        <f>_xlfn.XLOOKUP(Grades[[#This Row],[School City]],Schools[City],Schools[Zipcode])</f>
        <v>55435</v>
      </c>
    </row>
    <row r="843" spans="12:25" x14ac:dyDescent="0.2">
      <c r="L843" t="s">
        <v>884</v>
      </c>
      <c r="M843" t="s">
        <v>5</v>
      </c>
      <c r="N843" t="s">
        <v>629</v>
      </c>
      <c r="O843">
        <v>64</v>
      </c>
      <c r="P843">
        <v>58</v>
      </c>
      <c r="Q843">
        <v>51</v>
      </c>
      <c r="R843" s="15" t="str">
        <f>_xlfn.XLOOKUP(Grades[[#This Row],[math score]],$I$37:$I$41,$J$37:$J$41, ,-1)</f>
        <v>D</v>
      </c>
      <c r="S843" s="16" t="str">
        <f>_xlfn.XLOOKUP(Grades[[#This Row],[reading score]],$I$37:$I$41,$J$37:$J$41, ,-1)</f>
        <v>F</v>
      </c>
      <c r="T843" s="16" t="str">
        <f>_xlfn.XLOOKUP(Grades[[#This Row],[writing score]],$I$37:$I$41,$J$37:$J$41, ,-1)</f>
        <v>F</v>
      </c>
      <c r="U843" s="76">
        <f>AVERAGE(Grades[[#This Row],[math score]],Grades[[#This Row],[reading score]],Grades[[#This Row],[writing score]])</f>
        <v>57.666666666666664</v>
      </c>
      <c r="V843" s="15" t="str">
        <f>_xlfn.XLOOKUP(Grades[[#This Row],[Name]],Students[Name],Students[School Name])</f>
        <v>Blue River High School</v>
      </c>
      <c r="W843" s="15" t="str">
        <f>_xlfn.XLOOKUP(Grades[[#This Row],[Name]],Students[Name],Students[Extracurricular Activities])</f>
        <v>Student Government</v>
      </c>
      <c r="X843" s="15" t="str">
        <f>_xlfn.XLOOKUP(Grades[[#This Row],[school]],Schools[School Name],Schools[City])</f>
        <v>Duluth</v>
      </c>
      <c r="Y843" s="15">
        <f>_xlfn.XLOOKUP(Grades[[#This Row],[School City]],Schools[City],Schools[Zipcode])</f>
        <v>55810</v>
      </c>
    </row>
    <row r="844" spans="12:25" x14ac:dyDescent="0.2">
      <c r="L844" t="s">
        <v>885</v>
      </c>
      <c r="M844" t="s">
        <v>4</v>
      </c>
      <c r="N844" t="s">
        <v>630</v>
      </c>
      <c r="O844">
        <v>23</v>
      </c>
      <c r="P844">
        <v>44</v>
      </c>
      <c r="Q844">
        <v>36</v>
      </c>
      <c r="R844" s="15" t="str">
        <f>_xlfn.XLOOKUP(Grades[[#This Row],[math score]],$I$37:$I$41,$J$37:$J$41, ,-1)</f>
        <v>F</v>
      </c>
      <c r="S844" s="16" t="str">
        <f>_xlfn.XLOOKUP(Grades[[#This Row],[reading score]],$I$37:$I$41,$J$37:$J$41, ,-1)</f>
        <v>F</v>
      </c>
      <c r="T844" s="16" t="str">
        <f>_xlfn.XLOOKUP(Grades[[#This Row],[writing score]],$I$37:$I$41,$J$37:$J$41, ,-1)</f>
        <v>F</v>
      </c>
      <c r="U844" s="76">
        <f>AVERAGE(Grades[[#This Row],[math score]],Grades[[#This Row],[reading score]],Grades[[#This Row],[writing score]])</f>
        <v>34.333333333333336</v>
      </c>
      <c r="V844" s="15" t="str">
        <f>_xlfn.XLOOKUP(Grades[[#This Row],[Name]],Students[Name],Students[School Name])</f>
        <v>Lone Oak Grammar School</v>
      </c>
      <c r="W844" s="15" t="str">
        <f>_xlfn.XLOOKUP(Grades[[#This Row],[Name]],Students[Name],Students[Extracurricular Activities])</f>
        <v>Chess Club</v>
      </c>
      <c r="X844" s="15" t="str">
        <f>_xlfn.XLOOKUP(Grades[[#This Row],[school]],Schools[School Name],Schools[City])</f>
        <v>Rochester</v>
      </c>
      <c r="Y844" s="15">
        <f>_xlfn.XLOOKUP(Grades[[#This Row],[School City]],Schools[City],Schools[Zipcode])</f>
        <v>55906</v>
      </c>
    </row>
    <row r="845" spans="12:25" x14ac:dyDescent="0.2">
      <c r="L845" t="s">
        <v>886</v>
      </c>
      <c r="M845" t="s">
        <v>5</v>
      </c>
      <c r="N845" t="s">
        <v>629</v>
      </c>
      <c r="O845">
        <v>74</v>
      </c>
      <c r="P845">
        <v>77</v>
      </c>
      <c r="Q845">
        <v>76</v>
      </c>
      <c r="R845" s="15" t="str">
        <f>_xlfn.XLOOKUP(Grades[[#This Row],[math score]],$I$37:$I$41,$J$37:$J$41, ,-1)</f>
        <v>C</v>
      </c>
      <c r="S845" s="16" t="str">
        <f>_xlfn.XLOOKUP(Grades[[#This Row],[reading score]],$I$37:$I$41,$J$37:$J$41, ,-1)</f>
        <v>C</v>
      </c>
      <c r="T845" s="16" t="str">
        <f>_xlfn.XLOOKUP(Grades[[#This Row],[writing score]],$I$37:$I$41,$J$37:$J$41, ,-1)</f>
        <v>C</v>
      </c>
      <c r="U845" s="76">
        <f>AVERAGE(Grades[[#This Row],[math score]],Grades[[#This Row],[reading score]],Grades[[#This Row],[writing score]])</f>
        <v>75.666666666666671</v>
      </c>
      <c r="V845" s="15" t="str">
        <f>_xlfn.XLOOKUP(Grades[[#This Row],[Name]],Students[Name],Students[School Name])</f>
        <v>Lone Oak Grammar School</v>
      </c>
      <c r="W845" s="15" t="str">
        <f>_xlfn.XLOOKUP(Grades[[#This Row],[Name]],Students[Name],Students[Extracurricular Activities])</f>
        <v>Yearbook Committee</v>
      </c>
      <c r="X845" s="15" t="str">
        <f>_xlfn.XLOOKUP(Grades[[#This Row],[school]],Schools[School Name],Schools[City])</f>
        <v>Rochester</v>
      </c>
      <c r="Y845" s="15">
        <f>_xlfn.XLOOKUP(Grades[[#This Row],[School City]],Schools[City],Schools[Zipcode])</f>
        <v>55906</v>
      </c>
    </row>
    <row r="846" spans="12:25" x14ac:dyDescent="0.2">
      <c r="L846" t="s">
        <v>887</v>
      </c>
      <c r="M846" t="s">
        <v>4</v>
      </c>
      <c r="N846" t="s">
        <v>630</v>
      </c>
      <c r="O846">
        <v>40</v>
      </c>
      <c r="P846">
        <v>65</v>
      </c>
      <c r="Q846">
        <v>64</v>
      </c>
      <c r="R846" s="15" t="str">
        <f>_xlfn.XLOOKUP(Grades[[#This Row],[math score]],$I$37:$I$41,$J$37:$J$41, ,-1)</f>
        <v>F</v>
      </c>
      <c r="S846" s="16" t="str">
        <f>_xlfn.XLOOKUP(Grades[[#This Row],[reading score]],$I$37:$I$41,$J$37:$J$41, ,-1)</f>
        <v>D</v>
      </c>
      <c r="T846" s="16" t="str">
        <f>_xlfn.XLOOKUP(Grades[[#This Row],[writing score]],$I$37:$I$41,$J$37:$J$41, ,-1)</f>
        <v>D</v>
      </c>
      <c r="U846" s="76">
        <f>AVERAGE(Grades[[#This Row],[math score]],Grades[[#This Row],[reading score]],Grades[[#This Row],[writing score]])</f>
        <v>56.333333333333336</v>
      </c>
      <c r="V846" s="15" t="str">
        <f>_xlfn.XLOOKUP(Grades[[#This Row],[Name]],Students[Name],Students[School Name])</f>
        <v>Golden Sierra High School</v>
      </c>
      <c r="W846" s="15" t="str">
        <f>_xlfn.XLOOKUP(Grades[[#This Row],[Name]],Students[Name],Students[Extracurricular Activities])</f>
        <v>Student Government</v>
      </c>
      <c r="X846" s="15" t="str">
        <f>_xlfn.XLOOKUP(Grades[[#This Row],[school]],Schools[School Name],Schools[City])</f>
        <v>Bloomington</v>
      </c>
      <c r="Y846" s="15">
        <f>_xlfn.XLOOKUP(Grades[[#This Row],[School City]],Schools[City],Schools[Zipcode])</f>
        <v>55435</v>
      </c>
    </row>
    <row r="847" spans="12:25" x14ac:dyDescent="0.2">
      <c r="L847" t="s">
        <v>888</v>
      </c>
      <c r="M847" t="s">
        <v>5</v>
      </c>
      <c r="N847" t="s">
        <v>629</v>
      </c>
      <c r="O847">
        <v>90</v>
      </c>
      <c r="P847">
        <v>85</v>
      </c>
      <c r="Q847">
        <v>84</v>
      </c>
      <c r="R847" s="15" t="str">
        <f>_xlfn.XLOOKUP(Grades[[#This Row],[math score]],$I$37:$I$41,$J$37:$J$41, ,-1)</f>
        <v>A</v>
      </c>
      <c r="S847" s="16" t="str">
        <f>_xlfn.XLOOKUP(Grades[[#This Row],[reading score]],$I$37:$I$41,$J$37:$J$41, ,-1)</f>
        <v>B</v>
      </c>
      <c r="T847" s="16" t="str">
        <f>_xlfn.XLOOKUP(Grades[[#This Row],[writing score]],$I$37:$I$41,$J$37:$J$41, ,-1)</f>
        <v>B</v>
      </c>
      <c r="U847" s="76">
        <f>AVERAGE(Grades[[#This Row],[math score]],Grades[[#This Row],[reading score]],Grades[[#This Row],[writing score]])</f>
        <v>86.333333333333329</v>
      </c>
      <c r="V847" s="15" t="str">
        <f>_xlfn.XLOOKUP(Grades[[#This Row],[Name]],Students[Name],Students[School Name])</f>
        <v>Willow Creek High School</v>
      </c>
      <c r="W847" s="15" t="str">
        <f>_xlfn.XLOOKUP(Grades[[#This Row],[Name]],Students[Name],Students[Extracurricular Activities])</f>
        <v>Art Club</v>
      </c>
      <c r="X847" s="15" t="str">
        <f>_xlfn.XLOOKUP(Grades[[#This Row],[school]],Schools[School Name],Schools[City])</f>
        <v>Saint Paul</v>
      </c>
      <c r="Y847" s="15">
        <f>_xlfn.XLOOKUP(Grades[[#This Row],[School City]],Schools[City],Schools[Zipcode])</f>
        <v>55108</v>
      </c>
    </row>
    <row r="848" spans="12:25" x14ac:dyDescent="0.2">
      <c r="L848" t="s">
        <v>889</v>
      </c>
      <c r="M848" t="s">
        <v>5</v>
      </c>
      <c r="N848" t="s">
        <v>630</v>
      </c>
      <c r="O848">
        <v>91</v>
      </c>
      <c r="P848">
        <v>85</v>
      </c>
      <c r="Q848">
        <v>85</v>
      </c>
      <c r="R848" s="15" t="str">
        <f>_xlfn.XLOOKUP(Grades[[#This Row],[math score]],$I$37:$I$41,$J$37:$J$41, ,-1)</f>
        <v>A</v>
      </c>
      <c r="S848" s="16" t="str">
        <f>_xlfn.XLOOKUP(Grades[[#This Row],[reading score]],$I$37:$I$41,$J$37:$J$41, ,-1)</f>
        <v>B</v>
      </c>
      <c r="T848" s="16" t="str">
        <f>_xlfn.XLOOKUP(Grades[[#This Row],[writing score]],$I$37:$I$41,$J$37:$J$41, ,-1)</f>
        <v>B</v>
      </c>
      <c r="U848" s="76">
        <f>AVERAGE(Grades[[#This Row],[math score]],Grades[[#This Row],[reading score]],Grades[[#This Row],[writing score]])</f>
        <v>87</v>
      </c>
      <c r="V848" s="15" t="str">
        <f>_xlfn.XLOOKUP(Grades[[#This Row],[Name]],Students[Name],Students[School Name])</f>
        <v>Blue River High School</v>
      </c>
      <c r="W848" s="15" t="str">
        <f>_xlfn.XLOOKUP(Grades[[#This Row],[Name]],Students[Name],Students[Extracurricular Activities])</f>
        <v>Art Club</v>
      </c>
      <c r="X848" s="15" t="str">
        <f>_xlfn.XLOOKUP(Grades[[#This Row],[school]],Schools[School Name],Schools[City])</f>
        <v>Duluth</v>
      </c>
      <c r="Y848" s="15">
        <f>_xlfn.XLOOKUP(Grades[[#This Row],[School City]],Schools[City],Schools[Zipcode])</f>
        <v>55810</v>
      </c>
    </row>
    <row r="849" spans="12:25" x14ac:dyDescent="0.2">
      <c r="L849" t="s">
        <v>890</v>
      </c>
      <c r="M849" t="s">
        <v>5</v>
      </c>
      <c r="N849" t="s">
        <v>630</v>
      </c>
      <c r="O849">
        <v>64</v>
      </c>
      <c r="P849">
        <v>54</v>
      </c>
      <c r="Q849">
        <v>50</v>
      </c>
      <c r="R849" s="15" t="str">
        <f>_xlfn.XLOOKUP(Grades[[#This Row],[math score]],$I$37:$I$41,$J$37:$J$41, ,-1)</f>
        <v>D</v>
      </c>
      <c r="S849" s="16" t="str">
        <f>_xlfn.XLOOKUP(Grades[[#This Row],[reading score]],$I$37:$I$41,$J$37:$J$41, ,-1)</f>
        <v>F</v>
      </c>
      <c r="T849" s="16" t="str">
        <f>_xlfn.XLOOKUP(Grades[[#This Row],[writing score]],$I$37:$I$41,$J$37:$J$41, ,-1)</f>
        <v>F</v>
      </c>
      <c r="U849" s="76">
        <f>AVERAGE(Grades[[#This Row],[math score]],Grades[[#This Row],[reading score]],Grades[[#This Row],[writing score]])</f>
        <v>56</v>
      </c>
      <c r="V849" s="15" t="str">
        <f>_xlfn.XLOOKUP(Grades[[#This Row],[Name]],Students[Name],Students[School Name])</f>
        <v>Golden Sierra High School</v>
      </c>
      <c r="W849" s="15" t="str">
        <f>_xlfn.XLOOKUP(Grades[[#This Row],[Name]],Students[Name],Students[Extracurricular Activities])</f>
        <v>Chess Club</v>
      </c>
      <c r="X849" s="15" t="str">
        <f>_xlfn.XLOOKUP(Grades[[#This Row],[school]],Schools[School Name],Schools[City])</f>
        <v>Bloomington</v>
      </c>
      <c r="Y849" s="15">
        <f>_xlfn.XLOOKUP(Grades[[#This Row],[School City]],Schools[City],Schools[Zipcode])</f>
        <v>55435</v>
      </c>
    </row>
    <row r="850" spans="12:25" x14ac:dyDescent="0.2">
      <c r="L850" t="s">
        <v>891</v>
      </c>
      <c r="M850" t="s">
        <v>4</v>
      </c>
      <c r="N850" t="s">
        <v>629</v>
      </c>
      <c r="O850">
        <v>59</v>
      </c>
      <c r="P850">
        <v>72</v>
      </c>
      <c r="Q850">
        <v>68</v>
      </c>
      <c r="R850" s="15" t="str">
        <f>_xlfn.XLOOKUP(Grades[[#This Row],[math score]],$I$37:$I$41,$J$37:$J$41, ,-1)</f>
        <v>F</v>
      </c>
      <c r="S850" s="16" t="str">
        <f>_xlfn.XLOOKUP(Grades[[#This Row],[reading score]],$I$37:$I$41,$J$37:$J$41, ,-1)</f>
        <v>C</v>
      </c>
      <c r="T850" s="16" t="str">
        <f>_xlfn.XLOOKUP(Grades[[#This Row],[writing score]],$I$37:$I$41,$J$37:$J$41, ,-1)</f>
        <v>D</v>
      </c>
      <c r="U850" s="76">
        <f>AVERAGE(Grades[[#This Row],[math score]],Grades[[#This Row],[reading score]],Grades[[#This Row],[writing score]])</f>
        <v>66.333333333333329</v>
      </c>
      <c r="V850" s="15" t="str">
        <f>_xlfn.XLOOKUP(Grades[[#This Row],[Name]],Students[Name],Students[School Name])</f>
        <v>Blue River High School</v>
      </c>
      <c r="W850" s="15" t="str">
        <f>_xlfn.XLOOKUP(Grades[[#This Row],[Name]],Students[Name],Students[Extracurricular Activities])</f>
        <v>Chess Club</v>
      </c>
      <c r="X850" s="15" t="str">
        <f>_xlfn.XLOOKUP(Grades[[#This Row],[school]],Schools[School Name],Schools[City])</f>
        <v>Duluth</v>
      </c>
      <c r="Y850" s="15">
        <f>_xlfn.XLOOKUP(Grades[[#This Row],[School City]],Schools[City],Schools[Zipcode])</f>
        <v>55810</v>
      </c>
    </row>
    <row r="851" spans="12:25" x14ac:dyDescent="0.2">
      <c r="L851" t="s">
        <v>892</v>
      </c>
      <c r="M851" t="s">
        <v>5</v>
      </c>
      <c r="N851" t="s">
        <v>629</v>
      </c>
      <c r="O851">
        <v>80</v>
      </c>
      <c r="P851">
        <v>75</v>
      </c>
      <c r="Q851">
        <v>69</v>
      </c>
      <c r="R851" s="15" t="str">
        <f>_xlfn.XLOOKUP(Grades[[#This Row],[math score]],$I$37:$I$41,$J$37:$J$41, ,-1)</f>
        <v>B</v>
      </c>
      <c r="S851" s="16" t="str">
        <f>_xlfn.XLOOKUP(Grades[[#This Row],[reading score]],$I$37:$I$41,$J$37:$J$41, ,-1)</f>
        <v>C</v>
      </c>
      <c r="T851" s="16" t="str">
        <f>_xlfn.XLOOKUP(Grades[[#This Row],[writing score]],$I$37:$I$41,$J$37:$J$41, ,-1)</f>
        <v>D</v>
      </c>
      <c r="U851" s="76">
        <f>AVERAGE(Grades[[#This Row],[math score]],Grades[[#This Row],[reading score]],Grades[[#This Row],[writing score]])</f>
        <v>74.666666666666671</v>
      </c>
      <c r="V851" s="15" t="str">
        <f>_xlfn.XLOOKUP(Grades[[#This Row],[Name]],Students[Name],Students[School Name])</f>
        <v>Golden Sierra High School</v>
      </c>
      <c r="W851" s="15" t="str">
        <f>_xlfn.XLOOKUP(Grades[[#This Row],[Name]],Students[Name],Students[Extracurricular Activities])</f>
        <v xml:space="preserve">Marching Band </v>
      </c>
      <c r="X851" s="15" t="str">
        <f>_xlfn.XLOOKUP(Grades[[#This Row],[school]],Schools[School Name],Schools[City])</f>
        <v>Bloomington</v>
      </c>
      <c r="Y851" s="15">
        <f>_xlfn.XLOOKUP(Grades[[#This Row],[School City]],Schools[City],Schools[Zipcode])</f>
        <v>55435</v>
      </c>
    </row>
    <row r="852" spans="12:25" x14ac:dyDescent="0.2">
      <c r="L852" t="s">
        <v>893</v>
      </c>
      <c r="M852" t="s">
        <v>5</v>
      </c>
      <c r="N852" t="s">
        <v>629</v>
      </c>
      <c r="O852">
        <v>71</v>
      </c>
      <c r="P852">
        <v>67</v>
      </c>
      <c r="Q852">
        <v>67</v>
      </c>
      <c r="R852" s="15" t="str">
        <f>_xlfn.XLOOKUP(Grades[[#This Row],[math score]],$I$37:$I$41,$J$37:$J$41, ,-1)</f>
        <v>C</v>
      </c>
      <c r="S852" s="16" t="str">
        <f>_xlfn.XLOOKUP(Grades[[#This Row],[reading score]],$I$37:$I$41,$J$37:$J$41, ,-1)</f>
        <v>D</v>
      </c>
      <c r="T852" s="16" t="str">
        <f>_xlfn.XLOOKUP(Grades[[#This Row],[writing score]],$I$37:$I$41,$J$37:$J$41, ,-1)</f>
        <v>D</v>
      </c>
      <c r="U852" s="76">
        <f>AVERAGE(Grades[[#This Row],[math score]],Grades[[#This Row],[reading score]],Grades[[#This Row],[writing score]])</f>
        <v>68.333333333333329</v>
      </c>
      <c r="V852" s="15" t="str">
        <f>_xlfn.XLOOKUP(Grades[[#This Row],[Name]],Students[Name],Students[School Name])</f>
        <v>Blue River High School</v>
      </c>
      <c r="W852" s="15" t="str">
        <f>_xlfn.XLOOKUP(Grades[[#This Row],[Name]],Students[Name],Students[Extracurricular Activities])</f>
        <v>Art Club</v>
      </c>
      <c r="X852" s="15" t="str">
        <f>_xlfn.XLOOKUP(Grades[[#This Row],[school]],Schools[School Name],Schools[City])</f>
        <v>Duluth</v>
      </c>
      <c r="Y852" s="15">
        <f>_xlfn.XLOOKUP(Grades[[#This Row],[School City]],Schools[City],Schools[Zipcode])</f>
        <v>55810</v>
      </c>
    </row>
    <row r="853" spans="12:25" x14ac:dyDescent="0.2">
      <c r="L853" t="s">
        <v>894</v>
      </c>
      <c r="M853" t="s">
        <v>4</v>
      </c>
      <c r="N853" t="s">
        <v>630</v>
      </c>
      <c r="O853">
        <v>61</v>
      </c>
      <c r="P853">
        <v>68</v>
      </c>
      <c r="Q853">
        <v>63</v>
      </c>
      <c r="R853" s="15" t="str">
        <f>_xlfn.XLOOKUP(Grades[[#This Row],[math score]],$I$37:$I$41,$J$37:$J$41, ,-1)</f>
        <v>D</v>
      </c>
      <c r="S853" s="16" t="str">
        <f>_xlfn.XLOOKUP(Grades[[#This Row],[reading score]],$I$37:$I$41,$J$37:$J$41, ,-1)</f>
        <v>D</v>
      </c>
      <c r="T853" s="16" t="str">
        <f>_xlfn.XLOOKUP(Grades[[#This Row],[writing score]],$I$37:$I$41,$J$37:$J$41, ,-1)</f>
        <v>D</v>
      </c>
      <c r="U853" s="76">
        <f>AVERAGE(Grades[[#This Row],[math score]],Grades[[#This Row],[reading score]],Grades[[#This Row],[writing score]])</f>
        <v>64</v>
      </c>
      <c r="V853" s="15" t="str">
        <f>_xlfn.XLOOKUP(Grades[[#This Row],[Name]],Students[Name],Students[School Name])</f>
        <v>Granite Hills High</v>
      </c>
      <c r="W853" s="15" t="str">
        <f>_xlfn.XLOOKUP(Grades[[#This Row],[Name]],Students[Name],Students[Extracurricular Activities])</f>
        <v>Chess Club</v>
      </c>
      <c r="X853" s="15" t="str">
        <f>_xlfn.XLOOKUP(Grades[[#This Row],[school]],Schools[School Name],Schools[City])</f>
        <v>Minneapolis</v>
      </c>
      <c r="Y853" s="15">
        <f>_xlfn.XLOOKUP(Grades[[#This Row],[School City]],Schools[City],Schools[Zipcode])</f>
        <v>55488</v>
      </c>
    </row>
    <row r="854" spans="12:25" x14ac:dyDescent="0.2">
      <c r="L854" t="s">
        <v>895</v>
      </c>
      <c r="M854" t="s">
        <v>4</v>
      </c>
      <c r="N854" t="s">
        <v>630</v>
      </c>
      <c r="O854">
        <v>87</v>
      </c>
      <c r="P854">
        <v>85</v>
      </c>
      <c r="Q854">
        <v>93</v>
      </c>
      <c r="R854" s="15" t="str">
        <f>_xlfn.XLOOKUP(Grades[[#This Row],[math score]],$I$37:$I$41,$J$37:$J$41, ,-1)</f>
        <v>B</v>
      </c>
      <c r="S854" s="16" t="str">
        <f>_xlfn.XLOOKUP(Grades[[#This Row],[reading score]],$I$37:$I$41,$J$37:$J$41, ,-1)</f>
        <v>B</v>
      </c>
      <c r="T854" s="16" t="str">
        <f>_xlfn.XLOOKUP(Grades[[#This Row],[writing score]],$I$37:$I$41,$J$37:$J$41, ,-1)</f>
        <v>A</v>
      </c>
      <c r="U854" s="76">
        <f>AVERAGE(Grades[[#This Row],[math score]],Grades[[#This Row],[reading score]],Grades[[#This Row],[writing score]])</f>
        <v>88.333333333333329</v>
      </c>
      <c r="V854" s="15" t="str">
        <f>_xlfn.XLOOKUP(Grades[[#This Row],[Name]],Students[Name],Students[School Name])</f>
        <v>Willow Creek High School</v>
      </c>
      <c r="W854" s="15" t="str">
        <f>_xlfn.XLOOKUP(Grades[[#This Row],[Name]],Students[Name],Students[Extracurricular Activities])</f>
        <v>Yearbook Committee</v>
      </c>
      <c r="X854" s="15" t="str">
        <f>_xlfn.XLOOKUP(Grades[[#This Row],[school]],Schools[School Name],Schools[City])</f>
        <v>Saint Paul</v>
      </c>
      <c r="Y854" s="15">
        <f>_xlfn.XLOOKUP(Grades[[#This Row],[School City]],Schools[City],Schools[Zipcode])</f>
        <v>55108</v>
      </c>
    </row>
    <row r="855" spans="12:25" x14ac:dyDescent="0.2">
      <c r="L855" t="s">
        <v>896</v>
      </c>
      <c r="M855" t="s">
        <v>5</v>
      </c>
      <c r="N855" t="s">
        <v>630</v>
      </c>
      <c r="O855">
        <v>82</v>
      </c>
      <c r="P855">
        <v>67</v>
      </c>
      <c r="Q855">
        <v>61</v>
      </c>
      <c r="R855" s="15" t="str">
        <f>_xlfn.XLOOKUP(Grades[[#This Row],[math score]],$I$37:$I$41,$J$37:$J$41, ,-1)</f>
        <v>B</v>
      </c>
      <c r="S855" s="16" t="str">
        <f>_xlfn.XLOOKUP(Grades[[#This Row],[reading score]],$I$37:$I$41,$J$37:$J$41, ,-1)</f>
        <v>D</v>
      </c>
      <c r="T855" s="16" t="str">
        <f>_xlfn.XLOOKUP(Grades[[#This Row],[writing score]],$I$37:$I$41,$J$37:$J$41, ,-1)</f>
        <v>D</v>
      </c>
      <c r="U855" s="76">
        <f>AVERAGE(Grades[[#This Row],[math score]],Grades[[#This Row],[reading score]],Grades[[#This Row],[writing score]])</f>
        <v>70</v>
      </c>
      <c r="V855" s="15" t="str">
        <f>_xlfn.XLOOKUP(Grades[[#This Row],[Name]],Students[Name],Students[School Name])</f>
        <v>Willow Creek High School</v>
      </c>
      <c r="W855" s="15" t="str">
        <f>_xlfn.XLOOKUP(Grades[[#This Row],[Name]],Students[Name],Students[Extracurricular Activities])</f>
        <v>Student Government</v>
      </c>
      <c r="X855" s="15" t="str">
        <f>_xlfn.XLOOKUP(Grades[[#This Row],[school]],Schools[School Name],Schools[City])</f>
        <v>Saint Paul</v>
      </c>
      <c r="Y855" s="15">
        <f>_xlfn.XLOOKUP(Grades[[#This Row],[School City]],Schools[City],Schools[Zipcode])</f>
        <v>55108</v>
      </c>
    </row>
    <row r="856" spans="12:25" x14ac:dyDescent="0.2">
      <c r="L856" t="s">
        <v>897</v>
      </c>
      <c r="M856" t="s">
        <v>5</v>
      </c>
      <c r="N856" t="s">
        <v>629</v>
      </c>
      <c r="O856">
        <v>62</v>
      </c>
      <c r="P856">
        <v>64</v>
      </c>
      <c r="Q856">
        <v>55</v>
      </c>
      <c r="R856" s="15" t="str">
        <f>_xlfn.XLOOKUP(Grades[[#This Row],[math score]],$I$37:$I$41,$J$37:$J$41, ,-1)</f>
        <v>D</v>
      </c>
      <c r="S856" s="16" t="str">
        <f>_xlfn.XLOOKUP(Grades[[#This Row],[reading score]],$I$37:$I$41,$J$37:$J$41, ,-1)</f>
        <v>D</v>
      </c>
      <c r="T856" s="16" t="str">
        <f>_xlfn.XLOOKUP(Grades[[#This Row],[writing score]],$I$37:$I$41,$J$37:$J$41, ,-1)</f>
        <v>F</v>
      </c>
      <c r="U856" s="76">
        <f>AVERAGE(Grades[[#This Row],[math score]],Grades[[#This Row],[reading score]],Grades[[#This Row],[writing score]])</f>
        <v>60.333333333333336</v>
      </c>
      <c r="V856" s="15" t="str">
        <f>_xlfn.XLOOKUP(Grades[[#This Row],[Name]],Students[Name],Students[School Name])</f>
        <v>Blue River High School</v>
      </c>
      <c r="W856" s="15" t="str">
        <f>_xlfn.XLOOKUP(Grades[[#This Row],[Name]],Students[Name],Students[Extracurricular Activities])</f>
        <v>Student Government</v>
      </c>
      <c r="X856" s="15" t="str">
        <f>_xlfn.XLOOKUP(Grades[[#This Row],[school]],Schools[School Name],Schools[City])</f>
        <v>Duluth</v>
      </c>
      <c r="Y856" s="15">
        <f>_xlfn.XLOOKUP(Grades[[#This Row],[School City]],Schools[City],Schools[Zipcode])</f>
        <v>55810</v>
      </c>
    </row>
    <row r="857" spans="12:25" x14ac:dyDescent="0.2">
      <c r="L857" t="s">
        <v>898</v>
      </c>
      <c r="M857" t="s">
        <v>4</v>
      </c>
      <c r="N857" t="s">
        <v>629</v>
      </c>
      <c r="O857">
        <v>97</v>
      </c>
      <c r="P857">
        <v>97</v>
      </c>
      <c r="Q857">
        <v>96</v>
      </c>
      <c r="R857" s="15" t="str">
        <f>_xlfn.XLOOKUP(Grades[[#This Row],[math score]],$I$37:$I$41,$J$37:$J$41, ,-1)</f>
        <v>A</v>
      </c>
      <c r="S857" s="16" t="str">
        <f>_xlfn.XLOOKUP(Grades[[#This Row],[reading score]],$I$37:$I$41,$J$37:$J$41, ,-1)</f>
        <v>A</v>
      </c>
      <c r="T857" s="16" t="str">
        <f>_xlfn.XLOOKUP(Grades[[#This Row],[writing score]],$I$37:$I$41,$J$37:$J$41, ,-1)</f>
        <v>A</v>
      </c>
      <c r="U857" s="76">
        <f>AVERAGE(Grades[[#This Row],[math score]],Grades[[#This Row],[reading score]],Grades[[#This Row],[writing score]])</f>
        <v>96.666666666666671</v>
      </c>
      <c r="V857" s="15" t="str">
        <f>_xlfn.XLOOKUP(Grades[[#This Row],[Name]],Students[Name],Students[School Name])</f>
        <v>Lone Oak Grammar School</v>
      </c>
      <c r="W857" s="15" t="str">
        <f>_xlfn.XLOOKUP(Grades[[#This Row],[Name]],Students[Name],Students[Extracurricular Activities])</f>
        <v>Sports</v>
      </c>
      <c r="X857" s="15" t="str">
        <f>_xlfn.XLOOKUP(Grades[[#This Row],[school]],Schools[School Name],Schools[City])</f>
        <v>Rochester</v>
      </c>
      <c r="Y857" s="15">
        <f>_xlfn.XLOOKUP(Grades[[#This Row],[School City]],Schools[City],Schools[Zipcode])</f>
        <v>55906</v>
      </c>
    </row>
    <row r="858" spans="12:25" x14ac:dyDescent="0.2">
      <c r="L858" t="s">
        <v>899</v>
      </c>
      <c r="M858" t="s">
        <v>5</v>
      </c>
      <c r="N858" t="s">
        <v>630</v>
      </c>
      <c r="O858">
        <v>75</v>
      </c>
      <c r="P858">
        <v>68</v>
      </c>
      <c r="Q858">
        <v>65</v>
      </c>
      <c r="R858" s="15" t="str">
        <f>_xlfn.XLOOKUP(Grades[[#This Row],[math score]],$I$37:$I$41,$J$37:$J$41, ,-1)</f>
        <v>C</v>
      </c>
      <c r="S858" s="16" t="str">
        <f>_xlfn.XLOOKUP(Grades[[#This Row],[reading score]],$I$37:$I$41,$J$37:$J$41, ,-1)</f>
        <v>D</v>
      </c>
      <c r="T858" s="16" t="str">
        <f>_xlfn.XLOOKUP(Grades[[#This Row],[writing score]],$I$37:$I$41,$J$37:$J$41, ,-1)</f>
        <v>D</v>
      </c>
      <c r="U858" s="76">
        <f>AVERAGE(Grades[[#This Row],[math score]],Grades[[#This Row],[reading score]],Grades[[#This Row],[writing score]])</f>
        <v>69.333333333333329</v>
      </c>
      <c r="V858" s="15" t="str">
        <f>_xlfn.XLOOKUP(Grades[[#This Row],[Name]],Students[Name],Students[School Name])</f>
        <v>Lone Oak Grammar School</v>
      </c>
      <c r="W858" s="15" t="str">
        <f>_xlfn.XLOOKUP(Grades[[#This Row],[Name]],Students[Name],Students[Extracurricular Activities])</f>
        <v>Yearbook Committee</v>
      </c>
      <c r="X858" s="15" t="str">
        <f>_xlfn.XLOOKUP(Grades[[#This Row],[school]],Schools[School Name],Schools[City])</f>
        <v>Rochester</v>
      </c>
      <c r="Y858" s="15">
        <f>_xlfn.XLOOKUP(Grades[[#This Row],[School City]],Schools[City],Schools[Zipcode])</f>
        <v>55906</v>
      </c>
    </row>
    <row r="859" spans="12:25" x14ac:dyDescent="0.2">
      <c r="L859" t="s">
        <v>900</v>
      </c>
      <c r="M859" t="s">
        <v>4</v>
      </c>
      <c r="N859" t="s">
        <v>630</v>
      </c>
      <c r="O859">
        <v>65</v>
      </c>
      <c r="P859">
        <v>79</v>
      </c>
      <c r="Q859">
        <v>81</v>
      </c>
      <c r="R859" s="15" t="str">
        <f>_xlfn.XLOOKUP(Grades[[#This Row],[math score]],$I$37:$I$41,$J$37:$J$41, ,-1)</f>
        <v>D</v>
      </c>
      <c r="S859" s="16" t="str">
        <f>_xlfn.XLOOKUP(Grades[[#This Row],[reading score]],$I$37:$I$41,$J$37:$J$41, ,-1)</f>
        <v>C</v>
      </c>
      <c r="T859" s="16" t="str">
        <f>_xlfn.XLOOKUP(Grades[[#This Row],[writing score]],$I$37:$I$41,$J$37:$J$41, ,-1)</f>
        <v>B</v>
      </c>
      <c r="U859" s="76">
        <f>AVERAGE(Grades[[#This Row],[math score]],Grades[[#This Row],[reading score]],Grades[[#This Row],[writing score]])</f>
        <v>75</v>
      </c>
      <c r="V859" s="15" t="str">
        <f>_xlfn.XLOOKUP(Grades[[#This Row],[Name]],Students[Name],Students[School Name])</f>
        <v>Blue River High School</v>
      </c>
      <c r="W859" s="15" t="str">
        <f>_xlfn.XLOOKUP(Grades[[#This Row],[Name]],Students[Name],Students[Extracurricular Activities])</f>
        <v>Sports</v>
      </c>
      <c r="X859" s="15" t="str">
        <f>_xlfn.XLOOKUP(Grades[[#This Row],[school]],Schools[School Name],Schools[City])</f>
        <v>Duluth</v>
      </c>
      <c r="Y859" s="15">
        <f>_xlfn.XLOOKUP(Grades[[#This Row],[School City]],Schools[City],Schools[Zipcode])</f>
        <v>55810</v>
      </c>
    </row>
    <row r="860" spans="12:25" x14ac:dyDescent="0.2">
      <c r="L860" t="s">
        <v>901</v>
      </c>
      <c r="M860" t="s">
        <v>5</v>
      </c>
      <c r="N860" t="s">
        <v>629</v>
      </c>
      <c r="O860">
        <v>52</v>
      </c>
      <c r="P860">
        <v>49</v>
      </c>
      <c r="Q860">
        <v>46</v>
      </c>
      <c r="R860" s="15" t="str">
        <f>_xlfn.XLOOKUP(Grades[[#This Row],[math score]],$I$37:$I$41,$J$37:$J$41, ,-1)</f>
        <v>F</v>
      </c>
      <c r="S860" s="16" t="str">
        <f>_xlfn.XLOOKUP(Grades[[#This Row],[reading score]],$I$37:$I$41,$J$37:$J$41, ,-1)</f>
        <v>F</v>
      </c>
      <c r="T860" s="16" t="str">
        <f>_xlfn.XLOOKUP(Grades[[#This Row],[writing score]],$I$37:$I$41,$J$37:$J$41, ,-1)</f>
        <v>F</v>
      </c>
      <c r="U860" s="76">
        <f>AVERAGE(Grades[[#This Row],[math score]],Grades[[#This Row],[reading score]],Grades[[#This Row],[writing score]])</f>
        <v>49</v>
      </c>
      <c r="V860" s="15" t="str">
        <f>_xlfn.XLOOKUP(Grades[[#This Row],[Name]],Students[Name],Students[School Name])</f>
        <v>Lone Oak Grammar School</v>
      </c>
      <c r="W860" s="15" t="str">
        <f>_xlfn.XLOOKUP(Grades[[#This Row],[Name]],Students[Name],Students[Extracurricular Activities])</f>
        <v>Chess Club</v>
      </c>
      <c r="X860" s="15" t="str">
        <f>_xlfn.XLOOKUP(Grades[[#This Row],[school]],Schools[School Name],Schools[City])</f>
        <v>Rochester</v>
      </c>
      <c r="Y860" s="15">
        <f>_xlfn.XLOOKUP(Grades[[#This Row],[School City]],Schools[City],Schools[Zipcode])</f>
        <v>55906</v>
      </c>
    </row>
    <row r="861" spans="12:25" x14ac:dyDescent="0.2">
      <c r="L861" t="s">
        <v>902</v>
      </c>
      <c r="M861" t="s">
        <v>5</v>
      </c>
      <c r="N861" t="s">
        <v>629</v>
      </c>
      <c r="O861">
        <v>87</v>
      </c>
      <c r="P861">
        <v>73</v>
      </c>
      <c r="Q861">
        <v>72</v>
      </c>
      <c r="R861" s="15" t="str">
        <f>_xlfn.XLOOKUP(Grades[[#This Row],[math score]],$I$37:$I$41,$J$37:$J$41, ,-1)</f>
        <v>B</v>
      </c>
      <c r="S861" s="16" t="str">
        <f>_xlfn.XLOOKUP(Grades[[#This Row],[reading score]],$I$37:$I$41,$J$37:$J$41, ,-1)</f>
        <v>C</v>
      </c>
      <c r="T861" s="16" t="str">
        <f>_xlfn.XLOOKUP(Grades[[#This Row],[writing score]],$I$37:$I$41,$J$37:$J$41, ,-1)</f>
        <v>C</v>
      </c>
      <c r="U861" s="76">
        <f>AVERAGE(Grades[[#This Row],[math score]],Grades[[#This Row],[reading score]],Grades[[#This Row],[writing score]])</f>
        <v>77.333333333333329</v>
      </c>
      <c r="V861" s="15" t="str">
        <f>_xlfn.XLOOKUP(Grades[[#This Row],[Name]],Students[Name],Students[School Name])</f>
        <v>Blue River High School</v>
      </c>
      <c r="W861" s="15" t="str">
        <f>_xlfn.XLOOKUP(Grades[[#This Row],[Name]],Students[Name],Students[Extracurricular Activities])</f>
        <v xml:space="preserve">Marching Band </v>
      </c>
      <c r="X861" s="15" t="str">
        <f>_xlfn.XLOOKUP(Grades[[#This Row],[school]],Schools[School Name],Schools[City])</f>
        <v>Duluth</v>
      </c>
      <c r="Y861" s="15">
        <f>_xlfn.XLOOKUP(Grades[[#This Row],[School City]],Schools[City],Schools[Zipcode])</f>
        <v>55810</v>
      </c>
    </row>
    <row r="862" spans="12:25" x14ac:dyDescent="0.2">
      <c r="L862" t="s">
        <v>903</v>
      </c>
      <c r="M862" t="s">
        <v>4</v>
      </c>
      <c r="N862" t="s">
        <v>629</v>
      </c>
      <c r="O862">
        <v>53</v>
      </c>
      <c r="P862">
        <v>62</v>
      </c>
      <c r="Q862">
        <v>53</v>
      </c>
      <c r="R862" s="15" t="str">
        <f>_xlfn.XLOOKUP(Grades[[#This Row],[math score]],$I$37:$I$41,$J$37:$J$41, ,-1)</f>
        <v>F</v>
      </c>
      <c r="S862" s="16" t="str">
        <f>_xlfn.XLOOKUP(Grades[[#This Row],[reading score]],$I$37:$I$41,$J$37:$J$41, ,-1)</f>
        <v>D</v>
      </c>
      <c r="T862" s="16" t="str">
        <f>_xlfn.XLOOKUP(Grades[[#This Row],[writing score]],$I$37:$I$41,$J$37:$J$41, ,-1)</f>
        <v>F</v>
      </c>
      <c r="U862" s="76">
        <f>AVERAGE(Grades[[#This Row],[math score]],Grades[[#This Row],[reading score]],Grades[[#This Row],[writing score]])</f>
        <v>56</v>
      </c>
      <c r="V862" s="15" t="str">
        <f>_xlfn.XLOOKUP(Grades[[#This Row],[Name]],Students[Name],Students[School Name])</f>
        <v>Blue River High School</v>
      </c>
      <c r="W862" s="15" t="str">
        <f>_xlfn.XLOOKUP(Grades[[#This Row],[Name]],Students[Name],Students[Extracurricular Activities])</f>
        <v xml:space="preserve">Marching Band </v>
      </c>
      <c r="X862" s="15" t="str">
        <f>_xlfn.XLOOKUP(Grades[[#This Row],[school]],Schools[School Name],Schools[City])</f>
        <v>Duluth</v>
      </c>
      <c r="Y862" s="15">
        <f>_xlfn.XLOOKUP(Grades[[#This Row],[School City]],Schools[City],Schools[Zipcode])</f>
        <v>55810</v>
      </c>
    </row>
    <row r="863" spans="12:25" x14ac:dyDescent="0.2">
      <c r="L863" t="s">
        <v>543</v>
      </c>
      <c r="M863" t="s">
        <v>4</v>
      </c>
      <c r="N863" t="s">
        <v>629</v>
      </c>
      <c r="O863">
        <v>81</v>
      </c>
      <c r="P863">
        <v>86</v>
      </c>
      <c r="Q863">
        <v>87</v>
      </c>
      <c r="R863" s="15" t="str">
        <f>_xlfn.XLOOKUP(Grades[[#This Row],[math score]],$I$37:$I$41,$J$37:$J$41, ,-1)</f>
        <v>B</v>
      </c>
      <c r="S863" s="16" t="str">
        <f>_xlfn.XLOOKUP(Grades[[#This Row],[reading score]],$I$37:$I$41,$J$37:$J$41, ,-1)</f>
        <v>B</v>
      </c>
      <c r="T863" s="16" t="str">
        <f>_xlfn.XLOOKUP(Grades[[#This Row],[writing score]],$I$37:$I$41,$J$37:$J$41, ,-1)</f>
        <v>B</v>
      </c>
      <c r="U863" s="76">
        <f>AVERAGE(Grades[[#This Row],[math score]],Grades[[#This Row],[reading score]],Grades[[#This Row],[writing score]])</f>
        <v>84.666666666666671</v>
      </c>
      <c r="V863" s="15" t="str">
        <f>_xlfn.XLOOKUP(Grades[[#This Row],[Name]],Students[Name],Students[School Name])</f>
        <v>Willow Creek High School</v>
      </c>
      <c r="W863" s="15" t="str">
        <f>_xlfn.XLOOKUP(Grades[[#This Row],[Name]],Students[Name],Students[Extracurricular Activities])</f>
        <v>Art Club</v>
      </c>
      <c r="X863" s="15" t="str">
        <f>_xlfn.XLOOKUP(Grades[[#This Row],[school]],Schools[School Name],Schools[City])</f>
        <v>Saint Paul</v>
      </c>
      <c r="Y863" s="15">
        <f>_xlfn.XLOOKUP(Grades[[#This Row],[School City]],Schools[City],Schools[Zipcode])</f>
        <v>55108</v>
      </c>
    </row>
    <row r="864" spans="12:25" x14ac:dyDescent="0.2">
      <c r="L864" t="s">
        <v>904</v>
      </c>
      <c r="M864" t="s">
        <v>5</v>
      </c>
      <c r="N864" t="s">
        <v>630</v>
      </c>
      <c r="O864">
        <v>39</v>
      </c>
      <c r="P864">
        <v>42</v>
      </c>
      <c r="Q864">
        <v>38</v>
      </c>
      <c r="R864" s="15" t="str">
        <f>_xlfn.XLOOKUP(Grades[[#This Row],[math score]],$I$37:$I$41,$J$37:$J$41, ,-1)</f>
        <v>F</v>
      </c>
      <c r="S864" s="16" t="str">
        <f>_xlfn.XLOOKUP(Grades[[#This Row],[reading score]],$I$37:$I$41,$J$37:$J$41, ,-1)</f>
        <v>F</v>
      </c>
      <c r="T864" s="16" t="str">
        <f>_xlfn.XLOOKUP(Grades[[#This Row],[writing score]],$I$37:$I$41,$J$37:$J$41, ,-1)</f>
        <v>F</v>
      </c>
      <c r="U864" s="76">
        <f>AVERAGE(Grades[[#This Row],[math score]],Grades[[#This Row],[reading score]],Grades[[#This Row],[writing score]])</f>
        <v>39.666666666666664</v>
      </c>
      <c r="V864" s="15" t="str">
        <f>_xlfn.XLOOKUP(Grades[[#This Row],[Name]],Students[Name],Students[School Name])</f>
        <v>Golden Sierra High School</v>
      </c>
      <c r="W864" s="15" t="str">
        <f>_xlfn.XLOOKUP(Grades[[#This Row],[Name]],Students[Name],Students[Extracurricular Activities])</f>
        <v>Sports</v>
      </c>
      <c r="X864" s="15" t="str">
        <f>_xlfn.XLOOKUP(Grades[[#This Row],[school]],Schools[School Name],Schools[City])</f>
        <v>Bloomington</v>
      </c>
      <c r="Y864" s="15">
        <f>_xlfn.XLOOKUP(Grades[[#This Row],[School City]],Schools[City],Schools[Zipcode])</f>
        <v>55435</v>
      </c>
    </row>
    <row r="865" spans="12:25" x14ac:dyDescent="0.2">
      <c r="L865" t="s">
        <v>905</v>
      </c>
      <c r="M865" t="s">
        <v>4</v>
      </c>
      <c r="N865" t="s">
        <v>630</v>
      </c>
      <c r="O865">
        <v>71</v>
      </c>
      <c r="P865">
        <v>71</v>
      </c>
      <c r="Q865">
        <v>80</v>
      </c>
      <c r="R865" s="15" t="str">
        <f>_xlfn.XLOOKUP(Grades[[#This Row],[math score]],$I$37:$I$41,$J$37:$J$41, ,-1)</f>
        <v>C</v>
      </c>
      <c r="S865" s="16" t="str">
        <f>_xlfn.XLOOKUP(Grades[[#This Row],[reading score]],$I$37:$I$41,$J$37:$J$41, ,-1)</f>
        <v>C</v>
      </c>
      <c r="T865" s="16" t="str">
        <f>_xlfn.XLOOKUP(Grades[[#This Row],[writing score]],$I$37:$I$41,$J$37:$J$41, ,-1)</f>
        <v>B</v>
      </c>
      <c r="U865" s="76">
        <f>AVERAGE(Grades[[#This Row],[math score]],Grades[[#This Row],[reading score]],Grades[[#This Row],[writing score]])</f>
        <v>74</v>
      </c>
      <c r="V865" s="15" t="str">
        <f>_xlfn.XLOOKUP(Grades[[#This Row],[Name]],Students[Name],Students[School Name])</f>
        <v>Blue River High School</v>
      </c>
      <c r="W865" s="15" t="str">
        <f>_xlfn.XLOOKUP(Grades[[#This Row],[Name]],Students[Name],Students[Extracurricular Activities])</f>
        <v>Yearbook Committee</v>
      </c>
      <c r="X865" s="15" t="str">
        <f>_xlfn.XLOOKUP(Grades[[#This Row],[school]],Schools[School Name],Schools[City])</f>
        <v>Duluth</v>
      </c>
      <c r="Y865" s="15">
        <f>_xlfn.XLOOKUP(Grades[[#This Row],[School City]],Schools[City],Schools[Zipcode])</f>
        <v>55810</v>
      </c>
    </row>
    <row r="866" spans="12:25" x14ac:dyDescent="0.2">
      <c r="L866" t="s">
        <v>906</v>
      </c>
      <c r="M866" t="s">
        <v>5</v>
      </c>
      <c r="N866" t="s">
        <v>630</v>
      </c>
      <c r="O866">
        <v>97</v>
      </c>
      <c r="P866">
        <v>93</v>
      </c>
      <c r="Q866">
        <v>91</v>
      </c>
      <c r="R866" s="15" t="str">
        <f>_xlfn.XLOOKUP(Grades[[#This Row],[math score]],$I$37:$I$41,$J$37:$J$41, ,-1)</f>
        <v>A</v>
      </c>
      <c r="S866" s="16" t="str">
        <f>_xlfn.XLOOKUP(Grades[[#This Row],[reading score]],$I$37:$I$41,$J$37:$J$41, ,-1)</f>
        <v>A</v>
      </c>
      <c r="T866" s="16" t="str">
        <f>_xlfn.XLOOKUP(Grades[[#This Row],[writing score]],$I$37:$I$41,$J$37:$J$41, ,-1)</f>
        <v>A</v>
      </c>
      <c r="U866" s="76">
        <f>AVERAGE(Grades[[#This Row],[math score]],Grades[[#This Row],[reading score]],Grades[[#This Row],[writing score]])</f>
        <v>93.666666666666671</v>
      </c>
      <c r="V866" s="15" t="str">
        <f>_xlfn.XLOOKUP(Grades[[#This Row],[Name]],Students[Name],Students[School Name])</f>
        <v>Blue River High School</v>
      </c>
      <c r="W866" s="15" t="str">
        <f>_xlfn.XLOOKUP(Grades[[#This Row],[Name]],Students[Name],Students[Extracurricular Activities])</f>
        <v xml:space="preserve">Marching Band </v>
      </c>
      <c r="X866" s="15" t="str">
        <f>_xlfn.XLOOKUP(Grades[[#This Row],[school]],Schools[School Name],Schools[City])</f>
        <v>Duluth</v>
      </c>
      <c r="Y866" s="15">
        <f>_xlfn.XLOOKUP(Grades[[#This Row],[School City]],Schools[City],Schools[Zipcode])</f>
        <v>55810</v>
      </c>
    </row>
    <row r="867" spans="12:25" x14ac:dyDescent="0.2">
      <c r="L867" t="s">
        <v>907</v>
      </c>
      <c r="M867" t="s">
        <v>5</v>
      </c>
      <c r="N867" t="s">
        <v>630</v>
      </c>
      <c r="O867">
        <v>82</v>
      </c>
      <c r="P867">
        <v>82</v>
      </c>
      <c r="Q867">
        <v>88</v>
      </c>
      <c r="R867" s="15" t="str">
        <f>_xlfn.XLOOKUP(Grades[[#This Row],[math score]],$I$37:$I$41,$J$37:$J$41, ,-1)</f>
        <v>B</v>
      </c>
      <c r="S867" s="16" t="str">
        <f>_xlfn.XLOOKUP(Grades[[#This Row],[reading score]],$I$37:$I$41,$J$37:$J$41, ,-1)</f>
        <v>B</v>
      </c>
      <c r="T867" s="16" t="str">
        <f>_xlfn.XLOOKUP(Grades[[#This Row],[writing score]],$I$37:$I$41,$J$37:$J$41, ,-1)</f>
        <v>B</v>
      </c>
      <c r="U867" s="76">
        <f>AVERAGE(Grades[[#This Row],[math score]],Grades[[#This Row],[reading score]],Grades[[#This Row],[writing score]])</f>
        <v>84</v>
      </c>
      <c r="V867" s="15" t="str">
        <f>_xlfn.XLOOKUP(Grades[[#This Row],[Name]],Students[Name],Students[School Name])</f>
        <v>Golden Sierra High School</v>
      </c>
      <c r="W867" s="15" t="str">
        <f>_xlfn.XLOOKUP(Grades[[#This Row],[Name]],Students[Name],Students[Extracurricular Activities])</f>
        <v>Yearbook Committee</v>
      </c>
      <c r="X867" s="15" t="str">
        <f>_xlfn.XLOOKUP(Grades[[#This Row],[school]],Schools[School Name],Schools[City])</f>
        <v>Bloomington</v>
      </c>
      <c r="Y867" s="15">
        <f>_xlfn.XLOOKUP(Grades[[#This Row],[School City]],Schools[City],Schools[Zipcode])</f>
        <v>55435</v>
      </c>
    </row>
    <row r="868" spans="12:25" x14ac:dyDescent="0.2">
      <c r="L868" t="s">
        <v>908</v>
      </c>
      <c r="M868" t="s">
        <v>5</v>
      </c>
      <c r="N868" t="s">
        <v>630</v>
      </c>
      <c r="O868">
        <v>59</v>
      </c>
      <c r="P868">
        <v>53</v>
      </c>
      <c r="Q868">
        <v>52</v>
      </c>
      <c r="R868" s="15" t="str">
        <f>_xlfn.XLOOKUP(Grades[[#This Row],[math score]],$I$37:$I$41,$J$37:$J$41, ,-1)</f>
        <v>F</v>
      </c>
      <c r="S868" s="16" t="str">
        <f>_xlfn.XLOOKUP(Grades[[#This Row],[reading score]],$I$37:$I$41,$J$37:$J$41, ,-1)</f>
        <v>F</v>
      </c>
      <c r="T868" s="16" t="str">
        <f>_xlfn.XLOOKUP(Grades[[#This Row],[writing score]],$I$37:$I$41,$J$37:$J$41, ,-1)</f>
        <v>F</v>
      </c>
      <c r="U868" s="76">
        <f>AVERAGE(Grades[[#This Row],[math score]],Grades[[#This Row],[reading score]],Grades[[#This Row],[writing score]])</f>
        <v>54.666666666666664</v>
      </c>
      <c r="V868" s="15" t="str">
        <f>_xlfn.XLOOKUP(Grades[[#This Row],[Name]],Students[Name],Students[School Name])</f>
        <v>Blue River High School</v>
      </c>
      <c r="W868" s="15" t="str">
        <f>_xlfn.XLOOKUP(Grades[[#This Row],[Name]],Students[Name],Students[Extracurricular Activities])</f>
        <v>Chess Club</v>
      </c>
      <c r="X868" s="15" t="str">
        <f>_xlfn.XLOOKUP(Grades[[#This Row],[school]],Schools[School Name],Schools[City])</f>
        <v>Duluth</v>
      </c>
      <c r="Y868" s="15">
        <f>_xlfn.XLOOKUP(Grades[[#This Row],[School City]],Schools[City],Schools[Zipcode])</f>
        <v>55810</v>
      </c>
    </row>
    <row r="869" spans="12:25" x14ac:dyDescent="0.2">
      <c r="L869" t="s">
        <v>909</v>
      </c>
      <c r="M869" t="s">
        <v>5</v>
      </c>
      <c r="N869" t="s">
        <v>629</v>
      </c>
      <c r="O869">
        <v>61</v>
      </c>
      <c r="P869">
        <v>42</v>
      </c>
      <c r="Q869">
        <v>41</v>
      </c>
      <c r="R869" s="15" t="str">
        <f>_xlfn.XLOOKUP(Grades[[#This Row],[math score]],$I$37:$I$41,$J$37:$J$41, ,-1)</f>
        <v>D</v>
      </c>
      <c r="S869" s="16" t="str">
        <f>_xlfn.XLOOKUP(Grades[[#This Row],[reading score]],$I$37:$I$41,$J$37:$J$41, ,-1)</f>
        <v>F</v>
      </c>
      <c r="T869" s="16" t="str">
        <f>_xlfn.XLOOKUP(Grades[[#This Row],[writing score]],$I$37:$I$41,$J$37:$J$41, ,-1)</f>
        <v>F</v>
      </c>
      <c r="U869" s="76">
        <f>AVERAGE(Grades[[#This Row],[math score]],Grades[[#This Row],[reading score]],Grades[[#This Row],[writing score]])</f>
        <v>48</v>
      </c>
      <c r="V869" s="15" t="str">
        <f>_xlfn.XLOOKUP(Grades[[#This Row],[Name]],Students[Name],Students[School Name])</f>
        <v>Lone Oak Grammar School</v>
      </c>
      <c r="W869" s="15" t="str">
        <f>_xlfn.XLOOKUP(Grades[[#This Row],[Name]],Students[Name],Students[Extracurricular Activities])</f>
        <v xml:space="preserve">Marching Band </v>
      </c>
      <c r="X869" s="15" t="str">
        <f>_xlfn.XLOOKUP(Grades[[#This Row],[school]],Schools[School Name],Schools[City])</f>
        <v>Rochester</v>
      </c>
      <c r="Y869" s="15">
        <f>_xlfn.XLOOKUP(Grades[[#This Row],[School City]],Schools[City],Schools[Zipcode])</f>
        <v>55906</v>
      </c>
    </row>
    <row r="870" spans="12:25" x14ac:dyDescent="0.2">
      <c r="L870" t="s">
        <v>910</v>
      </c>
      <c r="M870" t="s">
        <v>5</v>
      </c>
      <c r="N870" t="s">
        <v>630</v>
      </c>
      <c r="O870">
        <v>78</v>
      </c>
      <c r="P870">
        <v>74</v>
      </c>
      <c r="Q870">
        <v>72</v>
      </c>
      <c r="R870" s="15" t="str">
        <f>_xlfn.XLOOKUP(Grades[[#This Row],[math score]],$I$37:$I$41,$J$37:$J$41, ,-1)</f>
        <v>C</v>
      </c>
      <c r="S870" s="16" t="str">
        <f>_xlfn.XLOOKUP(Grades[[#This Row],[reading score]],$I$37:$I$41,$J$37:$J$41, ,-1)</f>
        <v>C</v>
      </c>
      <c r="T870" s="16" t="str">
        <f>_xlfn.XLOOKUP(Grades[[#This Row],[writing score]],$I$37:$I$41,$J$37:$J$41, ,-1)</f>
        <v>C</v>
      </c>
      <c r="U870" s="76">
        <f>AVERAGE(Grades[[#This Row],[math score]],Grades[[#This Row],[reading score]],Grades[[#This Row],[writing score]])</f>
        <v>74.666666666666671</v>
      </c>
      <c r="V870" s="15" t="str">
        <f>_xlfn.XLOOKUP(Grades[[#This Row],[Name]],Students[Name],Students[School Name])</f>
        <v>Willow Creek High School</v>
      </c>
      <c r="W870" s="15" t="str">
        <f>_xlfn.XLOOKUP(Grades[[#This Row],[Name]],Students[Name],Students[Extracurricular Activities])</f>
        <v xml:space="preserve">Marching Band </v>
      </c>
      <c r="X870" s="15" t="str">
        <f>_xlfn.XLOOKUP(Grades[[#This Row],[school]],Schools[School Name],Schools[City])</f>
        <v>Saint Paul</v>
      </c>
      <c r="Y870" s="15">
        <f>_xlfn.XLOOKUP(Grades[[#This Row],[School City]],Schools[City],Schools[Zipcode])</f>
        <v>55108</v>
      </c>
    </row>
    <row r="871" spans="12:25" x14ac:dyDescent="0.2">
      <c r="L871" t="s">
        <v>911</v>
      </c>
      <c r="M871" t="s">
        <v>5</v>
      </c>
      <c r="N871" t="s">
        <v>629</v>
      </c>
      <c r="O871">
        <v>49</v>
      </c>
      <c r="P871">
        <v>51</v>
      </c>
      <c r="Q871">
        <v>51</v>
      </c>
      <c r="R871" s="15" t="str">
        <f>_xlfn.XLOOKUP(Grades[[#This Row],[math score]],$I$37:$I$41,$J$37:$J$41, ,-1)</f>
        <v>F</v>
      </c>
      <c r="S871" s="16" t="str">
        <f>_xlfn.XLOOKUP(Grades[[#This Row],[reading score]],$I$37:$I$41,$J$37:$J$41, ,-1)</f>
        <v>F</v>
      </c>
      <c r="T871" s="16" t="str">
        <f>_xlfn.XLOOKUP(Grades[[#This Row],[writing score]],$I$37:$I$41,$J$37:$J$41, ,-1)</f>
        <v>F</v>
      </c>
      <c r="U871" s="76">
        <f>AVERAGE(Grades[[#This Row],[math score]],Grades[[#This Row],[reading score]],Grades[[#This Row],[writing score]])</f>
        <v>50.333333333333336</v>
      </c>
      <c r="V871" s="15" t="str">
        <f>_xlfn.XLOOKUP(Grades[[#This Row],[Name]],Students[Name],Students[School Name])</f>
        <v>Blue River High School</v>
      </c>
      <c r="W871" s="15" t="str">
        <f>_xlfn.XLOOKUP(Grades[[#This Row],[Name]],Students[Name],Students[Extracurricular Activities])</f>
        <v xml:space="preserve">Marching Band </v>
      </c>
      <c r="X871" s="15" t="str">
        <f>_xlfn.XLOOKUP(Grades[[#This Row],[school]],Schools[School Name],Schools[City])</f>
        <v>Duluth</v>
      </c>
      <c r="Y871" s="15">
        <f>_xlfn.XLOOKUP(Grades[[#This Row],[School City]],Schools[City],Schools[Zipcode])</f>
        <v>55810</v>
      </c>
    </row>
    <row r="872" spans="12:25" x14ac:dyDescent="0.2">
      <c r="L872" t="s">
        <v>912</v>
      </c>
      <c r="M872" t="s">
        <v>5</v>
      </c>
      <c r="N872" t="s">
        <v>630</v>
      </c>
      <c r="O872">
        <v>59</v>
      </c>
      <c r="P872">
        <v>58</v>
      </c>
      <c r="Q872">
        <v>47</v>
      </c>
      <c r="R872" s="15" t="str">
        <f>_xlfn.XLOOKUP(Grades[[#This Row],[math score]],$I$37:$I$41,$J$37:$J$41, ,-1)</f>
        <v>F</v>
      </c>
      <c r="S872" s="16" t="str">
        <f>_xlfn.XLOOKUP(Grades[[#This Row],[reading score]],$I$37:$I$41,$J$37:$J$41, ,-1)</f>
        <v>F</v>
      </c>
      <c r="T872" s="16" t="str">
        <f>_xlfn.XLOOKUP(Grades[[#This Row],[writing score]],$I$37:$I$41,$J$37:$J$41, ,-1)</f>
        <v>F</v>
      </c>
      <c r="U872" s="76">
        <f>AVERAGE(Grades[[#This Row],[math score]],Grades[[#This Row],[reading score]],Grades[[#This Row],[writing score]])</f>
        <v>54.666666666666664</v>
      </c>
      <c r="V872" s="15" t="str">
        <f>_xlfn.XLOOKUP(Grades[[#This Row],[Name]],Students[Name],Students[School Name])</f>
        <v>Lone Oak Grammar School</v>
      </c>
      <c r="W872" s="15" t="str">
        <f>_xlfn.XLOOKUP(Grades[[#This Row],[Name]],Students[Name],Students[Extracurricular Activities])</f>
        <v>Chess Club</v>
      </c>
      <c r="X872" s="15" t="str">
        <f>_xlfn.XLOOKUP(Grades[[#This Row],[school]],Schools[School Name],Schools[City])</f>
        <v>Rochester</v>
      </c>
      <c r="Y872" s="15">
        <f>_xlfn.XLOOKUP(Grades[[#This Row],[School City]],Schools[City],Schools[Zipcode])</f>
        <v>55906</v>
      </c>
    </row>
    <row r="873" spans="12:25" x14ac:dyDescent="0.2">
      <c r="L873" t="s">
        <v>913</v>
      </c>
      <c r="M873" t="s">
        <v>4</v>
      </c>
      <c r="N873" t="s">
        <v>629</v>
      </c>
      <c r="O873">
        <v>70</v>
      </c>
      <c r="P873">
        <v>72</v>
      </c>
      <c r="Q873">
        <v>76</v>
      </c>
      <c r="R873" s="15" t="str">
        <f>_xlfn.XLOOKUP(Grades[[#This Row],[math score]],$I$37:$I$41,$J$37:$J$41, ,-1)</f>
        <v>C</v>
      </c>
      <c r="S873" s="16" t="str">
        <f>_xlfn.XLOOKUP(Grades[[#This Row],[reading score]],$I$37:$I$41,$J$37:$J$41, ,-1)</f>
        <v>C</v>
      </c>
      <c r="T873" s="16" t="str">
        <f>_xlfn.XLOOKUP(Grades[[#This Row],[writing score]],$I$37:$I$41,$J$37:$J$41, ,-1)</f>
        <v>C</v>
      </c>
      <c r="U873" s="76">
        <f>AVERAGE(Grades[[#This Row],[math score]],Grades[[#This Row],[reading score]],Grades[[#This Row],[writing score]])</f>
        <v>72.666666666666671</v>
      </c>
      <c r="V873" s="15" t="str">
        <f>_xlfn.XLOOKUP(Grades[[#This Row],[Name]],Students[Name],Students[School Name])</f>
        <v>Blue River High School</v>
      </c>
      <c r="W873" s="15" t="str">
        <f>_xlfn.XLOOKUP(Grades[[#This Row],[Name]],Students[Name],Students[Extracurricular Activities])</f>
        <v>Yearbook Committee</v>
      </c>
      <c r="X873" s="15" t="str">
        <f>_xlfn.XLOOKUP(Grades[[#This Row],[school]],Schools[School Name],Schools[City])</f>
        <v>Duluth</v>
      </c>
      <c r="Y873" s="15">
        <f>_xlfn.XLOOKUP(Grades[[#This Row],[School City]],Schools[City],Schools[Zipcode])</f>
        <v>55810</v>
      </c>
    </row>
    <row r="874" spans="12:25" x14ac:dyDescent="0.2">
      <c r="L874" t="s">
        <v>914</v>
      </c>
      <c r="M874" t="s">
        <v>5</v>
      </c>
      <c r="N874" t="s">
        <v>629</v>
      </c>
      <c r="O874">
        <v>82</v>
      </c>
      <c r="P874">
        <v>84</v>
      </c>
      <c r="Q874">
        <v>78</v>
      </c>
      <c r="R874" s="15" t="str">
        <f>_xlfn.XLOOKUP(Grades[[#This Row],[math score]],$I$37:$I$41,$J$37:$J$41, ,-1)</f>
        <v>B</v>
      </c>
      <c r="S874" s="16" t="str">
        <f>_xlfn.XLOOKUP(Grades[[#This Row],[reading score]],$I$37:$I$41,$J$37:$J$41, ,-1)</f>
        <v>B</v>
      </c>
      <c r="T874" s="16" t="str">
        <f>_xlfn.XLOOKUP(Grades[[#This Row],[writing score]],$I$37:$I$41,$J$37:$J$41, ,-1)</f>
        <v>C</v>
      </c>
      <c r="U874" s="76">
        <f>AVERAGE(Grades[[#This Row],[math score]],Grades[[#This Row],[reading score]],Grades[[#This Row],[writing score]])</f>
        <v>81.333333333333329</v>
      </c>
      <c r="V874" s="15" t="str">
        <f>_xlfn.XLOOKUP(Grades[[#This Row],[Name]],Students[Name],Students[School Name])</f>
        <v>Lone Oak Grammar School</v>
      </c>
      <c r="W874" s="15" t="str">
        <f>_xlfn.XLOOKUP(Grades[[#This Row],[Name]],Students[Name],Students[Extracurricular Activities])</f>
        <v xml:space="preserve">Marching Band </v>
      </c>
      <c r="X874" s="15" t="str">
        <f>_xlfn.XLOOKUP(Grades[[#This Row],[school]],Schools[School Name],Schools[City])</f>
        <v>Rochester</v>
      </c>
      <c r="Y874" s="15">
        <f>_xlfn.XLOOKUP(Grades[[#This Row],[School City]],Schools[City],Schools[Zipcode])</f>
        <v>55906</v>
      </c>
    </row>
    <row r="875" spans="12:25" x14ac:dyDescent="0.2">
      <c r="L875" t="s">
        <v>915</v>
      </c>
      <c r="M875" t="s">
        <v>5</v>
      </c>
      <c r="N875" t="s">
        <v>630</v>
      </c>
      <c r="O875">
        <v>90</v>
      </c>
      <c r="P875">
        <v>90</v>
      </c>
      <c r="Q875">
        <v>82</v>
      </c>
      <c r="R875" s="15" t="str">
        <f>_xlfn.XLOOKUP(Grades[[#This Row],[math score]],$I$37:$I$41,$J$37:$J$41, ,-1)</f>
        <v>A</v>
      </c>
      <c r="S875" s="16" t="str">
        <f>_xlfn.XLOOKUP(Grades[[#This Row],[reading score]],$I$37:$I$41,$J$37:$J$41, ,-1)</f>
        <v>A</v>
      </c>
      <c r="T875" s="16" t="str">
        <f>_xlfn.XLOOKUP(Grades[[#This Row],[writing score]],$I$37:$I$41,$J$37:$J$41, ,-1)</f>
        <v>B</v>
      </c>
      <c r="U875" s="76">
        <f>AVERAGE(Grades[[#This Row],[math score]],Grades[[#This Row],[reading score]],Grades[[#This Row],[writing score]])</f>
        <v>87.333333333333329</v>
      </c>
      <c r="V875" s="15" t="str">
        <f>_xlfn.XLOOKUP(Grades[[#This Row],[Name]],Students[Name],Students[School Name])</f>
        <v>Willow Creek High School</v>
      </c>
      <c r="W875" s="15" t="str">
        <f>_xlfn.XLOOKUP(Grades[[#This Row],[Name]],Students[Name],Students[Extracurricular Activities])</f>
        <v xml:space="preserve">Marching Band </v>
      </c>
      <c r="X875" s="15" t="str">
        <f>_xlfn.XLOOKUP(Grades[[#This Row],[school]],Schools[School Name],Schools[City])</f>
        <v>Saint Paul</v>
      </c>
      <c r="Y875" s="15">
        <f>_xlfn.XLOOKUP(Grades[[#This Row],[School City]],Schools[City],Schools[Zipcode])</f>
        <v>55108</v>
      </c>
    </row>
    <row r="876" spans="12:25" x14ac:dyDescent="0.2">
      <c r="L876" t="s">
        <v>916</v>
      </c>
      <c r="M876" t="s">
        <v>4</v>
      </c>
      <c r="N876" t="s">
        <v>629</v>
      </c>
      <c r="O876">
        <v>43</v>
      </c>
      <c r="P876">
        <v>62</v>
      </c>
      <c r="Q876">
        <v>61</v>
      </c>
      <c r="R876" s="15" t="str">
        <f>_xlfn.XLOOKUP(Grades[[#This Row],[math score]],$I$37:$I$41,$J$37:$J$41, ,-1)</f>
        <v>F</v>
      </c>
      <c r="S876" s="16" t="str">
        <f>_xlfn.XLOOKUP(Grades[[#This Row],[reading score]],$I$37:$I$41,$J$37:$J$41, ,-1)</f>
        <v>D</v>
      </c>
      <c r="T876" s="16" t="str">
        <f>_xlfn.XLOOKUP(Grades[[#This Row],[writing score]],$I$37:$I$41,$J$37:$J$41, ,-1)</f>
        <v>D</v>
      </c>
      <c r="U876" s="76">
        <f>AVERAGE(Grades[[#This Row],[math score]],Grades[[#This Row],[reading score]],Grades[[#This Row],[writing score]])</f>
        <v>55.333333333333336</v>
      </c>
      <c r="V876" s="15" t="str">
        <f>_xlfn.XLOOKUP(Grades[[#This Row],[Name]],Students[Name],Students[School Name])</f>
        <v>Blue River High School</v>
      </c>
      <c r="W876" s="15" t="str">
        <f>_xlfn.XLOOKUP(Grades[[#This Row],[Name]],Students[Name],Students[Extracurricular Activities])</f>
        <v>Sports</v>
      </c>
      <c r="X876" s="15" t="str">
        <f>_xlfn.XLOOKUP(Grades[[#This Row],[school]],Schools[School Name],Schools[City])</f>
        <v>Duluth</v>
      </c>
      <c r="Y876" s="15">
        <f>_xlfn.XLOOKUP(Grades[[#This Row],[School City]],Schools[City],Schools[Zipcode])</f>
        <v>55810</v>
      </c>
    </row>
    <row r="877" spans="12:25" x14ac:dyDescent="0.2">
      <c r="L877" t="s">
        <v>917</v>
      </c>
      <c r="M877" t="s">
        <v>5</v>
      </c>
      <c r="N877" t="s">
        <v>629</v>
      </c>
      <c r="O877">
        <v>80</v>
      </c>
      <c r="P877">
        <v>64</v>
      </c>
      <c r="Q877">
        <v>66</v>
      </c>
      <c r="R877" s="15" t="str">
        <f>_xlfn.XLOOKUP(Grades[[#This Row],[math score]],$I$37:$I$41,$J$37:$J$41, ,-1)</f>
        <v>B</v>
      </c>
      <c r="S877" s="16" t="str">
        <f>_xlfn.XLOOKUP(Grades[[#This Row],[reading score]],$I$37:$I$41,$J$37:$J$41, ,-1)</f>
        <v>D</v>
      </c>
      <c r="T877" s="16" t="str">
        <f>_xlfn.XLOOKUP(Grades[[#This Row],[writing score]],$I$37:$I$41,$J$37:$J$41, ,-1)</f>
        <v>D</v>
      </c>
      <c r="U877" s="76">
        <f>AVERAGE(Grades[[#This Row],[math score]],Grades[[#This Row],[reading score]],Grades[[#This Row],[writing score]])</f>
        <v>70</v>
      </c>
      <c r="V877" s="15" t="str">
        <f>_xlfn.XLOOKUP(Grades[[#This Row],[Name]],Students[Name],Students[School Name])</f>
        <v>Blue River High School</v>
      </c>
      <c r="W877" s="15" t="str">
        <f>_xlfn.XLOOKUP(Grades[[#This Row],[Name]],Students[Name],Students[Extracurricular Activities])</f>
        <v>Yearbook Committee</v>
      </c>
      <c r="X877" s="15" t="str">
        <f>_xlfn.XLOOKUP(Grades[[#This Row],[school]],Schools[School Name],Schools[City])</f>
        <v>Duluth</v>
      </c>
      <c r="Y877" s="15">
        <f>_xlfn.XLOOKUP(Grades[[#This Row],[School City]],Schools[City],Schools[Zipcode])</f>
        <v>55810</v>
      </c>
    </row>
    <row r="878" spans="12:25" x14ac:dyDescent="0.2">
      <c r="L878" t="s">
        <v>918</v>
      </c>
      <c r="M878" t="s">
        <v>5</v>
      </c>
      <c r="N878" t="s">
        <v>630</v>
      </c>
      <c r="O878">
        <v>81</v>
      </c>
      <c r="P878">
        <v>82</v>
      </c>
      <c r="Q878">
        <v>84</v>
      </c>
      <c r="R878" s="15" t="str">
        <f>_xlfn.XLOOKUP(Grades[[#This Row],[math score]],$I$37:$I$41,$J$37:$J$41, ,-1)</f>
        <v>B</v>
      </c>
      <c r="S878" s="16" t="str">
        <f>_xlfn.XLOOKUP(Grades[[#This Row],[reading score]],$I$37:$I$41,$J$37:$J$41, ,-1)</f>
        <v>B</v>
      </c>
      <c r="T878" s="16" t="str">
        <f>_xlfn.XLOOKUP(Grades[[#This Row],[writing score]],$I$37:$I$41,$J$37:$J$41, ,-1)</f>
        <v>B</v>
      </c>
      <c r="U878" s="76">
        <f>AVERAGE(Grades[[#This Row],[math score]],Grades[[#This Row],[reading score]],Grades[[#This Row],[writing score]])</f>
        <v>82.333333333333329</v>
      </c>
      <c r="V878" s="15" t="str">
        <f>_xlfn.XLOOKUP(Grades[[#This Row],[Name]],Students[Name],Students[School Name])</f>
        <v>Golden Sierra High School</v>
      </c>
      <c r="W878" s="15" t="str">
        <f>_xlfn.XLOOKUP(Grades[[#This Row],[Name]],Students[Name],Students[Extracurricular Activities])</f>
        <v>Yearbook Committee</v>
      </c>
      <c r="X878" s="15" t="str">
        <f>_xlfn.XLOOKUP(Grades[[#This Row],[school]],Schools[School Name],Schools[City])</f>
        <v>Bloomington</v>
      </c>
      <c r="Y878" s="15">
        <f>_xlfn.XLOOKUP(Grades[[#This Row],[School City]],Schools[City],Schools[Zipcode])</f>
        <v>55435</v>
      </c>
    </row>
    <row r="879" spans="12:25" x14ac:dyDescent="0.2">
      <c r="L879" t="s">
        <v>919</v>
      </c>
      <c r="M879" t="s">
        <v>5</v>
      </c>
      <c r="N879" t="s">
        <v>629</v>
      </c>
      <c r="O879">
        <v>57</v>
      </c>
      <c r="P879">
        <v>61</v>
      </c>
      <c r="Q879">
        <v>54</v>
      </c>
      <c r="R879" s="15" t="str">
        <f>_xlfn.XLOOKUP(Grades[[#This Row],[math score]],$I$37:$I$41,$J$37:$J$41, ,-1)</f>
        <v>F</v>
      </c>
      <c r="S879" s="16" t="str">
        <f>_xlfn.XLOOKUP(Grades[[#This Row],[reading score]],$I$37:$I$41,$J$37:$J$41, ,-1)</f>
        <v>D</v>
      </c>
      <c r="T879" s="16" t="str">
        <f>_xlfn.XLOOKUP(Grades[[#This Row],[writing score]],$I$37:$I$41,$J$37:$J$41, ,-1)</f>
        <v>F</v>
      </c>
      <c r="U879" s="76">
        <f>AVERAGE(Grades[[#This Row],[math score]],Grades[[#This Row],[reading score]],Grades[[#This Row],[writing score]])</f>
        <v>57.333333333333336</v>
      </c>
      <c r="V879" s="15" t="str">
        <f>_xlfn.XLOOKUP(Grades[[#This Row],[Name]],Students[Name],Students[School Name])</f>
        <v>Blue River High School</v>
      </c>
      <c r="W879" s="15" t="str">
        <f>_xlfn.XLOOKUP(Grades[[#This Row],[Name]],Students[Name],Students[Extracurricular Activities])</f>
        <v>Student Government</v>
      </c>
      <c r="X879" s="15" t="str">
        <f>_xlfn.XLOOKUP(Grades[[#This Row],[school]],Schools[School Name],Schools[City])</f>
        <v>Duluth</v>
      </c>
      <c r="Y879" s="15">
        <f>_xlfn.XLOOKUP(Grades[[#This Row],[School City]],Schools[City],Schools[Zipcode])</f>
        <v>55810</v>
      </c>
    </row>
    <row r="880" spans="12:25" x14ac:dyDescent="0.2">
      <c r="L880" t="s">
        <v>920</v>
      </c>
      <c r="M880" t="s">
        <v>4</v>
      </c>
      <c r="N880" t="s">
        <v>630</v>
      </c>
      <c r="O880">
        <v>59</v>
      </c>
      <c r="P880">
        <v>72</v>
      </c>
      <c r="Q880">
        <v>80</v>
      </c>
      <c r="R880" s="15" t="str">
        <f>_xlfn.XLOOKUP(Grades[[#This Row],[math score]],$I$37:$I$41,$J$37:$J$41, ,-1)</f>
        <v>F</v>
      </c>
      <c r="S880" s="16" t="str">
        <f>_xlfn.XLOOKUP(Grades[[#This Row],[reading score]],$I$37:$I$41,$J$37:$J$41, ,-1)</f>
        <v>C</v>
      </c>
      <c r="T880" s="16" t="str">
        <f>_xlfn.XLOOKUP(Grades[[#This Row],[writing score]],$I$37:$I$41,$J$37:$J$41, ,-1)</f>
        <v>B</v>
      </c>
      <c r="U880" s="76">
        <f>AVERAGE(Grades[[#This Row],[math score]],Grades[[#This Row],[reading score]],Grades[[#This Row],[writing score]])</f>
        <v>70.333333333333329</v>
      </c>
      <c r="V880" s="15" t="str">
        <f>_xlfn.XLOOKUP(Grades[[#This Row],[Name]],Students[Name],Students[School Name])</f>
        <v>Golden Sierra High School</v>
      </c>
      <c r="W880" s="15" t="str">
        <f>_xlfn.XLOOKUP(Grades[[#This Row],[Name]],Students[Name],Students[Extracurricular Activities])</f>
        <v>Student Government</v>
      </c>
      <c r="X880" s="15" t="str">
        <f>_xlfn.XLOOKUP(Grades[[#This Row],[school]],Schools[School Name],Schools[City])</f>
        <v>Bloomington</v>
      </c>
      <c r="Y880" s="15">
        <f>_xlfn.XLOOKUP(Grades[[#This Row],[School City]],Schools[City],Schools[Zipcode])</f>
        <v>55435</v>
      </c>
    </row>
    <row r="881" spans="12:25" x14ac:dyDescent="0.2">
      <c r="L881" t="s">
        <v>921</v>
      </c>
      <c r="M881" t="s">
        <v>4</v>
      </c>
      <c r="N881" t="s">
        <v>629</v>
      </c>
      <c r="O881">
        <v>64</v>
      </c>
      <c r="P881">
        <v>76</v>
      </c>
      <c r="Q881">
        <v>74</v>
      </c>
      <c r="R881" s="15" t="str">
        <f>_xlfn.XLOOKUP(Grades[[#This Row],[math score]],$I$37:$I$41,$J$37:$J$41, ,-1)</f>
        <v>D</v>
      </c>
      <c r="S881" s="16" t="str">
        <f>_xlfn.XLOOKUP(Grades[[#This Row],[reading score]],$I$37:$I$41,$J$37:$J$41, ,-1)</f>
        <v>C</v>
      </c>
      <c r="T881" s="16" t="str">
        <f>_xlfn.XLOOKUP(Grades[[#This Row],[writing score]],$I$37:$I$41,$J$37:$J$41, ,-1)</f>
        <v>C</v>
      </c>
      <c r="U881" s="76">
        <f>AVERAGE(Grades[[#This Row],[math score]],Grades[[#This Row],[reading score]],Grades[[#This Row],[writing score]])</f>
        <v>71.333333333333329</v>
      </c>
      <c r="V881" s="15" t="str">
        <f>_xlfn.XLOOKUP(Grades[[#This Row],[Name]],Students[Name],Students[School Name])</f>
        <v>Golden Sierra High School</v>
      </c>
      <c r="W881" s="15" t="str">
        <f>_xlfn.XLOOKUP(Grades[[#This Row],[Name]],Students[Name],Students[Extracurricular Activities])</f>
        <v xml:space="preserve">Marching Band </v>
      </c>
      <c r="X881" s="15" t="str">
        <f>_xlfn.XLOOKUP(Grades[[#This Row],[school]],Schools[School Name],Schools[City])</f>
        <v>Bloomington</v>
      </c>
      <c r="Y881" s="15">
        <f>_xlfn.XLOOKUP(Grades[[#This Row],[School City]],Schools[City],Schools[Zipcode])</f>
        <v>55435</v>
      </c>
    </row>
    <row r="882" spans="12:25" x14ac:dyDescent="0.2">
      <c r="L882" t="s">
        <v>922</v>
      </c>
      <c r="M882" t="s">
        <v>5</v>
      </c>
      <c r="N882" t="s">
        <v>629</v>
      </c>
      <c r="O882">
        <v>63</v>
      </c>
      <c r="P882">
        <v>64</v>
      </c>
      <c r="Q882">
        <v>66</v>
      </c>
      <c r="R882" s="15" t="str">
        <f>_xlfn.XLOOKUP(Grades[[#This Row],[math score]],$I$37:$I$41,$J$37:$J$41, ,-1)</f>
        <v>D</v>
      </c>
      <c r="S882" s="16" t="str">
        <f>_xlfn.XLOOKUP(Grades[[#This Row],[reading score]],$I$37:$I$41,$J$37:$J$41, ,-1)</f>
        <v>D</v>
      </c>
      <c r="T882" s="16" t="str">
        <f>_xlfn.XLOOKUP(Grades[[#This Row],[writing score]],$I$37:$I$41,$J$37:$J$41, ,-1)</f>
        <v>D</v>
      </c>
      <c r="U882" s="76">
        <f>AVERAGE(Grades[[#This Row],[math score]],Grades[[#This Row],[reading score]],Grades[[#This Row],[writing score]])</f>
        <v>64.333333333333329</v>
      </c>
      <c r="V882" s="15" t="str">
        <f>_xlfn.XLOOKUP(Grades[[#This Row],[Name]],Students[Name],Students[School Name])</f>
        <v>Blue River High School</v>
      </c>
      <c r="W882" s="15" t="str">
        <f>_xlfn.XLOOKUP(Grades[[#This Row],[Name]],Students[Name],Students[Extracurricular Activities])</f>
        <v>Sports</v>
      </c>
      <c r="X882" s="15" t="str">
        <f>_xlfn.XLOOKUP(Grades[[#This Row],[school]],Schools[School Name],Schools[City])</f>
        <v>Duluth</v>
      </c>
      <c r="Y882" s="15">
        <f>_xlfn.XLOOKUP(Grades[[#This Row],[School City]],Schools[City],Schools[Zipcode])</f>
        <v>55810</v>
      </c>
    </row>
    <row r="883" spans="12:25" x14ac:dyDescent="0.2">
      <c r="L883" t="s">
        <v>923</v>
      </c>
      <c r="M883" t="s">
        <v>4</v>
      </c>
      <c r="N883" t="s">
        <v>630</v>
      </c>
      <c r="O883">
        <v>71</v>
      </c>
      <c r="P883">
        <v>70</v>
      </c>
      <c r="Q883">
        <v>70</v>
      </c>
      <c r="R883" s="15" t="str">
        <f>_xlfn.XLOOKUP(Grades[[#This Row],[math score]],$I$37:$I$41,$J$37:$J$41, ,-1)</f>
        <v>C</v>
      </c>
      <c r="S883" s="16" t="str">
        <f>_xlfn.XLOOKUP(Grades[[#This Row],[reading score]],$I$37:$I$41,$J$37:$J$41, ,-1)</f>
        <v>C</v>
      </c>
      <c r="T883" s="16" t="str">
        <f>_xlfn.XLOOKUP(Grades[[#This Row],[writing score]],$I$37:$I$41,$J$37:$J$41, ,-1)</f>
        <v>C</v>
      </c>
      <c r="U883" s="76">
        <f>AVERAGE(Grades[[#This Row],[math score]],Grades[[#This Row],[reading score]],Grades[[#This Row],[writing score]])</f>
        <v>70.333333333333329</v>
      </c>
      <c r="V883" s="15" t="str">
        <f>_xlfn.XLOOKUP(Grades[[#This Row],[Name]],Students[Name],Students[School Name])</f>
        <v>Willow Creek High School</v>
      </c>
      <c r="W883" s="15" t="str">
        <f>_xlfn.XLOOKUP(Grades[[#This Row],[Name]],Students[Name],Students[Extracurricular Activities])</f>
        <v>Sports</v>
      </c>
      <c r="X883" s="15" t="str">
        <f>_xlfn.XLOOKUP(Grades[[#This Row],[school]],Schools[School Name],Schools[City])</f>
        <v>Saint Paul</v>
      </c>
      <c r="Y883" s="15">
        <f>_xlfn.XLOOKUP(Grades[[#This Row],[School City]],Schools[City],Schools[Zipcode])</f>
        <v>55108</v>
      </c>
    </row>
    <row r="884" spans="12:25" x14ac:dyDescent="0.2">
      <c r="L884" t="s">
        <v>924</v>
      </c>
      <c r="M884" t="s">
        <v>4</v>
      </c>
      <c r="N884" t="s">
        <v>629</v>
      </c>
      <c r="O884">
        <v>64</v>
      </c>
      <c r="P884">
        <v>73</v>
      </c>
      <c r="Q884">
        <v>71</v>
      </c>
      <c r="R884" s="15" t="str">
        <f>_xlfn.XLOOKUP(Grades[[#This Row],[math score]],$I$37:$I$41,$J$37:$J$41, ,-1)</f>
        <v>D</v>
      </c>
      <c r="S884" s="16" t="str">
        <f>_xlfn.XLOOKUP(Grades[[#This Row],[reading score]],$I$37:$I$41,$J$37:$J$41, ,-1)</f>
        <v>C</v>
      </c>
      <c r="T884" s="16" t="str">
        <f>_xlfn.XLOOKUP(Grades[[#This Row],[writing score]],$I$37:$I$41,$J$37:$J$41, ,-1)</f>
        <v>C</v>
      </c>
      <c r="U884" s="76">
        <f>AVERAGE(Grades[[#This Row],[math score]],Grades[[#This Row],[reading score]],Grades[[#This Row],[writing score]])</f>
        <v>69.333333333333329</v>
      </c>
      <c r="V884" s="15" t="str">
        <f>_xlfn.XLOOKUP(Grades[[#This Row],[Name]],Students[Name],Students[School Name])</f>
        <v>Lone Oak Grammar School</v>
      </c>
      <c r="W884" s="15" t="str">
        <f>_xlfn.XLOOKUP(Grades[[#This Row],[Name]],Students[Name],Students[Extracurricular Activities])</f>
        <v>Chess Club</v>
      </c>
      <c r="X884" s="15" t="str">
        <f>_xlfn.XLOOKUP(Grades[[#This Row],[school]],Schools[School Name],Schools[City])</f>
        <v>Rochester</v>
      </c>
      <c r="Y884" s="15">
        <f>_xlfn.XLOOKUP(Grades[[#This Row],[School City]],Schools[City],Schools[Zipcode])</f>
        <v>55906</v>
      </c>
    </row>
    <row r="885" spans="12:25" x14ac:dyDescent="0.2">
      <c r="L885" t="s">
        <v>925</v>
      </c>
      <c r="M885" t="s">
        <v>5</v>
      </c>
      <c r="N885" t="s">
        <v>629</v>
      </c>
      <c r="O885">
        <v>55</v>
      </c>
      <c r="P885">
        <v>46</v>
      </c>
      <c r="Q885">
        <v>44</v>
      </c>
      <c r="R885" s="15" t="str">
        <f>_xlfn.XLOOKUP(Grades[[#This Row],[math score]],$I$37:$I$41,$J$37:$J$41, ,-1)</f>
        <v>F</v>
      </c>
      <c r="S885" s="16" t="str">
        <f>_xlfn.XLOOKUP(Grades[[#This Row],[reading score]],$I$37:$I$41,$J$37:$J$41, ,-1)</f>
        <v>F</v>
      </c>
      <c r="T885" s="16" t="str">
        <f>_xlfn.XLOOKUP(Grades[[#This Row],[writing score]],$I$37:$I$41,$J$37:$J$41, ,-1)</f>
        <v>F</v>
      </c>
      <c r="U885" s="76">
        <f>AVERAGE(Grades[[#This Row],[math score]],Grades[[#This Row],[reading score]],Grades[[#This Row],[writing score]])</f>
        <v>48.333333333333336</v>
      </c>
      <c r="V885" s="15" t="str">
        <f>_xlfn.XLOOKUP(Grades[[#This Row],[Name]],Students[Name],Students[School Name])</f>
        <v>Golden Sierra High School</v>
      </c>
      <c r="W885" s="15" t="str">
        <f>_xlfn.XLOOKUP(Grades[[#This Row],[Name]],Students[Name],Students[Extracurricular Activities])</f>
        <v>Sports</v>
      </c>
      <c r="X885" s="15" t="str">
        <f>_xlfn.XLOOKUP(Grades[[#This Row],[school]],Schools[School Name],Schools[City])</f>
        <v>Bloomington</v>
      </c>
      <c r="Y885" s="15">
        <f>_xlfn.XLOOKUP(Grades[[#This Row],[School City]],Schools[City],Schools[Zipcode])</f>
        <v>55435</v>
      </c>
    </row>
    <row r="886" spans="12:25" x14ac:dyDescent="0.2">
      <c r="L886" t="s">
        <v>926</v>
      </c>
      <c r="M886" t="s">
        <v>4</v>
      </c>
      <c r="N886" t="s">
        <v>630</v>
      </c>
      <c r="O886">
        <v>51</v>
      </c>
      <c r="P886">
        <v>51</v>
      </c>
      <c r="Q886">
        <v>54</v>
      </c>
      <c r="R886" s="15" t="str">
        <f>_xlfn.XLOOKUP(Grades[[#This Row],[math score]],$I$37:$I$41,$J$37:$J$41, ,-1)</f>
        <v>F</v>
      </c>
      <c r="S886" s="16" t="str">
        <f>_xlfn.XLOOKUP(Grades[[#This Row],[reading score]],$I$37:$I$41,$J$37:$J$41, ,-1)</f>
        <v>F</v>
      </c>
      <c r="T886" s="16" t="str">
        <f>_xlfn.XLOOKUP(Grades[[#This Row],[writing score]],$I$37:$I$41,$J$37:$J$41, ,-1)</f>
        <v>F</v>
      </c>
      <c r="U886" s="76">
        <f>AVERAGE(Grades[[#This Row],[math score]],Grades[[#This Row],[reading score]],Grades[[#This Row],[writing score]])</f>
        <v>52</v>
      </c>
      <c r="V886" s="15" t="str">
        <f>_xlfn.XLOOKUP(Grades[[#This Row],[Name]],Students[Name],Students[School Name])</f>
        <v>Willow Creek High School</v>
      </c>
      <c r="W886" s="15" t="str">
        <f>_xlfn.XLOOKUP(Grades[[#This Row],[Name]],Students[Name],Students[Extracurricular Activities])</f>
        <v xml:space="preserve">Marching Band </v>
      </c>
      <c r="X886" s="15" t="str">
        <f>_xlfn.XLOOKUP(Grades[[#This Row],[school]],Schools[School Name],Schools[City])</f>
        <v>Saint Paul</v>
      </c>
      <c r="Y886" s="15">
        <f>_xlfn.XLOOKUP(Grades[[#This Row],[School City]],Schools[City],Schools[Zipcode])</f>
        <v>55108</v>
      </c>
    </row>
    <row r="887" spans="12:25" x14ac:dyDescent="0.2">
      <c r="L887" t="s">
        <v>927</v>
      </c>
      <c r="M887" t="s">
        <v>4</v>
      </c>
      <c r="N887" t="s">
        <v>629</v>
      </c>
      <c r="O887">
        <v>62</v>
      </c>
      <c r="P887">
        <v>76</v>
      </c>
      <c r="Q887">
        <v>80</v>
      </c>
      <c r="R887" s="15" t="str">
        <f>_xlfn.XLOOKUP(Grades[[#This Row],[math score]],$I$37:$I$41,$J$37:$J$41, ,-1)</f>
        <v>D</v>
      </c>
      <c r="S887" s="16" t="str">
        <f>_xlfn.XLOOKUP(Grades[[#This Row],[reading score]],$I$37:$I$41,$J$37:$J$41, ,-1)</f>
        <v>C</v>
      </c>
      <c r="T887" s="16" t="str">
        <f>_xlfn.XLOOKUP(Grades[[#This Row],[writing score]],$I$37:$I$41,$J$37:$J$41, ,-1)</f>
        <v>B</v>
      </c>
      <c r="U887" s="76">
        <f>AVERAGE(Grades[[#This Row],[math score]],Grades[[#This Row],[reading score]],Grades[[#This Row],[writing score]])</f>
        <v>72.666666666666671</v>
      </c>
      <c r="V887" s="15" t="str">
        <f>_xlfn.XLOOKUP(Grades[[#This Row],[Name]],Students[Name],Students[School Name])</f>
        <v>Blue River High School</v>
      </c>
      <c r="W887" s="15" t="str">
        <f>_xlfn.XLOOKUP(Grades[[#This Row],[Name]],Students[Name],Students[Extracurricular Activities])</f>
        <v xml:space="preserve">Marching Band </v>
      </c>
      <c r="X887" s="15" t="str">
        <f>_xlfn.XLOOKUP(Grades[[#This Row],[school]],Schools[School Name],Schools[City])</f>
        <v>Duluth</v>
      </c>
      <c r="Y887" s="15">
        <f>_xlfn.XLOOKUP(Grades[[#This Row],[School City]],Schools[City],Schools[Zipcode])</f>
        <v>55810</v>
      </c>
    </row>
    <row r="888" spans="12:25" x14ac:dyDescent="0.2">
      <c r="L888" t="s">
        <v>928</v>
      </c>
      <c r="M888" t="s">
        <v>4</v>
      </c>
      <c r="N888" t="s">
        <v>629</v>
      </c>
      <c r="O888">
        <v>93</v>
      </c>
      <c r="P888">
        <v>100</v>
      </c>
      <c r="Q888">
        <v>95</v>
      </c>
      <c r="R888" s="15" t="str">
        <f>_xlfn.XLOOKUP(Grades[[#This Row],[math score]],$I$37:$I$41,$J$37:$J$41, ,-1)</f>
        <v>A</v>
      </c>
      <c r="S888" s="16" t="str">
        <f>_xlfn.XLOOKUP(Grades[[#This Row],[reading score]],$I$37:$I$41,$J$37:$J$41, ,-1)</f>
        <v>A</v>
      </c>
      <c r="T888" s="16" t="str">
        <f>_xlfn.XLOOKUP(Grades[[#This Row],[writing score]],$I$37:$I$41,$J$37:$J$41, ,-1)</f>
        <v>A</v>
      </c>
      <c r="U888" s="76">
        <f>AVERAGE(Grades[[#This Row],[math score]],Grades[[#This Row],[reading score]],Grades[[#This Row],[writing score]])</f>
        <v>96</v>
      </c>
      <c r="V888" s="15" t="str">
        <f>_xlfn.XLOOKUP(Grades[[#This Row],[Name]],Students[Name],Students[School Name])</f>
        <v>Willow Creek High School</v>
      </c>
      <c r="W888" s="15" t="str">
        <f>_xlfn.XLOOKUP(Grades[[#This Row],[Name]],Students[Name],Students[Extracurricular Activities])</f>
        <v xml:space="preserve">Marching Band </v>
      </c>
      <c r="X888" s="15" t="str">
        <f>_xlfn.XLOOKUP(Grades[[#This Row],[school]],Schools[School Name],Schools[City])</f>
        <v>Saint Paul</v>
      </c>
      <c r="Y888" s="15">
        <f>_xlfn.XLOOKUP(Grades[[#This Row],[School City]],Schools[City],Schools[Zipcode])</f>
        <v>55108</v>
      </c>
    </row>
    <row r="889" spans="12:25" x14ac:dyDescent="0.2">
      <c r="L889" t="s">
        <v>929</v>
      </c>
      <c r="M889" t="s">
        <v>5</v>
      </c>
      <c r="N889" t="s">
        <v>629</v>
      </c>
      <c r="O889">
        <v>54</v>
      </c>
      <c r="P889">
        <v>72</v>
      </c>
      <c r="Q889">
        <v>59</v>
      </c>
      <c r="R889" s="15" t="str">
        <f>_xlfn.XLOOKUP(Grades[[#This Row],[math score]],$I$37:$I$41,$J$37:$J$41, ,-1)</f>
        <v>F</v>
      </c>
      <c r="S889" s="16" t="str">
        <f>_xlfn.XLOOKUP(Grades[[#This Row],[reading score]],$I$37:$I$41,$J$37:$J$41, ,-1)</f>
        <v>C</v>
      </c>
      <c r="T889" s="16" t="str">
        <f>_xlfn.XLOOKUP(Grades[[#This Row],[writing score]],$I$37:$I$41,$J$37:$J$41, ,-1)</f>
        <v>F</v>
      </c>
      <c r="U889" s="76">
        <f>AVERAGE(Grades[[#This Row],[math score]],Grades[[#This Row],[reading score]],Grades[[#This Row],[writing score]])</f>
        <v>61.666666666666664</v>
      </c>
      <c r="V889" s="15" t="str">
        <f>_xlfn.XLOOKUP(Grades[[#This Row],[Name]],Students[Name],Students[School Name])</f>
        <v>Blue River High School</v>
      </c>
      <c r="W889" s="15" t="str">
        <f>_xlfn.XLOOKUP(Grades[[#This Row],[Name]],Students[Name],Students[Extracurricular Activities])</f>
        <v>Chess Club</v>
      </c>
      <c r="X889" s="15" t="str">
        <f>_xlfn.XLOOKUP(Grades[[#This Row],[school]],Schools[School Name],Schools[City])</f>
        <v>Duluth</v>
      </c>
      <c r="Y889" s="15">
        <f>_xlfn.XLOOKUP(Grades[[#This Row],[School City]],Schools[City],Schools[Zipcode])</f>
        <v>55810</v>
      </c>
    </row>
    <row r="890" spans="12:25" x14ac:dyDescent="0.2">
      <c r="L890" t="s">
        <v>930</v>
      </c>
      <c r="M890" t="s">
        <v>4</v>
      </c>
      <c r="N890" t="s">
        <v>629</v>
      </c>
      <c r="O890">
        <v>69</v>
      </c>
      <c r="P890">
        <v>65</v>
      </c>
      <c r="Q890">
        <v>74</v>
      </c>
      <c r="R890" s="15" t="str">
        <f>_xlfn.XLOOKUP(Grades[[#This Row],[math score]],$I$37:$I$41,$J$37:$J$41, ,-1)</f>
        <v>D</v>
      </c>
      <c r="S890" s="16" t="str">
        <f>_xlfn.XLOOKUP(Grades[[#This Row],[reading score]],$I$37:$I$41,$J$37:$J$41, ,-1)</f>
        <v>D</v>
      </c>
      <c r="T890" s="16" t="str">
        <f>_xlfn.XLOOKUP(Grades[[#This Row],[writing score]],$I$37:$I$41,$J$37:$J$41, ,-1)</f>
        <v>C</v>
      </c>
      <c r="U890" s="76">
        <f>AVERAGE(Grades[[#This Row],[math score]],Grades[[#This Row],[reading score]],Grades[[#This Row],[writing score]])</f>
        <v>69.333333333333329</v>
      </c>
      <c r="V890" s="15" t="str">
        <f>_xlfn.XLOOKUP(Grades[[#This Row],[Name]],Students[Name],Students[School Name])</f>
        <v>Golden Sierra High School</v>
      </c>
      <c r="W890" s="15" t="str">
        <f>_xlfn.XLOOKUP(Grades[[#This Row],[Name]],Students[Name],Students[Extracurricular Activities])</f>
        <v>Yearbook Committee</v>
      </c>
      <c r="X890" s="15" t="str">
        <f>_xlfn.XLOOKUP(Grades[[#This Row],[school]],Schools[School Name],Schools[City])</f>
        <v>Bloomington</v>
      </c>
      <c r="Y890" s="15">
        <f>_xlfn.XLOOKUP(Grades[[#This Row],[School City]],Schools[City],Schools[Zipcode])</f>
        <v>55435</v>
      </c>
    </row>
    <row r="891" spans="12:25" x14ac:dyDescent="0.2">
      <c r="L891" t="s">
        <v>931</v>
      </c>
      <c r="M891" t="s">
        <v>5</v>
      </c>
      <c r="N891" t="s">
        <v>630</v>
      </c>
      <c r="O891">
        <v>44</v>
      </c>
      <c r="P891">
        <v>51</v>
      </c>
      <c r="Q891">
        <v>48</v>
      </c>
      <c r="R891" s="15" t="str">
        <f>_xlfn.XLOOKUP(Grades[[#This Row],[math score]],$I$37:$I$41,$J$37:$J$41, ,-1)</f>
        <v>F</v>
      </c>
      <c r="S891" s="16" t="str">
        <f>_xlfn.XLOOKUP(Grades[[#This Row],[reading score]],$I$37:$I$41,$J$37:$J$41, ,-1)</f>
        <v>F</v>
      </c>
      <c r="T891" s="16" t="str">
        <f>_xlfn.XLOOKUP(Grades[[#This Row],[writing score]],$I$37:$I$41,$J$37:$J$41, ,-1)</f>
        <v>F</v>
      </c>
      <c r="U891" s="76">
        <f>AVERAGE(Grades[[#This Row],[math score]],Grades[[#This Row],[reading score]],Grades[[#This Row],[writing score]])</f>
        <v>47.666666666666664</v>
      </c>
      <c r="V891" s="15" t="str">
        <f>_xlfn.XLOOKUP(Grades[[#This Row],[Name]],Students[Name],Students[School Name])</f>
        <v>Golden Sierra High School</v>
      </c>
      <c r="W891" s="15" t="str">
        <f>_xlfn.XLOOKUP(Grades[[#This Row],[Name]],Students[Name],Students[Extracurricular Activities])</f>
        <v>Chess Club</v>
      </c>
      <c r="X891" s="15" t="str">
        <f>_xlfn.XLOOKUP(Grades[[#This Row],[school]],Schools[School Name],Schools[City])</f>
        <v>Bloomington</v>
      </c>
      <c r="Y891" s="15">
        <f>_xlfn.XLOOKUP(Grades[[#This Row],[School City]],Schools[City],Schools[Zipcode])</f>
        <v>55435</v>
      </c>
    </row>
    <row r="892" spans="12:25" x14ac:dyDescent="0.2">
      <c r="L892" t="s">
        <v>681</v>
      </c>
      <c r="M892" t="s">
        <v>4</v>
      </c>
      <c r="N892" t="s">
        <v>630</v>
      </c>
      <c r="O892">
        <v>86</v>
      </c>
      <c r="P892">
        <v>85</v>
      </c>
      <c r="Q892">
        <v>91</v>
      </c>
      <c r="R892" s="15" t="str">
        <f>_xlfn.XLOOKUP(Grades[[#This Row],[math score]],$I$37:$I$41,$J$37:$J$41, ,-1)</f>
        <v>B</v>
      </c>
      <c r="S892" s="16" t="str">
        <f>_xlfn.XLOOKUP(Grades[[#This Row],[reading score]],$I$37:$I$41,$J$37:$J$41, ,-1)</f>
        <v>B</v>
      </c>
      <c r="T892" s="16" t="str">
        <f>_xlfn.XLOOKUP(Grades[[#This Row],[writing score]],$I$37:$I$41,$J$37:$J$41, ,-1)</f>
        <v>A</v>
      </c>
      <c r="U892" s="76">
        <f>AVERAGE(Grades[[#This Row],[math score]],Grades[[#This Row],[reading score]],Grades[[#This Row],[writing score]])</f>
        <v>87.333333333333329</v>
      </c>
      <c r="V892" s="15" t="str">
        <f>_xlfn.XLOOKUP(Grades[[#This Row],[Name]],Students[Name],Students[School Name])</f>
        <v>Willow Creek High School</v>
      </c>
      <c r="W892" s="15" t="str">
        <f>_xlfn.XLOOKUP(Grades[[#This Row],[Name]],Students[Name],Students[Extracurricular Activities])</f>
        <v>Yearbook Committee</v>
      </c>
      <c r="X892" s="15" t="str">
        <f>_xlfn.XLOOKUP(Grades[[#This Row],[school]],Schools[School Name],Schools[City])</f>
        <v>Saint Paul</v>
      </c>
      <c r="Y892" s="15">
        <f>_xlfn.XLOOKUP(Grades[[#This Row],[School City]],Schools[City],Schools[Zipcode])</f>
        <v>55108</v>
      </c>
    </row>
    <row r="893" spans="12:25" x14ac:dyDescent="0.2">
      <c r="L893" t="s">
        <v>932</v>
      </c>
      <c r="M893" t="s">
        <v>4</v>
      </c>
      <c r="N893" t="s">
        <v>629</v>
      </c>
      <c r="O893">
        <v>85</v>
      </c>
      <c r="P893">
        <v>92</v>
      </c>
      <c r="Q893">
        <v>85</v>
      </c>
      <c r="R893" s="15" t="str">
        <f>_xlfn.XLOOKUP(Grades[[#This Row],[math score]],$I$37:$I$41,$J$37:$J$41, ,-1)</f>
        <v>B</v>
      </c>
      <c r="S893" s="16" t="str">
        <f>_xlfn.XLOOKUP(Grades[[#This Row],[reading score]],$I$37:$I$41,$J$37:$J$41, ,-1)</f>
        <v>A</v>
      </c>
      <c r="T893" s="16" t="str">
        <f>_xlfn.XLOOKUP(Grades[[#This Row],[writing score]],$I$37:$I$41,$J$37:$J$41, ,-1)</f>
        <v>B</v>
      </c>
      <c r="U893" s="76">
        <f>AVERAGE(Grades[[#This Row],[math score]],Grades[[#This Row],[reading score]],Grades[[#This Row],[writing score]])</f>
        <v>87.333333333333329</v>
      </c>
      <c r="V893" s="15" t="str">
        <f>_xlfn.XLOOKUP(Grades[[#This Row],[Name]],Students[Name],Students[School Name])</f>
        <v>Willow Creek High School</v>
      </c>
      <c r="W893" s="15" t="str">
        <f>_xlfn.XLOOKUP(Grades[[#This Row],[Name]],Students[Name],Students[Extracurricular Activities])</f>
        <v xml:space="preserve">Marching Band </v>
      </c>
      <c r="X893" s="15" t="str">
        <f>_xlfn.XLOOKUP(Grades[[#This Row],[school]],Schools[School Name],Schools[City])</f>
        <v>Saint Paul</v>
      </c>
      <c r="Y893" s="15">
        <f>_xlfn.XLOOKUP(Grades[[#This Row],[School City]],Schools[City],Schools[Zipcode])</f>
        <v>55108</v>
      </c>
    </row>
    <row r="894" spans="12:25" x14ac:dyDescent="0.2">
      <c r="L894" t="s">
        <v>933</v>
      </c>
      <c r="M894" t="s">
        <v>4</v>
      </c>
      <c r="N894" t="s">
        <v>629</v>
      </c>
      <c r="O894">
        <v>50</v>
      </c>
      <c r="P894">
        <v>67</v>
      </c>
      <c r="Q894">
        <v>73</v>
      </c>
      <c r="R894" s="15" t="str">
        <f>_xlfn.XLOOKUP(Grades[[#This Row],[math score]],$I$37:$I$41,$J$37:$J$41, ,-1)</f>
        <v>F</v>
      </c>
      <c r="S894" s="16" t="str">
        <f>_xlfn.XLOOKUP(Grades[[#This Row],[reading score]],$I$37:$I$41,$J$37:$J$41, ,-1)</f>
        <v>D</v>
      </c>
      <c r="T894" s="16" t="str">
        <f>_xlfn.XLOOKUP(Grades[[#This Row],[writing score]],$I$37:$I$41,$J$37:$J$41, ,-1)</f>
        <v>C</v>
      </c>
      <c r="U894" s="76">
        <f>AVERAGE(Grades[[#This Row],[math score]],Grades[[#This Row],[reading score]],Grades[[#This Row],[writing score]])</f>
        <v>63.333333333333336</v>
      </c>
      <c r="V894" s="15" t="str">
        <f>_xlfn.XLOOKUP(Grades[[#This Row],[Name]],Students[Name],Students[School Name])</f>
        <v>Granite Hills High</v>
      </c>
      <c r="W894" s="15" t="str">
        <f>_xlfn.XLOOKUP(Grades[[#This Row],[Name]],Students[Name],Students[Extracurricular Activities])</f>
        <v>Art Club</v>
      </c>
      <c r="X894" s="15" t="str">
        <f>_xlfn.XLOOKUP(Grades[[#This Row],[school]],Schools[School Name],Schools[City])</f>
        <v>Minneapolis</v>
      </c>
      <c r="Y894" s="15">
        <f>_xlfn.XLOOKUP(Grades[[#This Row],[School City]],Schools[City],Schools[Zipcode])</f>
        <v>55488</v>
      </c>
    </row>
    <row r="895" spans="12:25" x14ac:dyDescent="0.2">
      <c r="L895" t="s">
        <v>934</v>
      </c>
      <c r="M895" t="s">
        <v>5</v>
      </c>
      <c r="N895" t="s">
        <v>629</v>
      </c>
      <c r="O895">
        <v>88</v>
      </c>
      <c r="P895">
        <v>74</v>
      </c>
      <c r="Q895">
        <v>75</v>
      </c>
      <c r="R895" s="15" t="str">
        <f>_xlfn.XLOOKUP(Grades[[#This Row],[math score]],$I$37:$I$41,$J$37:$J$41, ,-1)</f>
        <v>B</v>
      </c>
      <c r="S895" s="16" t="str">
        <f>_xlfn.XLOOKUP(Grades[[#This Row],[reading score]],$I$37:$I$41,$J$37:$J$41, ,-1)</f>
        <v>C</v>
      </c>
      <c r="T895" s="16" t="str">
        <f>_xlfn.XLOOKUP(Grades[[#This Row],[writing score]],$I$37:$I$41,$J$37:$J$41, ,-1)</f>
        <v>C</v>
      </c>
      <c r="U895" s="76">
        <f>AVERAGE(Grades[[#This Row],[math score]],Grades[[#This Row],[reading score]],Grades[[#This Row],[writing score]])</f>
        <v>79</v>
      </c>
      <c r="V895" s="15" t="str">
        <f>_xlfn.XLOOKUP(Grades[[#This Row],[Name]],Students[Name],Students[School Name])</f>
        <v>Golden Sierra High School</v>
      </c>
      <c r="W895" s="15" t="str">
        <f>_xlfn.XLOOKUP(Grades[[#This Row],[Name]],Students[Name],Students[Extracurricular Activities])</f>
        <v>Student Government</v>
      </c>
      <c r="X895" s="15" t="str">
        <f>_xlfn.XLOOKUP(Grades[[#This Row],[school]],Schools[School Name],Schools[City])</f>
        <v>Bloomington</v>
      </c>
      <c r="Y895" s="15">
        <f>_xlfn.XLOOKUP(Grades[[#This Row],[School City]],Schools[City],Schools[Zipcode])</f>
        <v>55435</v>
      </c>
    </row>
    <row r="896" spans="12:25" x14ac:dyDescent="0.2">
      <c r="L896" t="s">
        <v>935</v>
      </c>
      <c r="M896" t="s">
        <v>4</v>
      </c>
      <c r="N896" t="s">
        <v>630</v>
      </c>
      <c r="O896">
        <v>59</v>
      </c>
      <c r="P896">
        <v>62</v>
      </c>
      <c r="Q896">
        <v>69</v>
      </c>
      <c r="R896" s="15" t="str">
        <f>_xlfn.XLOOKUP(Grades[[#This Row],[math score]],$I$37:$I$41,$J$37:$J$41, ,-1)</f>
        <v>F</v>
      </c>
      <c r="S896" s="16" t="str">
        <f>_xlfn.XLOOKUP(Grades[[#This Row],[reading score]],$I$37:$I$41,$J$37:$J$41, ,-1)</f>
        <v>D</v>
      </c>
      <c r="T896" s="16" t="str">
        <f>_xlfn.XLOOKUP(Grades[[#This Row],[writing score]],$I$37:$I$41,$J$37:$J$41, ,-1)</f>
        <v>D</v>
      </c>
      <c r="U896" s="76">
        <f>AVERAGE(Grades[[#This Row],[math score]],Grades[[#This Row],[reading score]],Grades[[#This Row],[writing score]])</f>
        <v>63.333333333333336</v>
      </c>
      <c r="V896" s="15" t="str">
        <f>_xlfn.XLOOKUP(Grades[[#This Row],[Name]],Students[Name],Students[School Name])</f>
        <v>Willow Creek High School</v>
      </c>
      <c r="W896" s="15" t="str">
        <f>_xlfn.XLOOKUP(Grades[[#This Row],[Name]],Students[Name],Students[Extracurricular Activities])</f>
        <v xml:space="preserve">Marching Band </v>
      </c>
      <c r="X896" s="15" t="str">
        <f>_xlfn.XLOOKUP(Grades[[#This Row],[school]],Schools[School Name],Schools[City])</f>
        <v>Saint Paul</v>
      </c>
      <c r="Y896" s="15">
        <f>_xlfn.XLOOKUP(Grades[[#This Row],[School City]],Schools[City],Schools[Zipcode])</f>
        <v>55108</v>
      </c>
    </row>
    <row r="897" spans="12:25" x14ac:dyDescent="0.2">
      <c r="L897" t="s">
        <v>936</v>
      </c>
      <c r="M897" t="s">
        <v>4</v>
      </c>
      <c r="N897" t="s">
        <v>630</v>
      </c>
      <c r="O897">
        <v>32</v>
      </c>
      <c r="P897">
        <v>34</v>
      </c>
      <c r="Q897">
        <v>38</v>
      </c>
      <c r="R897" s="15" t="str">
        <f>_xlfn.XLOOKUP(Grades[[#This Row],[math score]],$I$37:$I$41,$J$37:$J$41, ,-1)</f>
        <v>F</v>
      </c>
      <c r="S897" s="16" t="str">
        <f>_xlfn.XLOOKUP(Grades[[#This Row],[reading score]],$I$37:$I$41,$J$37:$J$41, ,-1)</f>
        <v>F</v>
      </c>
      <c r="T897" s="16" t="str">
        <f>_xlfn.XLOOKUP(Grades[[#This Row],[writing score]],$I$37:$I$41,$J$37:$J$41, ,-1)</f>
        <v>F</v>
      </c>
      <c r="U897" s="76">
        <f>AVERAGE(Grades[[#This Row],[math score]],Grades[[#This Row],[reading score]],Grades[[#This Row],[writing score]])</f>
        <v>34.666666666666664</v>
      </c>
      <c r="V897" s="15" t="str">
        <f>_xlfn.XLOOKUP(Grades[[#This Row],[Name]],Students[Name],Students[School Name])</f>
        <v>Willow Creek High School</v>
      </c>
      <c r="W897" s="15" t="str">
        <f>_xlfn.XLOOKUP(Grades[[#This Row],[Name]],Students[Name],Students[Extracurricular Activities])</f>
        <v>Student Government</v>
      </c>
      <c r="X897" s="15" t="str">
        <f>_xlfn.XLOOKUP(Grades[[#This Row],[school]],Schools[School Name],Schools[City])</f>
        <v>Saint Paul</v>
      </c>
      <c r="Y897" s="15">
        <f>_xlfn.XLOOKUP(Grades[[#This Row],[School City]],Schools[City],Schools[Zipcode])</f>
        <v>55108</v>
      </c>
    </row>
    <row r="898" spans="12:25" x14ac:dyDescent="0.2">
      <c r="L898" t="s">
        <v>937</v>
      </c>
      <c r="M898" t="s">
        <v>5</v>
      </c>
      <c r="N898" t="s">
        <v>630</v>
      </c>
      <c r="O898">
        <v>36</v>
      </c>
      <c r="P898">
        <v>29</v>
      </c>
      <c r="Q898">
        <v>27</v>
      </c>
      <c r="R898" s="15" t="str">
        <f>_xlfn.XLOOKUP(Grades[[#This Row],[math score]],$I$37:$I$41,$J$37:$J$41, ,-1)</f>
        <v>F</v>
      </c>
      <c r="S898" s="16" t="str">
        <f>_xlfn.XLOOKUP(Grades[[#This Row],[reading score]],$I$37:$I$41,$J$37:$J$41, ,-1)</f>
        <v>F</v>
      </c>
      <c r="T898" s="16" t="str">
        <f>_xlfn.XLOOKUP(Grades[[#This Row],[writing score]],$I$37:$I$41,$J$37:$J$41, ,-1)</f>
        <v>F</v>
      </c>
      <c r="U898" s="76">
        <f>AVERAGE(Grades[[#This Row],[math score]],Grades[[#This Row],[reading score]],Grades[[#This Row],[writing score]])</f>
        <v>30.666666666666668</v>
      </c>
      <c r="V898" s="15" t="str">
        <f>_xlfn.XLOOKUP(Grades[[#This Row],[Name]],Students[Name],Students[School Name])</f>
        <v>Lone Oak Grammar School</v>
      </c>
      <c r="W898" s="15" t="str">
        <f>_xlfn.XLOOKUP(Grades[[#This Row],[Name]],Students[Name],Students[Extracurricular Activities])</f>
        <v>Chess Club</v>
      </c>
      <c r="X898" s="15" t="str">
        <f>_xlfn.XLOOKUP(Grades[[#This Row],[school]],Schools[School Name],Schools[City])</f>
        <v>Rochester</v>
      </c>
      <c r="Y898" s="15">
        <f>_xlfn.XLOOKUP(Grades[[#This Row],[School City]],Schools[City],Schools[Zipcode])</f>
        <v>55906</v>
      </c>
    </row>
    <row r="899" spans="12:25" x14ac:dyDescent="0.2">
      <c r="L899" t="s">
        <v>938</v>
      </c>
      <c r="M899" t="s">
        <v>4</v>
      </c>
      <c r="N899" t="s">
        <v>629</v>
      </c>
      <c r="O899">
        <v>63</v>
      </c>
      <c r="P899">
        <v>78</v>
      </c>
      <c r="Q899">
        <v>79</v>
      </c>
      <c r="R899" s="15" t="str">
        <f>_xlfn.XLOOKUP(Grades[[#This Row],[math score]],$I$37:$I$41,$J$37:$J$41, ,-1)</f>
        <v>D</v>
      </c>
      <c r="S899" s="16" t="str">
        <f>_xlfn.XLOOKUP(Grades[[#This Row],[reading score]],$I$37:$I$41,$J$37:$J$41, ,-1)</f>
        <v>C</v>
      </c>
      <c r="T899" s="16" t="str">
        <f>_xlfn.XLOOKUP(Grades[[#This Row],[writing score]],$I$37:$I$41,$J$37:$J$41, ,-1)</f>
        <v>C</v>
      </c>
      <c r="U899" s="76">
        <f>AVERAGE(Grades[[#This Row],[math score]],Grades[[#This Row],[reading score]],Grades[[#This Row],[writing score]])</f>
        <v>73.333333333333329</v>
      </c>
      <c r="V899" s="15" t="str">
        <f>_xlfn.XLOOKUP(Grades[[#This Row],[Name]],Students[Name],Students[School Name])</f>
        <v>Lone Oak Grammar School</v>
      </c>
      <c r="W899" s="15" t="str">
        <f>_xlfn.XLOOKUP(Grades[[#This Row],[Name]],Students[Name],Students[Extracurricular Activities])</f>
        <v>Student Government</v>
      </c>
      <c r="X899" s="15" t="str">
        <f>_xlfn.XLOOKUP(Grades[[#This Row],[school]],Schools[School Name],Schools[City])</f>
        <v>Rochester</v>
      </c>
      <c r="Y899" s="15">
        <f>_xlfn.XLOOKUP(Grades[[#This Row],[School City]],Schools[City],Schools[Zipcode])</f>
        <v>55906</v>
      </c>
    </row>
    <row r="900" spans="12:25" x14ac:dyDescent="0.2">
      <c r="L900" t="s">
        <v>939</v>
      </c>
      <c r="M900" t="s">
        <v>5</v>
      </c>
      <c r="N900" t="s">
        <v>629</v>
      </c>
      <c r="O900">
        <v>67</v>
      </c>
      <c r="P900">
        <v>54</v>
      </c>
      <c r="Q900">
        <v>63</v>
      </c>
      <c r="R900" s="15" t="str">
        <f>_xlfn.XLOOKUP(Grades[[#This Row],[math score]],$I$37:$I$41,$J$37:$J$41, ,-1)</f>
        <v>D</v>
      </c>
      <c r="S900" s="16" t="str">
        <f>_xlfn.XLOOKUP(Grades[[#This Row],[reading score]],$I$37:$I$41,$J$37:$J$41, ,-1)</f>
        <v>F</v>
      </c>
      <c r="T900" s="16" t="str">
        <f>_xlfn.XLOOKUP(Grades[[#This Row],[writing score]],$I$37:$I$41,$J$37:$J$41, ,-1)</f>
        <v>D</v>
      </c>
      <c r="U900" s="76">
        <f>AVERAGE(Grades[[#This Row],[math score]],Grades[[#This Row],[reading score]],Grades[[#This Row],[writing score]])</f>
        <v>61.333333333333336</v>
      </c>
      <c r="V900" s="15" t="str">
        <f>_xlfn.XLOOKUP(Grades[[#This Row],[Name]],Students[Name],Students[School Name])</f>
        <v>Golden Sierra High School</v>
      </c>
      <c r="W900" s="15" t="str">
        <f>_xlfn.XLOOKUP(Grades[[#This Row],[Name]],Students[Name],Students[Extracurricular Activities])</f>
        <v xml:space="preserve">Marching Band </v>
      </c>
      <c r="X900" s="15" t="str">
        <f>_xlfn.XLOOKUP(Grades[[#This Row],[school]],Schools[School Name],Schools[City])</f>
        <v>Bloomington</v>
      </c>
      <c r="Y900" s="15">
        <f>_xlfn.XLOOKUP(Grades[[#This Row],[School City]],Schools[City],Schools[Zipcode])</f>
        <v>55435</v>
      </c>
    </row>
    <row r="901" spans="12:25" x14ac:dyDescent="0.2">
      <c r="L901" t="s">
        <v>940</v>
      </c>
      <c r="M901" t="s">
        <v>4</v>
      </c>
      <c r="N901" t="s">
        <v>630</v>
      </c>
      <c r="O901">
        <v>65</v>
      </c>
      <c r="P901">
        <v>78</v>
      </c>
      <c r="Q901">
        <v>82</v>
      </c>
      <c r="R901" s="15" t="str">
        <f>_xlfn.XLOOKUP(Grades[[#This Row],[math score]],$I$37:$I$41,$J$37:$J$41, ,-1)</f>
        <v>D</v>
      </c>
      <c r="S901" s="16" t="str">
        <f>_xlfn.XLOOKUP(Grades[[#This Row],[reading score]],$I$37:$I$41,$J$37:$J$41, ,-1)</f>
        <v>C</v>
      </c>
      <c r="T901" s="16" t="str">
        <f>_xlfn.XLOOKUP(Grades[[#This Row],[writing score]],$I$37:$I$41,$J$37:$J$41, ,-1)</f>
        <v>B</v>
      </c>
      <c r="U901" s="76">
        <f>AVERAGE(Grades[[#This Row],[math score]],Grades[[#This Row],[reading score]],Grades[[#This Row],[writing score]])</f>
        <v>75</v>
      </c>
      <c r="V901" s="15" t="str">
        <f>_xlfn.XLOOKUP(Grades[[#This Row],[Name]],Students[Name],Students[School Name])</f>
        <v>Golden Sierra High School</v>
      </c>
      <c r="W901" s="15" t="str">
        <f>_xlfn.XLOOKUP(Grades[[#This Row],[Name]],Students[Name],Students[Extracurricular Activities])</f>
        <v>Student Government</v>
      </c>
      <c r="X901" s="15" t="str">
        <f>_xlfn.XLOOKUP(Grades[[#This Row],[school]],Schools[School Name],Schools[City])</f>
        <v>Bloomington</v>
      </c>
      <c r="Y901" s="15">
        <f>_xlfn.XLOOKUP(Grades[[#This Row],[School City]],Schools[City],Schools[Zipcode])</f>
        <v>55435</v>
      </c>
    </row>
    <row r="902" spans="12:25" x14ac:dyDescent="0.2">
      <c r="L902" t="s">
        <v>941</v>
      </c>
      <c r="M902" t="s">
        <v>5</v>
      </c>
      <c r="N902" t="s">
        <v>629</v>
      </c>
      <c r="O902">
        <v>85</v>
      </c>
      <c r="P902">
        <v>84</v>
      </c>
      <c r="Q902">
        <v>89</v>
      </c>
      <c r="R902" s="15" t="str">
        <f>_xlfn.XLOOKUP(Grades[[#This Row],[math score]],$I$37:$I$41,$J$37:$J$41, ,-1)</f>
        <v>B</v>
      </c>
      <c r="S902" s="16" t="str">
        <f>_xlfn.XLOOKUP(Grades[[#This Row],[reading score]],$I$37:$I$41,$J$37:$J$41, ,-1)</f>
        <v>B</v>
      </c>
      <c r="T902" s="16" t="str">
        <f>_xlfn.XLOOKUP(Grades[[#This Row],[writing score]],$I$37:$I$41,$J$37:$J$41, ,-1)</f>
        <v>B</v>
      </c>
      <c r="U902" s="76">
        <f>AVERAGE(Grades[[#This Row],[math score]],Grades[[#This Row],[reading score]],Grades[[#This Row],[writing score]])</f>
        <v>86</v>
      </c>
      <c r="V902" s="15" t="str">
        <f>_xlfn.XLOOKUP(Grades[[#This Row],[Name]],Students[Name],Students[School Name])</f>
        <v>Golden Sierra High School</v>
      </c>
      <c r="W902" s="15" t="str">
        <f>_xlfn.XLOOKUP(Grades[[#This Row],[Name]],Students[Name],Students[Extracurricular Activities])</f>
        <v>Art Club</v>
      </c>
      <c r="X902" s="15" t="str">
        <f>_xlfn.XLOOKUP(Grades[[#This Row],[school]],Schools[School Name],Schools[City])</f>
        <v>Bloomington</v>
      </c>
      <c r="Y902" s="15">
        <f>_xlfn.XLOOKUP(Grades[[#This Row],[School City]],Schools[City],Schools[Zipcode])</f>
        <v>55435</v>
      </c>
    </row>
    <row r="903" spans="12:25" x14ac:dyDescent="0.2">
      <c r="L903" t="s">
        <v>942</v>
      </c>
      <c r="M903" t="s">
        <v>4</v>
      </c>
      <c r="N903" t="s">
        <v>630</v>
      </c>
      <c r="O903">
        <v>73</v>
      </c>
      <c r="P903">
        <v>78</v>
      </c>
      <c r="Q903">
        <v>74</v>
      </c>
      <c r="R903" s="15" t="str">
        <f>_xlfn.XLOOKUP(Grades[[#This Row],[math score]],$I$37:$I$41,$J$37:$J$41, ,-1)</f>
        <v>C</v>
      </c>
      <c r="S903" s="16" t="str">
        <f>_xlfn.XLOOKUP(Grades[[#This Row],[reading score]],$I$37:$I$41,$J$37:$J$41, ,-1)</f>
        <v>C</v>
      </c>
      <c r="T903" s="16" t="str">
        <f>_xlfn.XLOOKUP(Grades[[#This Row],[writing score]],$I$37:$I$41,$J$37:$J$41, ,-1)</f>
        <v>C</v>
      </c>
      <c r="U903" s="76">
        <f>AVERAGE(Grades[[#This Row],[math score]],Grades[[#This Row],[reading score]],Grades[[#This Row],[writing score]])</f>
        <v>75</v>
      </c>
      <c r="V903" s="15" t="str">
        <f>_xlfn.XLOOKUP(Grades[[#This Row],[Name]],Students[Name],Students[School Name])</f>
        <v>Blue River High School</v>
      </c>
      <c r="W903" s="15" t="str">
        <f>_xlfn.XLOOKUP(Grades[[#This Row],[Name]],Students[Name],Students[Extracurricular Activities])</f>
        <v>Art Club</v>
      </c>
      <c r="X903" s="15" t="str">
        <f>_xlfn.XLOOKUP(Grades[[#This Row],[school]],Schools[School Name],Schools[City])</f>
        <v>Duluth</v>
      </c>
      <c r="Y903" s="15">
        <f>_xlfn.XLOOKUP(Grades[[#This Row],[School City]],Schools[City],Schools[Zipcode])</f>
        <v>55810</v>
      </c>
    </row>
    <row r="904" spans="12:25" x14ac:dyDescent="0.2">
      <c r="L904" t="s">
        <v>943</v>
      </c>
      <c r="M904" t="s">
        <v>4</v>
      </c>
      <c r="N904" t="s">
        <v>630</v>
      </c>
      <c r="O904">
        <v>34</v>
      </c>
      <c r="P904">
        <v>48</v>
      </c>
      <c r="Q904">
        <v>41</v>
      </c>
      <c r="R904" s="15" t="str">
        <f>_xlfn.XLOOKUP(Grades[[#This Row],[math score]],$I$37:$I$41,$J$37:$J$41, ,-1)</f>
        <v>F</v>
      </c>
      <c r="S904" s="16" t="str">
        <f>_xlfn.XLOOKUP(Grades[[#This Row],[reading score]],$I$37:$I$41,$J$37:$J$41, ,-1)</f>
        <v>F</v>
      </c>
      <c r="T904" s="16" t="str">
        <f>_xlfn.XLOOKUP(Grades[[#This Row],[writing score]],$I$37:$I$41,$J$37:$J$41, ,-1)</f>
        <v>F</v>
      </c>
      <c r="U904" s="76">
        <f>AVERAGE(Grades[[#This Row],[math score]],Grades[[#This Row],[reading score]],Grades[[#This Row],[writing score]])</f>
        <v>41</v>
      </c>
      <c r="V904" s="15" t="str">
        <f>_xlfn.XLOOKUP(Grades[[#This Row],[Name]],Students[Name],Students[School Name])</f>
        <v>Granite Hills High</v>
      </c>
      <c r="W904" s="15" t="str">
        <f>_xlfn.XLOOKUP(Grades[[#This Row],[Name]],Students[Name],Students[Extracurricular Activities])</f>
        <v>Chess Club</v>
      </c>
      <c r="X904" s="15" t="str">
        <f>_xlfn.XLOOKUP(Grades[[#This Row],[school]],Schools[School Name],Schools[City])</f>
        <v>Minneapolis</v>
      </c>
      <c r="Y904" s="15">
        <f>_xlfn.XLOOKUP(Grades[[#This Row],[School City]],Schools[City],Schools[Zipcode])</f>
        <v>55488</v>
      </c>
    </row>
    <row r="905" spans="12:25" x14ac:dyDescent="0.2">
      <c r="L905" t="s">
        <v>944</v>
      </c>
      <c r="M905" t="s">
        <v>4</v>
      </c>
      <c r="N905" t="s">
        <v>629</v>
      </c>
      <c r="O905">
        <v>93</v>
      </c>
      <c r="P905">
        <v>100</v>
      </c>
      <c r="Q905">
        <v>100</v>
      </c>
      <c r="R905" s="15" t="str">
        <f>_xlfn.XLOOKUP(Grades[[#This Row],[math score]],$I$37:$I$41,$J$37:$J$41, ,-1)</f>
        <v>A</v>
      </c>
      <c r="S905" s="16" t="str">
        <f>_xlfn.XLOOKUP(Grades[[#This Row],[reading score]],$I$37:$I$41,$J$37:$J$41, ,-1)</f>
        <v>A</v>
      </c>
      <c r="T905" s="16" t="str">
        <f>_xlfn.XLOOKUP(Grades[[#This Row],[writing score]],$I$37:$I$41,$J$37:$J$41, ,-1)</f>
        <v>A</v>
      </c>
      <c r="U905" s="76">
        <f>AVERAGE(Grades[[#This Row],[math score]],Grades[[#This Row],[reading score]],Grades[[#This Row],[writing score]])</f>
        <v>97.666666666666671</v>
      </c>
      <c r="V905" s="15" t="str">
        <f>_xlfn.XLOOKUP(Grades[[#This Row],[Name]],Students[Name],Students[School Name])</f>
        <v>Golden Sierra High School</v>
      </c>
      <c r="W905" s="15" t="str">
        <f>_xlfn.XLOOKUP(Grades[[#This Row],[Name]],Students[Name],Students[Extracurricular Activities])</f>
        <v>Sports</v>
      </c>
      <c r="X905" s="15" t="str">
        <f>_xlfn.XLOOKUP(Grades[[#This Row],[school]],Schools[School Name],Schools[City])</f>
        <v>Bloomington</v>
      </c>
      <c r="Y905" s="15">
        <f>_xlfn.XLOOKUP(Grades[[#This Row],[School City]],Schools[City],Schools[Zipcode])</f>
        <v>55435</v>
      </c>
    </row>
    <row r="906" spans="12:25" x14ac:dyDescent="0.2">
      <c r="L906" t="s">
        <v>945</v>
      </c>
      <c r="M906" t="s">
        <v>4</v>
      </c>
      <c r="N906" t="s">
        <v>630</v>
      </c>
      <c r="O906">
        <v>67</v>
      </c>
      <c r="P906">
        <v>84</v>
      </c>
      <c r="Q906">
        <v>84</v>
      </c>
      <c r="R906" s="15" t="str">
        <f>_xlfn.XLOOKUP(Grades[[#This Row],[math score]],$I$37:$I$41,$J$37:$J$41, ,-1)</f>
        <v>D</v>
      </c>
      <c r="S906" s="16" t="str">
        <f>_xlfn.XLOOKUP(Grades[[#This Row],[reading score]],$I$37:$I$41,$J$37:$J$41, ,-1)</f>
        <v>B</v>
      </c>
      <c r="T906" s="16" t="str">
        <f>_xlfn.XLOOKUP(Grades[[#This Row],[writing score]],$I$37:$I$41,$J$37:$J$41, ,-1)</f>
        <v>B</v>
      </c>
      <c r="U906" s="76">
        <f>AVERAGE(Grades[[#This Row],[math score]],Grades[[#This Row],[reading score]],Grades[[#This Row],[writing score]])</f>
        <v>78.333333333333329</v>
      </c>
      <c r="V906" s="15" t="str">
        <f>_xlfn.XLOOKUP(Grades[[#This Row],[Name]],Students[Name],Students[School Name])</f>
        <v>Golden Sierra High School</v>
      </c>
      <c r="W906" s="15" t="str">
        <f>_xlfn.XLOOKUP(Grades[[#This Row],[Name]],Students[Name],Students[Extracurricular Activities])</f>
        <v>Student Government</v>
      </c>
      <c r="X906" s="15" t="str">
        <f>_xlfn.XLOOKUP(Grades[[#This Row],[school]],Schools[School Name],Schools[City])</f>
        <v>Bloomington</v>
      </c>
      <c r="Y906" s="15">
        <f>_xlfn.XLOOKUP(Grades[[#This Row],[School City]],Schools[City],Schools[Zipcode])</f>
        <v>55435</v>
      </c>
    </row>
    <row r="907" spans="12:25" x14ac:dyDescent="0.2">
      <c r="L907" t="s">
        <v>946</v>
      </c>
      <c r="M907" t="s">
        <v>5</v>
      </c>
      <c r="N907" t="s">
        <v>630</v>
      </c>
      <c r="O907">
        <v>88</v>
      </c>
      <c r="P907">
        <v>77</v>
      </c>
      <c r="Q907">
        <v>77</v>
      </c>
      <c r="R907" s="15" t="str">
        <f>_xlfn.XLOOKUP(Grades[[#This Row],[math score]],$I$37:$I$41,$J$37:$J$41, ,-1)</f>
        <v>B</v>
      </c>
      <c r="S907" s="16" t="str">
        <f>_xlfn.XLOOKUP(Grades[[#This Row],[reading score]],$I$37:$I$41,$J$37:$J$41, ,-1)</f>
        <v>C</v>
      </c>
      <c r="T907" s="16" t="str">
        <f>_xlfn.XLOOKUP(Grades[[#This Row],[writing score]],$I$37:$I$41,$J$37:$J$41, ,-1)</f>
        <v>C</v>
      </c>
      <c r="U907" s="76">
        <f>AVERAGE(Grades[[#This Row],[math score]],Grades[[#This Row],[reading score]],Grades[[#This Row],[writing score]])</f>
        <v>80.666666666666671</v>
      </c>
      <c r="V907" s="15" t="str">
        <f>_xlfn.XLOOKUP(Grades[[#This Row],[Name]],Students[Name],Students[School Name])</f>
        <v>Golden Sierra High School</v>
      </c>
      <c r="W907" s="15" t="str">
        <f>_xlfn.XLOOKUP(Grades[[#This Row],[Name]],Students[Name],Students[Extracurricular Activities])</f>
        <v>Yearbook Committee</v>
      </c>
      <c r="X907" s="15" t="str">
        <f>_xlfn.XLOOKUP(Grades[[#This Row],[school]],Schools[School Name],Schools[City])</f>
        <v>Bloomington</v>
      </c>
      <c r="Y907" s="15">
        <f>_xlfn.XLOOKUP(Grades[[#This Row],[School City]],Schools[City],Schools[Zipcode])</f>
        <v>55435</v>
      </c>
    </row>
    <row r="908" spans="12:25" x14ac:dyDescent="0.2">
      <c r="L908" t="s">
        <v>947</v>
      </c>
      <c r="M908" t="s">
        <v>5</v>
      </c>
      <c r="N908" t="s">
        <v>629</v>
      </c>
      <c r="O908">
        <v>57</v>
      </c>
      <c r="P908">
        <v>48</v>
      </c>
      <c r="Q908">
        <v>51</v>
      </c>
      <c r="R908" s="15" t="str">
        <f>_xlfn.XLOOKUP(Grades[[#This Row],[math score]],$I$37:$I$41,$J$37:$J$41, ,-1)</f>
        <v>F</v>
      </c>
      <c r="S908" s="16" t="str">
        <f>_xlfn.XLOOKUP(Grades[[#This Row],[reading score]],$I$37:$I$41,$J$37:$J$41, ,-1)</f>
        <v>F</v>
      </c>
      <c r="T908" s="16" t="str">
        <f>_xlfn.XLOOKUP(Grades[[#This Row],[writing score]],$I$37:$I$41,$J$37:$J$41, ,-1)</f>
        <v>F</v>
      </c>
      <c r="U908" s="76">
        <f>AVERAGE(Grades[[#This Row],[math score]],Grades[[#This Row],[reading score]],Grades[[#This Row],[writing score]])</f>
        <v>52</v>
      </c>
      <c r="V908" s="15" t="str">
        <f>_xlfn.XLOOKUP(Grades[[#This Row],[Name]],Students[Name],Students[School Name])</f>
        <v>Lone Oak Grammar School</v>
      </c>
      <c r="W908" s="15" t="str">
        <f>_xlfn.XLOOKUP(Grades[[#This Row],[Name]],Students[Name],Students[Extracurricular Activities])</f>
        <v>Chess Club</v>
      </c>
      <c r="X908" s="15" t="str">
        <f>_xlfn.XLOOKUP(Grades[[#This Row],[school]],Schools[School Name],Schools[City])</f>
        <v>Rochester</v>
      </c>
      <c r="Y908" s="15">
        <f>_xlfn.XLOOKUP(Grades[[#This Row],[School City]],Schools[City],Schools[Zipcode])</f>
        <v>55906</v>
      </c>
    </row>
    <row r="909" spans="12:25" x14ac:dyDescent="0.2">
      <c r="L909" t="s">
        <v>948</v>
      </c>
      <c r="M909" t="s">
        <v>4</v>
      </c>
      <c r="N909" t="s">
        <v>629</v>
      </c>
      <c r="O909">
        <v>79</v>
      </c>
      <c r="P909">
        <v>84</v>
      </c>
      <c r="Q909">
        <v>91</v>
      </c>
      <c r="R909" s="15" t="str">
        <f>_xlfn.XLOOKUP(Grades[[#This Row],[math score]],$I$37:$I$41,$J$37:$J$41, ,-1)</f>
        <v>C</v>
      </c>
      <c r="S909" s="16" t="str">
        <f>_xlfn.XLOOKUP(Grades[[#This Row],[reading score]],$I$37:$I$41,$J$37:$J$41, ,-1)</f>
        <v>B</v>
      </c>
      <c r="T909" s="16" t="str">
        <f>_xlfn.XLOOKUP(Grades[[#This Row],[writing score]],$I$37:$I$41,$J$37:$J$41, ,-1)</f>
        <v>A</v>
      </c>
      <c r="U909" s="76">
        <f>AVERAGE(Grades[[#This Row],[math score]],Grades[[#This Row],[reading score]],Grades[[#This Row],[writing score]])</f>
        <v>84.666666666666671</v>
      </c>
      <c r="V909" s="15" t="str">
        <f>_xlfn.XLOOKUP(Grades[[#This Row],[Name]],Students[Name],Students[School Name])</f>
        <v>Golden Sierra High School</v>
      </c>
      <c r="W909" s="15" t="str">
        <f>_xlfn.XLOOKUP(Grades[[#This Row],[Name]],Students[Name],Students[Extracurricular Activities])</f>
        <v>Yearbook Committee</v>
      </c>
      <c r="X909" s="15" t="str">
        <f>_xlfn.XLOOKUP(Grades[[#This Row],[school]],Schools[School Name],Schools[City])</f>
        <v>Bloomington</v>
      </c>
      <c r="Y909" s="15">
        <f>_xlfn.XLOOKUP(Grades[[#This Row],[School City]],Schools[City],Schools[Zipcode])</f>
        <v>55435</v>
      </c>
    </row>
    <row r="910" spans="12:25" x14ac:dyDescent="0.2">
      <c r="L910" t="s">
        <v>949</v>
      </c>
      <c r="M910" t="s">
        <v>4</v>
      </c>
      <c r="N910" t="s">
        <v>629</v>
      </c>
      <c r="O910">
        <v>67</v>
      </c>
      <c r="P910">
        <v>75</v>
      </c>
      <c r="Q910">
        <v>72</v>
      </c>
      <c r="R910" s="15" t="str">
        <f>_xlfn.XLOOKUP(Grades[[#This Row],[math score]],$I$37:$I$41,$J$37:$J$41, ,-1)</f>
        <v>D</v>
      </c>
      <c r="S910" s="16" t="str">
        <f>_xlfn.XLOOKUP(Grades[[#This Row],[reading score]],$I$37:$I$41,$J$37:$J$41, ,-1)</f>
        <v>C</v>
      </c>
      <c r="T910" s="16" t="str">
        <f>_xlfn.XLOOKUP(Grades[[#This Row],[writing score]],$I$37:$I$41,$J$37:$J$41, ,-1)</f>
        <v>C</v>
      </c>
      <c r="U910" s="76">
        <f>AVERAGE(Grades[[#This Row],[math score]],Grades[[#This Row],[reading score]],Grades[[#This Row],[writing score]])</f>
        <v>71.333333333333329</v>
      </c>
      <c r="V910" s="15" t="str">
        <f>_xlfn.XLOOKUP(Grades[[#This Row],[Name]],Students[Name],Students[School Name])</f>
        <v>Blue River High School</v>
      </c>
      <c r="W910" s="15" t="str">
        <f>_xlfn.XLOOKUP(Grades[[#This Row],[Name]],Students[Name],Students[Extracurricular Activities])</f>
        <v>Sports</v>
      </c>
      <c r="X910" s="15" t="str">
        <f>_xlfn.XLOOKUP(Grades[[#This Row],[school]],Schools[School Name],Schools[City])</f>
        <v>Duluth</v>
      </c>
      <c r="Y910" s="15">
        <f>_xlfn.XLOOKUP(Grades[[#This Row],[School City]],Schools[City],Schools[Zipcode])</f>
        <v>55810</v>
      </c>
    </row>
    <row r="911" spans="12:25" x14ac:dyDescent="0.2">
      <c r="L911" t="s">
        <v>950</v>
      </c>
      <c r="M911" t="s">
        <v>5</v>
      </c>
      <c r="N911" t="s">
        <v>630</v>
      </c>
      <c r="O911">
        <v>70</v>
      </c>
      <c r="P911">
        <v>64</v>
      </c>
      <c r="Q911">
        <v>70</v>
      </c>
      <c r="R911" s="15" t="str">
        <f>_xlfn.XLOOKUP(Grades[[#This Row],[math score]],$I$37:$I$41,$J$37:$J$41, ,-1)</f>
        <v>C</v>
      </c>
      <c r="S911" s="16" t="str">
        <f>_xlfn.XLOOKUP(Grades[[#This Row],[reading score]],$I$37:$I$41,$J$37:$J$41, ,-1)</f>
        <v>D</v>
      </c>
      <c r="T911" s="16" t="str">
        <f>_xlfn.XLOOKUP(Grades[[#This Row],[writing score]],$I$37:$I$41,$J$37:$J$41, ,-1)</f>
        <v>C</v>
      </c>
      <c r="U911" s="76">
        <f>AVERAGE(Grades[[#This Row],[math score]],Grades[[#This Row],[reading score]],Grades[[#This Row],[writing score]])</f>
        <v>68</v>
      </c>
      <c r="V911" s="15" t="str">
        <f>_xlfn.XLOOKUP(Grades[[#This Row],[Name]],Students[Name],Students[School Name])</f>
        <v>Willow Creek High School</v>
      </c>
      <c r="W911" s="15" t="str">
        <f>_xlfn.XLOOKUP(Grades[[#This Row],[Name]],Students[Name],Students[Extracurricular Activities])</f>
        <v>Sports</v>
      </c>
      <c r="X911" s="15" t="str">
        <f>_xlfn.XLOOKUP(Grades[[#This Row],[school]],Schools[School Name],Schools[City])</f>
        <v>Saint Paul</v>
      </c>
      <c r="Y911" s="15">
        <f>_xlfn.XLOOKUP(Grades[[#This Row],[School City]],Schools[City],Schools[Zipcode])</f>
        <v>55108</v>
      </c>
    </row>
    <row r="912" spans="12:25" x14ac:dyDescent="0.2">
      <c r="L912" t="s">
        <v>951</v>
      </c>
      <c r="M912" t="s">
        <v>5</v>
      </c>
      <c r="N912" t="s">
        <v>629</v>
      </c>
      <c r="O912">
        <v>50</v>
      </c>
      <c r="P912">
        <v>42</v>
      </c>
      <c r="Q912">
        <v>48</v>
      </c>
      <c r="R912" s="15" t="str">
        <f>_xlfn.XLOOKUP(Grades[[#This Row],[math score]],$I$37:$I$41,$J$37:$J$41, ,-1)</f>
        <v>F</v>
      </c>
      <c r="S912" s="16" t="str">
        <f>_xlfn.XLOOKUP(Grades[[#This Row],[reading score]],$I$37:$I$41,$J$37:$J$41, ,-1)</f>
        <v>F</v>
      </c>
      <c r="T912" s="16" t="str">
        <f>_xlfn.XLOOKUP(Grades[[#This Row],[writing score]],$I$37:$I$41,$J$37:$J$41, ,-1)</f>
        <v>F</v>
      </c>
      <c r="U912" s="76">
        <f>AVERAGE(Grades[[#This Row],[math score]],Grades[[#This Row],[reading score]],Grades[[#This Row],[writing score]])</f>
        <v>46.666666666666664</v>
      </c>
      <c r="V912" s="15" t="str">
        <f>_xlfn.XLOOKUP(Grades[[#This Row],[Name]],Students[Name],Students[School Name])</f>
        <v>Golden Sierra High School</v>
      </c>
      <c r="W912" s="15" t="str">
        <f>_xlfn.XLOOKUP(Grades[[#This Row],[Name]],Students[Name],Students[Extracurricular Activities])</f>
        <v>Sports</v>
      </c>
      <c r="X912" s="15" t="str">
        <f>_xlfn.XLOOKUP(Grades[[#This Row],[school]],Schools[School Name],Schools[City])</f>
        <v>Bloomington</v>
      </c>
      <c r="Y912" s="15">
        <f>_xlfn.XLOOKUP(Grades[[#This Row],[School City]],Schools[City],Schools[Zipcode])</f>
        <v>55435</v>
      </c>
    </row>
    <row r="913" spans="12:25" x14ac:dyDescent="0.2">
      <c r="L913" t="s">
        <v>952</v>
      </c>
      <c r="M913" t="s">
        <v>4</v>
      </c>
      <c r="N913" t="s">
        <v>629</v>
      </c>
      <c r="O913">
        <v>69</v>
      </c>
      <c r="P913">
        <v>84</v>
      </c>
      <c r="Q913">
        <v>82</v>
      </c>
      <c r="R913" s="15" t="str">
        <f>_xlfn.XLOOKUP(Grades[[#This Row],[math score]],$I$37:$I$41,$J$37:$J$41, ,-1)</f>
        <v>D</v>
      </c>
      <c r="S913" s="16" t="str">
        <f>_xlfn.XLOOKUP(Grades[[#This Row],[reading score]],$I$37:$I$41,$J$37:$J$41, ,-1)</f>
        <v>B</v>
      </c>
      <c r="T913" s="16" t="str">
        <f>_xlfn.XLOOKUP(Grades[[#This Row],[writing score]],$I$37:$I$41,$J$37:$J$41, ,-1)</f>
        <v>B</v>
      </c>
      <c r="U913" s="76">
        <f>AVERAGE(Grades[[#This Row],[math score]],Grades[[#This Row],[reading score]],Grades[[#This Row],[writing score]])</f>
        <v>78.333333333333329</v>
      </c>
      <c r="V913" s="15" t="str">
        <f>_xlfn.XLOOKUP(Grades[[#This Row],[Name]],Students[Name],Students[School Name])</f>
        <v>Granite Hills High</v>
      </c>
      <c r="W913" s="15" t="str">
        <f>_xlfn.XLOOKUP(Grades[[#This Row],[Name]],Students[Name],Students[Extracurricular Activities])</f>
        <v>Yearbook Committee</v>
      </c>
      <c r="X913" s="15" t="str">
        <f>_xlfn.XLOOKUP(Grades[[#This Row],[school]],Schools[School Name],Schools[City])</f>
        <v>Minneapolis</v>
      </c>
      <c r="Y913" s="15">
        <f>_xlfn.XLOOKUP(Grades[[#This Row],[School City]],Schools[City],Schools[Zipcode])</f>
        <v>55488</v>
      </c>
    </row>
    <row r="914" spans="12:25" x14ac:dyDescent="0.2">
      <c r="L914" t="s">
        <v>953</v>
      </c>
      <c r="M914" t="s">
        <v>4</v>
      </c>
      <c r="N914" t="s">
        <v>629</v>
      </c>
      <c r="O914">
        <v>52</v>
      </c>
      <c r="P914">
        <v>61</v>
      </c>
      <c r="Q914">
        <v>66</v>
      </c>
      <c r="R914" s="15" t="str">
        <f>_xlfn.XLOOKUP(Grades[[#This Row],[math score]],$I$37:$I$41,$J$37:$J$41, ,-1)</f>
        <v>F</v>
      </c>
      <c r="S914" s="16" t="str">
        <f>_xlfn.XLOOKUP(Grades[[#This Row],[reading score]],$I$37:$I$41,$J$37:$J$41, ,-1)</f>
        <v>D</v>
      </c>
      <c r="T914" s="16" t="str">
        <f>_xlfn.XLOOKUP(Grades[[#This Row],[writing score]],$I$37:$I$41,$J$37:$J$41, ,-1)</f>
        <v>D</v>
      </c>
      <c r="U914" s="76">
        <f>AVERAGE(Grades[[#This Row],[math score]],Grades[[#This Row],[reading score]],Grades[[#This Row],[writing score]])</f>
        <v>59.666666666666664</v>
      </c>
      <c r="V914" s="15" t="str">
        <f>_xlfn.XLOOKUP(Grades[[#This Row],[Name]],Students[Name],Students[School Name])</f>
        <v>Blue River High School</v>
      </c>
      <c r="W914" s="15" t="str">
        <f>_xlfn.XLOOKUP(Grades[[#This Row],[Name]],Students[Name],Students[Extracurricular Activities])</f>
        <v>Sports</v>
      </c>
      <c r="X914" s="15" t="str">
        <f>_xlfn.XLOOKUP(Grades[[#This Row],[school]],Schools[School Name],Schools[City])</f>
        <v>Duluth</v>
      </c>
      <c r="Y914" s="15">
        <f>_xlfn.XLOOKUP(Grades[[#This Row],[School City]],Schools[City],Schools[Zipcode])</f>
        <v>55810</v>
      </c>
    </row>
    <row r="915" spans="12:25" x14ac:dyDescent="0.2">
      <c r="L915" t="s">
        <v>954</v>
      </c>
      <c r="M915" t="s">
        <v>4</v>
      </c>
      <c r="N915" t="s">
        <v>630</v>
      </c>
      <c r="O915">
        <v>47</v>
      </c>
      <c r="P915">
        <v>62</v>
      </c>
      <c r="Q915">
        <v>66</v>
      </c>
      <c r="R915" s="15" t="str">
        <f>_xlfn.XLOOKUP(Grades[[#This Row],[math score]],$I$37:$I$41,$J$37:$J$41, ,-1)</f>
        <v>F</v>
      </c>
      <c r="S915" s="16" t="str">
        <f>_xlfn.XLOOKUP(Grades[[#This Row],[reading score]],$I$37:$I$41,$J$37:$J$41, ,-1)</f>
        <v>D</v>
      </c>
      <c r="T915" s="16" t="str">
        <f>_xlfn.XLOOKUP(Grades[[#This Row],[writing score]],$I$37:$I$41,$J$37:$J$41, ,-1)</f>
        <v>D</v>
      </c>
      <c r="U915" s="76">
        <f>AVERAGE(Grades[[#This Row],[math score]],Grades[[#This Row],[reading score]],Grades[[#This Row],[writing score]])</f>
        <v>58.333333333333336</v>
      </c>
      <c r="V915" s="15" t="str">
        <f>_xlfn.XLOOKUP(Grades[[#This Row],[Name]],Students[Name],Students[School Name])</f>
        <v>Blue River High School</v>
      </c>
      <c r="W915" s="15" t="str">
        <f>_xlfn.XLOOKUP(Grades[[#This Row],[Name]],Students[Name],Students[Extracurricular Activities])</f>
        <v>Sports</v>
      </c>
      <c r="X915" s="15" t="str">
        <f>_xlfn.XLOOKUP(Grades[[#This Row],[school]],Schools[School Name],Schools[City])</f>
        <v>Duluth</v>
      </c>
      <c r="Y915" s="15">
        <f>_xlfn.XLOOKUP(Grades[[#This Row],[School City]],Schools[City],Schools[Zipcode])</f>
        <v>55810</v>
      </c>
    </row>
    <row r="916" spans="12:25" x14ac:dyDescent="0.2">
      <c r="L916" t="s">
        <v>955</v>
      </c>
      <c r="M916" t="s">
        <v>4</v>
      </c>
      <c r="N916" t="s">
        <v>630</v>
      </c>
      <c r="O916">
        <v>46</v>
      </c>
      <c r="P916">
        <v>61</v>
      </c>
      <c r="Q916">
        <v>55</v>
      </c>
      <c r="R916" s="15" t="str">
        <f>_xlfn.XLOOKUP(Grades[[#This Row],[math score]],$I$37:$I$41,$J$37:$J$41, ,-1)</f>
        <v>F</v>
      </c>
      <c r="S916" s="16" t="str">
        <f>_xlfn.XLOOKUP(Grades[[#This Row],[reading score]],$I$37:$I$41,$J$37:$J$41, ,-1)</f>
        <v>D</v>
      </c>
      <c r="T916" s="16" t="str">
        <f>_xlfn.XLOOKUP(Grades[[#This Row],[writing score]],$I$37:$I$41,$J$37:$J$41, ,-1)</f>
        <v>F</v>
      </c>
      <c r="U916" s="76">
        <f>AVERAGE(Grades[[#This Row],[math score]],Grades[[#This Row],[reading score]],Grades[[#This Row],[writing score]])</f>
        <v>54</v>
      </c>
      <c r="V916" s="15" t="str">
        <f>_xlfn.XLOOKUP(Grades[[#This Row],[Name]],Students[Name],Students[School Name])</f>
        <v>Lone Oak Grammar School</v>
      </c>
      <c r="W916" s="15" t="str">
        <f>_xlfn.XLOOKUP(Grades[[#This Row],[Name]],Students[Name],Students[Extracurricular Activities])</f>
        <v>Chess Club</v>
      </c>
      <c r="X916" s="15" t="str">
        <f>_xlfn.XLOOKUP(Grades[[#This Row],[school]],Schools[School Name],Schools[City])</f>
        <v>Rochester</v>
      </c>
      <c r="Y916" s="15">
        <f>_xlfn.XLOOKUP(Grades[[#This Row],[School City]],Schools[City],Schools[Zipcode])</f>
        <v>55906</v>
      </c>
    </row>
    <row r="917" spans="12:25" x14ac:dyDescent="0.2">
      <c r="L917" t="s">
        <v>956</v>
      </c>
      <c r="M917" t="s">
        <v>4</v>
      </c>
      <c r="N917" t="s">
        <v>629</v>
      </c>
      <c r="O917">
        <v>68</v>
      </c>
      <c r="P917">
        <v>70</v>
      </c>
      <c r="Q917">
        <v>66</v>
      </c>
      <c r="R917" s="15" t="str">
        <f>_xlfn.XLOOKUP(Grades[[#This Row],[math score]],$I$37:$I$41,$J$37:$J$41, ,-1)</f>
        <v>D</v>
      </c>
      <c r="S917" s="16" t="str">
        <f>_xlfn.XLOOKUP(Grades[[#This Row],[reading score]],$I$37:$I$41,$J$37:$J$41, ,-1)</f>
        <v>C</v>
      </c>
      <c r="T917" s="16" t="str">
        <f>_xlfn.XLOOKUP(Grades[[#This Row],[writing score]],$I$37:$I$41,$J$37:$J$41, ,-1)</f>
        <v>D</v>
      </c>
      <c r="U917" s="76">
        <f>AVERAGE(Grades[[#This Row],[math score]],Grades[[#This Row],[reading score]],Grades[[#This Row],[writing score]])</f>
        <v>68</v>
      </c>
      <c r="V917" s="15" t="str">
        <f>_xlfn.XLOOKUP(Grades[[#This Row],[Name]],Students[Name],Students[School Name])</f>
        <v>Willow Creek High School</v>
      </c>
      <c r="W917" s="15" t="str">
        <f>_xlfn.XLOOKUP(Grades[[#This Row],[Name]],Students[Name],Students[Extracurricular Activities])</f>
        <v>Yearbook Committee</v>
      </c>
      <c r="X917" s="15" t="str">
        <f>_xlfn.XLOOKUP(Grades[[#This Row],[school]],Schools[School Name],Schools[City])</f>
        <v>Saint Paul</v>
      </c>
      <c r="Y917" s="15">
        <f>_xlfn.XLOOKUP(Grades[[#This Row],[School City]],Schools[City],Schools[Zipcode])</f>
        <v>55108</v>
      </c>
    </row>
    <row r="918" spans="12:25" x14ac:dyDescent="0.2">
      <c r="L918" t="s">
        <v>957</v>
      </c>
      <c r="M918" t="s">
        <v>5</v>
      </c>
      <c r="N918" t="s">
        <v>629</v>
      </c>
      <c r="O918">
        <v>100</v>
      </c>
      <c r="P918">
        <v>100</v>
      </c>
      <c r="Q918">
        <v>100</v>
      </c>
      <c r="R918" s="15" t="str">
        <f>_xlfn.XLOOKUP(Grades[[#This Row],[math score]],$I$37:$I$41,$J$37:$J$41, ,-1)</f>
        <v>A</v>
      </c>
      <c r="S918" s="16" t="str">
        <f>_xlfn.XLOOKUP(Grades[[#This Row],[reading score]],$I$37:$I$41,$J$37:$J$41, ,-1)</f>
        <v>A</v>
      </c>
      <c r="T918" s="16" t="str">
        <f>_xlfn.XLOOKUP(Grades[[#This Row],[writing score]],$I$37:$I$41,$J$37:$J$41, ,-1)</f>
        <v>A</v>
      </c>
      <c r="U918" s="76">
        <f>AVERAGE(Grades[[#This Row],[math score]],Grades[[#This Row],[reading score]],Grades[[#This Row],[writing score]])</f>
        <v>100</v>
      </c>
      <c r="V918" s="15" t="str">
        <f>_xlfn.XLOOKUP(Grades[[#This Row],[Name]],Students[Name],Students[School Name])</f>
        <v>Willow Creek High School</v>
      </c>
      <c r="W918" s="15" t="str">
        <f>_xlfn.XLOOKUP(Grades[[#This Row],[Name]],Students[Name],Students[Extracurricular Activities])</f>
        <v>Sports</v>
      </c>
      <c r="X918" s="15" t="str">
        <f>_xlfn.XLOOKUP(Grades[[#This Row],[school]],Schools[School Name],Schools[City])</f>
        <v>Saint Paul</v>
      </c>
      <c r="Y918" s="15">
        <f>_xlfn.XLOOKUP(Grades[[#This Row],[School City]],Schools[City],Schools[Zipcode])</f>
        <v>55108</v>
      </c>
    </row>
    <row r="919" spans="12:25" x14ac:dyDescent="0.2">
      <c r="L919" t="s">
        <v>958</v>
      </c>
      <c r="M919" t="s">
        <v>4</v>
      </c>
      <c r="N919" t="s">
        <v>629</v>
      </c>
      <c r="O919">
        <v>44</v>
      </c>
      <c r="P919">
        <v>61</v>
      </c>
      <c r="Q919">
        <v>52</v>
      </c>
      <c r="R919" s="15" t="str">
        <f>_xlfn.XLOOKUP(Grades[[#This Row],[math score]],$I$37:$I$41,$J$37:$J$41, ,-1)</f>
        <v>F</v>
      </c>
      <c r="S919" s="16" t="str">
        <f>_xlfn.XLOOKUP(Grades[[#This Row],[reading score]],$I$37:$I$41,$J$37:$J$41, ,-1)</f>
        <v>D</v>
      </c>
      <c r="T919" s="16" t="str">
        <f>_xlfn.XLOOKUP(Grades[[#This Row],[writing score]],$I$37:$I$41,$J$37:$J$41, ,-1)</f>
        <v>F</v>
      </c>
      <c r="U919" s="76">
        <f>AVERAGE(Grades[[#This Row],[math score]],Grades[[#This Row],[reading score]],Grades[[#This Row],[writing score]])</f>
        <v>52.333333333333336</v>
      </c>
      <c r="V919" s="15" t="str">
        <f>_xlfn.XLOOKUP(Grades[[#This Row],[Name]],Students[Name],Students[School Name])</f>
        <v>Blue River High School</v>
      </c>
      <c r="W919" s="15" t="str">
        <f>_xlfn.XLOOKUP(Grades[[#This Row],[Name]],Students[Name],Students[Extracurricular Activities])</f>
        <v>Chess Club</v>
      </c>
      <c r="X919" s="15" t="str">
        <f>_xlfn.XLOOKUP(Grades[[#This Row],[school]],Schools[School Name],Schools[City])</f>
        <v>Duluth</v>
      </c>
      <c r="Y919" s="15">
        <f>_xlfn.XLOOKUP(Grades[[#This Row],[School City]],Schools[City],Schools[Zipcode])</f>
        <v>55810</v>
      </c>
    </row>
    <row r="920" spans="12:25" x14ac:dyDescent="0.2">
      <c r="L920" t="s">
        <v>959</v>
      </c>
      <c r="M920" t="s">
        <v>4</v>
      </c>
      <c r="N920" t="s">
        <v>629</v>
      </c>
      <c r="O920">
        <v>57</v>
      </c>
      <c r="P920">
        <v>77</v>
      </c>
      <c r="Q920">
        <v>80</v>
      </c>
      <c r="R920" s="15" t="str">
        <f>_xlfn.XLOOKUP(Grades[[#This Row],[math score]],$I$37:$I$41,$J$37:$J$41, ,-1)</f>
        <v>F</v>
      </c>
      <c r="S920" s="16" t="str">
        <f>_xlfn.XLOOKUP(Grades[[#This Row],[reading score]],$I$37:$I$41,$J$37:$J$41, ,-1)</f>
        <v>C</v>
      </c>
      <c r="T920" s="16" t="str">
        <f>_xlfn.XLOOKUP(Grades[[#This Row],[writing score]],$I$37:$I$41,$J$37:$J$41, ,-1)</f>
        <v>B</v>
      </c>
      <c r="U920" s="76">
        <f>AVERAGE(Grades[[#This Row],[math score]],Grades[[#This Row],[reading score]],Grades[[#This Row],[writing score]])</f>
        <v>71.333333333333329</v>
      </c>
      <c r="V920" s="15" t="str">
        <f>_xlfn.XLOOKUP(Grades[[#This Row],[Name]],Students[Name],Students[School Name])</f>
        <v>Blue River High School</v>
      </c>
      <c r="W920" s="15" t="str">
        <f>_xlfn.XLOOKUP(Grades[[#This Row],[Name]],Students[Name],Students[Extracurricular Activities])</f>
        <v xml:space="preserve">Marching Band </v>
      </c>
      <c r="X920" s="15" t="str">
        <f>_xlfn.XLOOKUP(Grades[[#This Row],[school]],Schools[School Name],Schools[City])</f>
        <v>Duluth</v>
      </c>
      <c r="Y920" s="15">
        <f>_xlfn.XLOOKUP(Grades[[#This Row],[School City]],Schools[City],Schools[Zipcode])</f>
        <v>55810</v>
      </c>
    </row>
    <row r="921" spans="12:25" x14ac:dyDescent="0.2">
      <c r="L921" t="s">
        <v>960</v>
      </c>
      <c r="M921" t="s">
        <v>5</v>
      </c>
      <c r="N921" t="s">
        <v>629</v>
      </c>
      <c r="O921">
        <v>91</v>
      </c>
      <c r="P921">
        <v>96</v>
      </c>
      <c r="Q921">
        <v>91</v>
      </c>
      <c r="R921" s="15" t="str">
        <f>_xlfn.XLOOKUP(Grades[[#This Row],[math score]],$I$37:$I$41,$J$37:$J$41, ,-1)</f>
        <v>A</v>
      </c>
      <c r="S921" s="16" t="str">
        <f>_xlfn.XLOOKUP(Grades[[#This Row],[reading score]],$I$37:$I$41,$J$37:$J$41, ,-1)</f>
        <v>A</v>
      </c>
      <c r="T921" s="16" t="str">
        <f>_xlfn.XLOOKUP(Grades[[#This Row],[writing score]],$I$37:$I$41,$J$37:$J$41, ,-1)</f>
        <v>A</v>
      </c>
      <c r="U921" s="76">
        <f>AVERAGE(Grades[[#This Row],[math score]],Grades[[#This Row],[reading score]],Grades[[#This Row],[writing score]])</f>
        <v>92.666666666666671</v>
      </c>
      <c r="V921" s="15" t="str">
        <f>_xlfn.XLOOKUP(Grades[[#This Row],[Name]],Students[Name],Students[School Name])</f>
        <v>Lone Oak Grammar School</v>
      </c>
      <c r="W921" s="15" t="str">
        <f>_xlfn.XLOOKUP(Grades[[#This Row],[Name]],Students[Name],Students[Extracurricular Activities])</f>
        <v>Yearbook Committee</v>
      </c>
      <c r="X921" s="15" t="str">
        <f>_xlfn.XLOOKUP(Grades[[#This Row],[school]],Schools[School Name],Schools[City])</f>
        <v>Rochester</v>
      </c>
      <c r="Y921" s="15">
        <f>_xlfn.XLOOKUP(Grades[[#This Row],[School City]],Schools[City],Schools[Zipcode])</f>
        <v>55906</v>
      </c>
    </row>
    <row r="922" spans="12:25" x14ac:dyDescent="0.2">
      <c r="L922" t="s">
        <v>961</v>
      </c>
      <c r="M922" t="s">
        <v>5</v>
      </c>
      <c r="N922" t="s">
        <v>630</v>
      </c>
      <c r="O922">
        <v>69</v>
      </c>
      <c r="P922">
        <v>70</v>
      </c>
      <c r="Q922">
        <v>67</v>
      </c>
      <c r="R922" s="15" t="str">
        <f>_xlfn.XLOOKUP(Grades[[#This Row],[math score]],$I$37:$I$41,$J$37:$J$41, ,-1)</f>
        <v>D</v>
      </c>
      <c r="S922" s="16" t="str">
        <f>_xlfn.XLOOKUP(Grades[[#This Row],[reading score]],$I$37:$I$41,$J$37:$J$41, ,-1)</f>
        <v>C</v>
      </c>
      <c r="T922" s="16" t="str">
        <f>_xlfn.XLOOKUP(Grades[[#This Row],[writing score]],$I$37:$I$41,$J$37:$J$41, ,-1)</f>
        <v>D</v>
      </c>
      <c r="U922" s="76">
        <f>AVERAGE(Grades[[#This Row],[math score]],Grades[[#This Row],[reading score]],Grades[[#This Row],[writing score]])</f>
        <v>68.666666666666671</v>
      </c>
      <c r="V922" s="15" t="str">
        <f>_xlfn.XLOOKUP(Grades[[#This Row],[Name]],Students[Name],Students[School Name])</f>
        <v>Golden Sierra High School</v>
      </c>
      <c r="W922" s="15" t="str">
        <f>_xlfn.XLOOKUP(Grades[[#This Row],[Name]],Students[Name],Students[Extracurricular Activities])</f>
        <v>Chess Club</v>
      </c>
      <c r="X922" s="15" t="str">
        <f>_xlfn.XLOOKUP(Grades[[#This Row],[school]],Schools[School Name],Schools[City])</f>
        <v>Bloomington</v>
      </c>
      <c r="Y922" s="15">
        <f>_xlfn.XLOOKUP(Grades[[#This Row],[School City]],Schools[City],Schools[Zipcode])</f>
        <v>55435</v>
      </c>
    </row>
    <row r="923" spans="12:25" x14ac:dyDescent="0.2">
      <c r="L923" t="s">
        <v>962</v>
      </c>
      <c r="M923" t="s">
        <v>4</v>
      </c>
      <c r="N923" t="s">
        <v>630</v>
      </c>
      <c r="O923">
        <v>35</v>
      </c>
      <c r="P923">
        <v>53</v>
      </c>
      <c r="Q923">
        <v>46</v>
      </c>
      <c r="R923" s="15" t="str">
        <f>_xlfn.XLOOKUP(Grades[[#This Row],[math score]],$I$37:$I$41,$J$37:$J$41, ,-1)</f>
        <v>F</v>
      </c>
      <c r="S923" s="16" t="str">
        <f>_xlfn.XLOOKUP(Grades[[#This Row],[reading score]],$I$37:$I$41,$J$37:$J$41, ,-1)</f>
        <v>F</v>
      </c>
      <c r="T923" s="16" t="str">
        <f>_xlfn.XLOOKUP(Grades[[#This Row],[writing score]],$I$37:$I$41,$J$37:$J$41, ,-1)</f>
        <v>F</v>
      </c>
      <c r="U923" s="76">
        <f>AVERAGE(Grades[[#This Row],[math score]],Grades[[#This Row],[reading score]],Grades[[#This Row],[writing score]])</f>
        <v>44.666666666666664</v>
      </c>
      <c r="V923" s="15" t="str">
        <f>_xlfn.XLOOKUP(Grades[[#This Row],[Name]],Students[Name],Students[School Name])</f>
        <v>Blue River High School</v>
      </c>
      <c r="W923" s="15" t="str">
        <f>_xlfn.XLOOKUP(Grades[[#This Row],[Name]],Students[Name],Students[Extracurricular Activities])</f>
        <v>Chess Club</v>
      </c>
      <c r="X923" s="15" t="str">
        <f>_xlfn.XLOOKUP(Grades[[#This Row],[school]],Schools[School Name],Schools[City])</f>
        <v>Duluth</v>
      </c>
      <c r="Y923" s="15">
        <f>_xlfn.XLOOKUP(Grades[[#This Row],[School City]],Schools[City],Schools[Zipcode])</f>
        <v>55810</v>
      </c>
    </row>
    <row r="924" spans="12:25" x14ac:dyDescent="0.2">
      <c r="L924" t="s">
        <v>963</v>
      </c>
      <c r="M924" t="s">
        <v>5</v>
      </c>
      <c r="N924" t="s">
        <v>630</v>
      </c>
      <c r="O924">
        <v>72</v>
      </c>
      <c r="P924">
        <v>66</v>
      </c>
      <c r="Q924">
        <v>66</v>
      </c>
      <c r="R924" s="15" t="str">
        <f>_xlfn.XLOOKUP(Grades[[#This Row],[math score]],$I$37:$I$41,$J$37:$J$41, ,-1)</f>
        <v>C</v>
      </c>
      <c r="S924" s="16" t="str">
        <f>_xlfn.XLOOKUP(Grades[[#This Row],[reading score]],$I$37:$I$41,$J$37:$J$41, ,-1)</f>
        <v>D</v>
      </c>
      <c r="T924" s="16" t="str">
        <f>_xlfn.XLOOKUP(Grades[[#This Row],[writing score]],$I$37:$I$41,$J$37:$J$41, ,-1)</f>
        <v>D</v>
      </c>
      <c r="U924" s="76">
        <f>AVERAGE(Grades[[#This Row],[math score]],Grades[[#This Row],[reading score]],Grades[[#This Row],[writing score]])</f>
        <v>68</v>
      </c>
      <c r="V924" s="15" t="str">
        <f>_xlfn.XLOOKUP(Grades[[#This Row],[Name]],Students[Name],Students[School Name])</f>
        <v>Golden Sierra High School</v>
      </c>
      <c r="W924" s="15" t="str">
        <f>_xlfn.XLOOKUP(Grades[[#This Row],[Name]],Students[Name],Students[Extracurricular Activities])</f>
        <v>Chess Club</v>
      </c>
      <c r="X924" s="15" t="str">
        <f>_xlfn.XLOOKUP(Grades[[#This Row],[school]],Schools[School Name],Schools[City])</f>
        <v>Bloomington</v>
      </c>
      <c r="Y924" s="15">
        <f>_xlfn.XLOOKUP(Grades[[#This Row],[School City]],Schools[City],Schools[Zipcode])</f>
        <v>55435</v>
      </c>
    </row>
    <row r="925" spans="12:25" x14ac:dyDescent="0.2">
      <c r="L925" t="s">
        <v>964</v>
      </c>
      <c r="M925" t="s">
        <v>4</v>
      </c>
      <c r="N925" t="s">
        <v>629</v>
      </c>
      <c r="O925">
        <v>54</v>
      </c>
      <c r="P925">
        <v>65</v>
      </c>
      <c r="Q925">
        <v>65</v>
      </c>
      <c r="R925" s="15" t="str">
        <f>_xlfn.XLOOKUP(Grades[[#This Row],[math score]],$I$37:$I$41,$J$37:$J$41, ,-1)</f>
        <v>F</v>
      </c>
      <c r="S925" s="16" t="str">
        <f>_xlfn.XLOOKUP(Grades[[#This Row],[reading score]],$I$37:$I$41,$J$37:$J$41, ,-1)</f>
        <v>D</v>
      </c>
      <c r="T925" s="16" t="str">
        <f>_xlfn.XLOOKUP(Grades[[#This Row],[writing score]],$I$37:$I$41,$J$37:$J$41, ,-1)</f>
        <v>D</v>
      </c>
      <c r="U925" s="76">
        <f>AVERAGE(Grades[[#This Row],[math score]],Grades[[#This Row],[reading score]],Grades[[#This Row],[writing score]])</f>
        <v>61.333333333333336</v>
      </c>
      <c r="V925" s="15" t="str">
        <f>_xlfn.XLOOKUP(Grades[[#This Row],[Name]],Students[Name],Students[School Name])</f>
        <v>Lone Oak Grammar School</v>
      </c>
      <c r="W925" s="15" t="str">
        <f>_xlfn.XLOOKUP(Grades[[#This Row],[Name]],Students[Name],Students[Extracurricular Activities])</f>
        <v xml:space="preserve">Marching Band </v>
      </c>
      <c r="X925" s="15" t="str">
        <f>_xlfn.XLOOKUP(Grades[[#This Row],[school]],Schools[School Name],Schools[City])</f>
        <v>Rochester</v>
      </c>
      <c r="Y925" s="15">
        <f>_xlfn.XLOOKUP(Grades[[#This Row],[School City]],Schools[City],Schools[Zipcode])</f>
        <v>55906</v>
      </c>
    </row>
    <row r="926" spans="12:25" x14ac:dyDescent="0.2">
      <c r="L926" t="s">
        <v>965</v>
      </c>
      <c r="M926" t="s">
        <v>5</v>
      </c>
      <c r="N926" t="s">
        <v>630</v>
      </c>
      <c r="O926">
        <v>74</v>
      </c>
      <c r="P926">
        <v>70</v>
      </c>
      <c r="Q926">
        <v>69</v>
      </c>
      <c r="R926" s="15" t="str">
        <f>_xlfn.XLOOKUP(Grades[[#This Row],[math score]],$I$37:$I$41,$J$37:$J$41, ,-1)</f>
        <v>C</v>
      </c>
      <c r="S926" s="16" t="str">
        <f>_xlfn.XLOOKUP(Grades[[#This Row],[reading score]],$I$37:$I$41,$J$37:$J$41, ,-1)</f>
        <v>C</v>
      </c>
      <c r="T926" s="16" t="str">
        <f>_xlfn.XLOOKUP(Grades[[#This Row],[writing score]],$I$37:$I$41,$J$37:$J$41, ,-1)</f>
        <v>D</v>
      </c>
      <c r="U926" s="76">
        <f>AVERAGE(Grades[[#This Row],[math score]],Grades[[#This Row],[reading score]],Grades[[#This Row],[writing score]])</f>
        <v>71</v>
      </c>
      <c r="V926" s="15" t="str">
        <f>_xlfn.XLOOKUP(Grades[[#This Row],[Name]],Students[Name],Students[School Name])</f>
        <v>Golden Sierra High School</v>
      </c>
      <c r="W926" s="15" t="str">
        <f>_xlfn.XLOOKUP(Grades[[#This Row],[Name]],Students[Name],Students[Extracurricular Activities])</f>
        <v>Chess Club</v>
      </c>
      <c r="X926" s="15" t="str">
        <f>_xlfn.XLOOKUP(Grades[[#This Row],[school]],Schools[School Name],Schools[City])</f>
        <v>Bloomington</v>
      </c>
      <c r="Y926" s="15">
        <f>_xlfn.XLOOKUP(Grades[[#This Row],[School City]],Schools[City],Schools[Zipcode])</f>
        <v>55435</v>
      </c>
    </row>
    <row r="927" spans="12:25" x14ac:dyDescent="0.2">
      <c r="L927" t="s">
        <v>966</v>
      </c>
      <c r="M927" t="s">
        <v>5</v>
      </c>
      <c r="N927" t="s">
        <v>629</v>
      </c>
      <c r="O927">
        <v>74</v>
      </c>
      <c r="P927">
        <v>64</v>
      </c>
      <c r="Q927">
        <v>60</v>
      </c>
      <c r="R927" s="15" t="str">
        <f>_xlfn.XLOOKUP(Grades[[#This Row],[math score]],$I$37:$I$41,$J$37:$J$41, ,-1)</f>
        <v>C</v>
      </c>
      <c r="S927" s="16" t="str">
        <f>_xlfn.XLOOKUP(Grades[[#This Row],[reading score]],$I$37:$I$41,$J$37:$J$41, ,-1)</f>
        <v>D</v>
      </c>
      <c r="T927" s="16" t="str">
        <f>_xlfn.XLOOKUP(Grades[[#This Row],[writing score]],$I$37:$I$41,$J$37:$J$41, ,-1)</f>
        <v>D</v>
      </c>
      <c r="U927" s="76">
        <f>AVERAGE(Grades[[#This Row],[math score]],Grades[[#This Row],[reading score]],Grades[[#This Row],[writing score]])</f>
        <v>66</v>
      </c>
      <c r="V927" s="15" t="str">
        <f>_xlfn.XLOOKUP(Grades[[#This Row],[Name]],Students[Name],Students[School Name])</f>
        <v>Willow Creek High School</v>
      </c>
      <c r="W927" s="15" t="str">
        <f>_xlfn.XLOOKUP(Grades[[#This Row],[Name]],Students[Name],Students[Extracurricular Activities])</f>
        <v>Student Government</v>
      </c>
      <c r="X927" s="15" t="str">
        <f>_xlfn.XLOOKUP(Grades[[#This Row],[school]],Schools[School Name],Schools[City])</f>
        <v>Saint Paul</v>
      </c>
      <c r="Y927" s="15">
        <f>_xlfn.XLOOKUP(Grades[[#This Row],[School City]],Schools[City],Schools[Zipcode])</f>
        <v>55108</v>
      </c>
    </row>
    <row r="928" spans="12:25" x14ac:dyDescent="0.2">
      <c r="L928" t="s">
        <v>967</v>
      </c>
      <c r="M928" t="s">
        <v>5</v>
      </c>
      <c r="N928" t="s">
        <v>630</v>
      </c>
      <c r="O928">
        <v>64</v>
      </c>
      <c r="P928">
        <v>56</v>
      </c>
      <c r="Q928">
        <v>52</v>
      </c>
      <c r="R928" s="15" t="str">
        <f>_xlfn.XLOOKUP(Grades[[#This Row],[math score]],$I$37:$I$41,$J$37:$J$41, ,-1)</f>
        <v>D</v>
      </c>
      <c r="S928" s="16" t="str">
        <f>_xlfn.XLOOKUP(Grades[[#This Row],[reading score]],$I$37:$I$41,$J$37:$J$41, ,-1)</f>
        <v>F</v>
      </c>
      <c r="T928" s="16" t="str">
        <f>_xlfn.XLOOKUP(Grades[[#This Row],[writing score]],$I$37:$I$41,$J$37:$J$41, ,-1)</f>
        <v>F</v>
      </c>
      <c r="U928" s="76">
        <f>AVERAGE(Grades[[#This Row],[math score]],Grades[[#This Row],[reading score]],Grades[[#This Row],[writing score]])</f>
        <v>57.333333333333336</v>
      </c>
      <c r="V928" s="15" t="str">
        <f>_xlfn.XLOOKUP(Grades[[#This Row],[Name]],Students[Name],Students[School Name])</f>
        <v>Willow Creek High School</v>
      </c>
      <c r="W928" s="15" t="str">
        <f>_xlfn.XLOOKUP(Grades[[#This Row],[Name]],Students[Name],Students[Extracurricular Activities])</f>
        <v xml:space="preserve">Marching Band </v>
      </c>
      <c r="X928" s="15" t="str">
        <f>_xlfn.XLOOKUP(Grades[[#This Row],[school]],Schools[School Name],Schools[City])</f>
        <v>Saint Paul</v>
      </c>
      <c r="Y928" s="15">
        <f>_xlfn.XLOOKUP(Grades[[#This Row],[School City]],Schools[City],Schools[Zipcode])</f>
        <v>55108</v>
      </c>
    </row>
    <row r="929" spans="12:25" x14ac:dyDescent="0.2">
      <c r="L929" t="s">
        <v>968</v>
      </c>
      <c r="M929" t="s">
        <v>4</v>
      </c>
      <c r="N929" t="s">
        <v>629</v>
      </c>
      <c r="O929">
        <v>65</v>
      </c>
      <c r="P929">
        <v>61</v>
      </c>
      <c r="Q929">
        <v>71</v>
      </c>
      <c r="R929" s="15" t="str">
        <f>_xlfn.XLOOKUP(Grades[[#This Row],[math score]],$I$37:$I$41,$J$37:$J$41, ,-1)</f>
        <v>D</v>
      </c>
      <c r="S929" s="16" t="str">
        <f>_xlfn.XLOOKUP(Grades[[#This Row],[reading score]],$I$37:$I$41,$J$37:$J$41, ,-1)</f>
        <v>D</v>
      </c>
      <c r="T929" s="16" t="str">
        <f>_xlfn.XLOOKUP(Grades[[#This Row],[writing score]],$I$37:$I$41,$J$37:$J$41, ,-1)</f>
        <v>C</v>
      </c>
      <c r="U929" s="76">
        <f>AVERAGE(Grades[[#This Row],[math score]],Grades[[#This Row],[reading score]],Grades[[#This Row],[writing score]])</f>
        <v>65.666666666666671</v>
      </c>
      <c r="V929" s="15" t="str">
        <f>_xlfn.XLOOKUP(Grades[[#This Row],[Name]],Students[Name],Students[School Name])</f>
        <v>Golden Sierra High School</v>
      </c>
      <c r="W929" s="15" t="str">
        <f>_xlfn.XLOOKUP(Grades[[#This Row],[Name]],Students[Name],Students[Extracurricular Activities])</f>
        <v>Chess Club</v>
      </c>
      <c r="X929" s="15" t="str">
        <f>_xlfn.XLOOKUP(Grades[[#This Row],[school]],Schools[School Name],Schools[City])</f>
        <v>Bloomington</v>
      </c>
      <c r="Y929" s="15">
        <f>_xlfn.XLOOKUP(Grades[[#This Row],[School City]],Schools[City],Schools[Zipcode])</f>
        <v>55435</v>
      </c>
    </row>
    <row r="930" spans="12:25" x14ac:dyDescent="0.2">
      <c r="L930" t="s">
        <v>969</v>
      </c>
      <c r="M930" t="s">
        <v>5</v>
      </c>
      <c r="N930" t="s">
        <v>629</v>
      </c>
      <c r="O930">
        <v>46</v>
      </c>
      <c r="P930">
        <v>43</v>
      </c>
      <c r="Q930">
        <v>44</v>
      </c>
      <c r="R930" s="15" t="str">
        <f>_xlfn.XLOOKUP(Grades[[#This Row],[math score]],$I$37:$I$41,$J$37:$J$41, ,-1)</f>
        <v>F</v>
      </c>
      <c r="S930" s="16" t="str">
        <f>_xlfn.XLOOKUP(Grades[[#This Row],[reading score]],$I$37:$I$41,$J$37:$J$41, ,-1)</f>
        <v>F</v>
      </c>
      <c r="T930" s="16" t="str">
        <f>_xlfn.XLOOKUP(Grades[[#This Row],[writing score]],$I$37:$I$41,$J$37:$J$41, ,-1)</f>
        <v>F</v>
      </c>
      <c r="U930" s="76">
        <f>AVERAGE(Grades[[#This Row],[math score]],Grades[[#This Row],[reading score]],Grades[[#This Row],[writing score]])</f>
        <v>44.333333333333336</v>
      </c>
      <c r="V930" s="15" t="str">
        <f>_xlfn.XLOOKUP(Grades[[#This Row],[Name]],Students[Name],Students[School Name])</f>
        <v>Willow Creek High School</v>
      </c>
      <c r="W930" s="15" t="str">
        <f>_xlfn.XLOOKUP(Grades[[#This Row],[Name]],Students[Name],Students[Extracurricular Activities])</f>
        <v xml:space="preserve">Marching Band </v>
      </c>
      <c r="X930" s="15" t="str">
        <f>_xlfn.XLOOKUP(Grades[[#This Row],[school]],Schools[School Name],Schools[City])</f>
        <v>Saint Paul</v>
      </c>
      <c r="Y930" s="15">
        <f>_xlfn.XLOOKUP(Grades[[#This Row],[School City]],Schools[City],Schools[Zipcode])</f>
        <v>55108</v>
      </c>
    </row>
    <row r="931" spans="12:25" x14ac:dyDescent="0.2">
      <c r="L931" t="s">
        <v>970</v>
      </c>
      <c r="M931" t="s">
        <v>4</v>
      </c>
      <c r="N931" t="s">
        <v>629</v>
      </c>
      <c r="O931">
        <v>48</v>
      </c>
      <c r="P931">
        <v>56</v>
      </c>
      <c r="Q931">
        <v>51</v>
      </c>
      <c r="R931" s="15" t="str">
        <f>_xlfn.XLOOKUP(Grades[[#This Row],[math score]],$I$37:$I$41,$J$37:$J$41, ,-1)</f>
        <v>F</v>
      </c>
      <c r="S931" s="16" t="str">
        <f>_xlfn.XLOOKUP(Grades[[#This Row],[reading score]],$I$37:$I$41,$J$37:$J$41, ,-1)</f>
        <v>F</v>
      </c>
      <c r="T931" s="16" t="str">
        <f>_xlfn.XLOOKUP(Grades[[#This Row],[writing score]],$I$37:$I$41,$J$37:$J$41, ,-1)</f>
        <v>F</v>
      </c>
      <c r="U931" s="76">
        <f>AVERAGE(Grades[[#This Row],[math score]],Grades[[#This Row],[reading score]],Grades[[#This Row],[writing score]])</f>
        <v>51.666666666666664</v>
      </c>
      <c r="V931" s="15" t="str">
        <f>_xlfn.XLOOKUP(Grades[[#This Row],[Name]],Students[Name],Students[School Name])</f>
        <v>Blue River High School</v>
      </c>
      <c r="W931" s="15" t="str">
        <f>_xlfn.XLOOKUP(Grades[[#This Row],[Name]],Students[Name],Students[Extracurricular Activities])</f>
        <v>Student Government</v>
      </c>
      <c r="X931" s="15" t="str">
        <f>_xlfn.XLOOKUP(Grades[[#This Row],[school]],Schools[School Name],Schools[City])</f>
        <v>Duluth</v>
      </c>
      <c r="Y931" s="15">
        <f>_xlfn.XLOOKUP(Grades[[#This Row],[School City]],Schools[City],Schools[Zipcode])</f>
        <v>55810</v>
      </c>
    </row>
    <row r="932" spans="12:25" x14ac:dyDescent="0.2">
      <c r="L932" t="s">
        <v>971</v>
      </c>
      <c r="M932" t="s">
        <v>5</v>
      </c>
      <c r="N932" t="s">
        <v>630</v>
      </c>
      <c r="O932">
        <v>67</v>
      </c>
      <c r="P932">
        <v>74</v>
      </c>
      <c r="Q932">
        <v>70</v>
      </c>
      <c r="R932" s="15" t="str">
        <f>_xlfn.XLOOKUP(Grades[[#This Row],[math score]],$I$37:$I$41,$J$37:$J$41, ,-1)</f>
        <v>D</v>
      </c>
      <c r="S932" s="16" t="str">
        <f>_xlfn.XLOOKUP(Grades[[#This Row],[reading score]],$I$37:$I$41,$J$37:$J$41, ,-1)</f>
        <v>C</v>
      </c>
      <c r="T932" s="16" t="str">
        <f>_xlfn.XLOOKUP(Grades[[#This Row],[writing score]],$I$37:$I$41,$J$37:$J$41, ,-1)</f>
        <v>C</v>
      </c>
      <c r="U932" s="76">
        <f>AVERAGE(Grades[[#This Row],[math score]],Grades[[#This Row],[reading score]],Grades[[#This Row],[writing score]])</f>
        <v>70.333333333333329</v>
      </c>
      <c r="V932" s="15" t="str">
        <f>_xlfn.XLOOKUP(Grades[[#This Row],[Name]],Students[Name],Students[School Name])</f>
        <v>Blue River High School</v>
      </c>
      <c r="W932" s="15" t="str">
        <f>_xlfn.XLOOKUP(Grades[[#This Row],[Name]],Students[Name],Students[Extracurricular Activities])</f>
        <v>Yearbook Committee</v>
      </c>
      <c r="X932" s="15" t="str">
        <f>_xlfn.XLOOKUP(Grades[[#This Row],[school]],Schools[School Name],Schools[City])</f>
        <v>Duluth</v>
      </c>
      <c r="Y932" s="15">
        <f>_xlfn.XLOOKUP(Grades[[#This Row],[School City]],Schools[City],Schools[Zipcode])</f>
        <v>55810</v>
      </c>
    </row>
    <row r="933" spans="12:25" x14ac:dyDescent="0.2">
      <c r="L933" t="s">
        <v>972</v>
      </c>
      <c r="M933" t="s">
        <v>5</v>
      </c>
      <c r="N933" t="s">
        <v>629</v>
      </c>
      <c r="O933">
        <v>62</v>
      </c>
      <c r="P933">
        <v>57</v>
      </c>
      <c r="Q933">
        <v>62</v>
      </c>
      <c r="R933" s="15" t="str">
        <f>_xlfn.XLOOKUP(Grades[[#This Row],[math score]],$I$37:$I$41,$J$37:$J$41, ,-1)</f>
        <v>D</v>
      </c>
      <c r="S933" s="16" t="str">
        <f>_xlfn.XLOOKUP(Grades[[#This Row],[reading score]],$I$37:$I$41,$J$37:$J$41, ,-1)</f>
        <v>F</v>
      </c>
      <c r="T933" s="16" t="str">
        <f>_xlfn.XLOOKUP(Grades[[#This Row],[writing score]],$I$37:$I$41,$J$37:$J$41, ,-1)</f>
        <v>D</v>
      </c>
      <c r="U933" s="76">
        <f>AVERAGE(Grades[[#This Row],[math score]],Grades[[#This Row],[reading score]],Grades[[#This Row],[writing score]])</f>
        <v>60.333333333333336</v>
      </c>
      <c r="V933" s="15" t="str">
        <f>_xlfn.XLOOKUP(Grades[[#This Row],[Name]],Students[Name],Students[School Name])</f>
        <v>Golden Sierra High School</v>
      </c>
      <c r="W933" s="15" t="str">
        <f>_xlfn.XLOOKUP(Grades[[#This Row],[Name]],Students[Name],Students[Extracurricular Activities])</f>
        <v>Yearbook Committee</v>
      </c>
      <c r="X933" s="15" t="str">
        <f>_xlfn.XLOOKUP(Grades[[#This Row],[school]],Schools[School Name],Schools[City])</f>
        <v>Bloomington</v>
      </c>
      <c r="Y933" s="15">
        <f>_xlfn.XLOOKUP(Grades[[#This Row],[School City]],Schools[City],Schools[Zipcode])</f>
        <v>55435</v>
      </c>
    </row>
    <row r="934" spans="12:25" x14ac:dyDescent="0.2">
      <c r="L934" t="s">
        <v>973</v>
      </c>
      <c r="M934" t="s">
        <v>5</v>
      </c>
      <c r="N934" t="s">
        <v>629</v>
      </c>
      <c r="O934">
        <v>61</v>
      </c>
      <c r="P934">
        <v>71</v>
      </c>
      <c r="Q934">
        <v>73</v>
      </c>
      <c r="R934" s="15" t="str">
        <f>_xlfn.XLOOKUP(Grades[[#This Row],[math score]],$I$37:$I$41,$J$37:$J$41, ,-1)</f>
        <v>D</v>
      </c>
      <c r="S934" s="16" t="str">
        <f>_xlfn.XLOOKUP(Grades[[#This Row],[reading score]],$I$37:$I$41,$J$37:$J$41, ,-1)</f>
        <v>C</v>
      </c>
      <c r="T934" s="16" t="str">
        <f>_xlfn.XLOOKUP(Grades[[#This Row],[writing score]],$I$37:$I$41,$J$37:$J$41, ,-1)</f>
        <v>C</v>
      </c>
      <c r="U934" s="76">
        <f>AVERAGE(Grades[[#This Row],[math score]],Grades[[#This Row],[reading score]],Grades[[#This Row],[writing score]])</f>
        <v>68.333333333333329</v>
      </c>
      <c r="V934" s="15" t="str">
        <f>_xlfn.XLOOKUP(Grades[[#This Row],[Name]],Students[Name],Students[School Name])</f>
        <v>Golden Sierra High School</v>
      </c>
      <c r="W934" s="15" t="str">
        <f>_xlfn.XLOOKUP(Grades[[#This Row],[Name]],Students[Name],Students[Extracurricular Activities])</f>
        <v xml:space="preserve">Marching Band </v>
      </c>
      <c r="X934" s="15" t="str">
        <f>_xlfn.XLOOKUP(Grades[[#This Row],[school]],Schools[School Name],Schools[City])</f>
        <v>Bloomington</v>
      </c>
      <c r="Y934" s="15">
        <f>_xlfn.XLOOKUP(Grades[[#This Row],[School City]],Schools[City],Schools[Zipcode])</f>
        <v>55435</v>
      </c>
    </row>
    <row r="935" spans="12:25" x14ac:dyDescent="0.2">
      <c r="L935" t="s">
        <v>974</v>
      </c>
      <c r="M935" t="s">
        <v>5</v>
      </c>
      <c r="N935" t="s">
        <v>629</v>
      </c>
      <c r="O935">
        <v>70</v>
      </c>
      <c r="P935">
        <v>75</v>
      </c>
      <c r="Q935">
        <v>74</v>
      </c>
      <c r="R935" s="15" t="str">
        <f>_xlfn.XLOOKUP(Grades[[#This Row],[math score]],$I$37:$I$41,$J$37:$J$41, ,-1)</f>
        <v>C</v>
      </c>
      <c r="S935" s="16" t="str">
        <f>_xlfn.XLOOKUP(Grades[[#This Row],[reading score]],$I$37:$I$41,$J$37:$J$41, ,-1)</f>
        <v>C</v>
      </c>
      <c r="T935" s="16" t="str">
        <f>_xlfn.XLOOKUP(Grades[[#This Row],[writing score]],$I$37:$I$41,$J$37:$J$41, ,-1)</f>
        <v>C</v>
      </c>
      <c r="U935" s="76">
        <f>AVERAGE(Grades[[#This Row],[math score]],Grades[[#This Row],[reading score]],Grades[[#This Row],[writing score]])</f>
        <v>73</v>
      </c>
      <c r="V935" s="15" t="str">
        <f>_xlfn.XLOOKUP(Grades[[#This Row],[Name]],Students[Name],Students[School Name])</f>
        <v>Blue River High School</v>
      </c>
      <c r="W935" s="15" t="str">
        <f>_xlfn.XLOOKUP(Grades[[#This Row],[Name]],Students[Name],Students[Extracurricular Activities])</f>
        <v>Sports</v>
      </c>
      <c r="X935" s="15" t="str">
        <f>_xlfn.XLOOKUP(Grades[[#This Row],[school]],Schools[School Name],Schools[City])</f>
        <v>Duluth</v>
      </c>
      <c r="Y935" s="15">
        <f>_xlfn.XLOOKUP(Grades[[#This Row],[School City]],Schools[City],Schools[Zipcode])</f>
        <v>55810</v>
      </c>
    </row>
    <row r="936" spans="12:25" x14ac:dyDescent="0.2">
      <c r="L936" t="s">
        <v>975</v>
      </c>
      <c r="M936" t="s">
        <v>5</v>
      </c>
      <c r="N936" t="s">
        <v>629</v>
      </c>
      <c r="O936">
        <v>98</v>
      </c>
      <c r="P936">
        <v>87</v>
      </c>
      <c r="Q936">
        <v>90</v>
      </c>
      <c r="R936" s="15" t="str">
        <f>_xlfn.XLOOKUP(Grades[[#This Row],[math score]],$I$37:$I$41,$J$37:$J$41, ,-1)</f>
        <v>A</v>
      </c>
      <c r="S936" s="16" t="str">
        <f>_xlfn.XLOOKUP(Grades[[#This Row],[reading score]],$I$37:$I$41,$J$37:$J$41, ,-1)</f>
        <v>B</v>
      </c>
      <c r="T936" s="16" t="str">
        <f>_xlfn.XLOOKUP(Grades[[#This Row],[writing score]],$I$37:$I$41,$J$37:$J$41, ,-1)</f>
        <v>A</v>
      </c>
      <c r="U936" s="76">
        <f>AVERAGE(Grades[[#This Row],[math score]],Grades[[#This Row],[reading score]],Grades[[#This Row],[writing score]])</f>
        <v>91.666666666666671</v>
      </c>
      <c r="V936" s="15" t="str">
        <f>_xlfn.XLOOKUP(Grades[[#This Row],[Name]],Students[Name],Students[School Name])</f>
        <v>Blue River High School</v>
      </c>
      <c r="W936" s="15" t="str">
        <f>_xlfn.XLOOKUP(Grades[[#This Row],[Name]],Students[Name],Students[Extracurricular Activities])</f>
        <v xml:space="preserve">Marching Band </v>
      </c>
      <c r="X936" s="15" t="str">
        <f>_xlfn.XLOOKUP(Grades[[#This Row],[school]],Schools[School Name],Schools[City])</f>
        <v>Duluth</v>
      </c>
      <c r="Y936" s="15">
        <f>_xlfn.XLOOKUP(Grades[[#This Row],[School City]],Schools[City],Schools[Zipcode])</f>
        <v>55810</v>
      </c>
    </row>
    <row r="937" spans="12:25" x14ac:dyDescent="0.2">
      <c r="L937" t="s">
        <v>976</v>
      </c>
      <c r="M937" t="s">
        <v>5</v>
      </c>
      <c r="N937" t="s">
        <v>629</v>
      </c>
      <c r="O937">
        <v>70</v>
      </c>
      <c r="P937">
        <v>63</v>
      </c>
      <c r="Q937">
        <v>58</v>
      </c>
      <c r="R937" s="15" t="str">
        <f>_xlfn.XLOOKUP(Grades[[#This Row],[math score]],$I$37:$I$41,$J$37:$J$41, ,-1)</f>
        <v>C</v>
      </c>
      <c r="S937" s="16" t="str">
        <f>_xlfn.XLOOKUP(Grades[[#This Row],[reading score]],$I$37:$I$41,$J$37:$J$41, ,-1)</f>
        <v>D</v>
      </c>
      <c r="T937" s="16" t="str">
        <f>_xlfn.XLOOKUP(Grades[[#This Row],[writing score]],$I$37:$I$41,$J$37:$J$41, ,-1)</f>
        <v>F</v>
      </c>
      <c r="U937" s="76">
        <f>AVERAGE(Grades[[#This Row],[math score]],Grades[[#This Row],[reading score]],Grades[[#This Row],[writing score]])</f>
        <v>63.666666666666664</v>
      </c>
      <c r="V937" s="15" t="str">
        <f>_xlfn.XLOOKUP(Grades[[#This Row],[Name]],Students[Name],Students[School Name])</f>
        <v>Golden Sierra High School</v>
      </c>
      <c r="W937" s="15" t="str">
        <f>_xlfn.XLOOKUP(Grades[[#This Row],[Name]],Students[Name],Students[Extracurricular Activities])</f>
        <v>Yearbook Committee</v>
      </c>
      <c r="X937" s="15" t="str">
        <f>_xlfn.XLOOKUP(Grades[[#This Row],[school]],Schools[School Name],Schools[City])</f>
        <v>Bloomington</v>
      </c>
      <c r="Y937" s="15">
        <f>_xlfn.XLOOKUP(Grades[[#This Row],[School City]],Schools[City],Schools[Zipcode])</f>
        <v>55435</v>
      </c>
    </row>
    <row r="938" spans="12:25" x14ac:dyDescent="0.2">
      <c r="L938" t="s">
        <v>977</v>
      </c>
      <c r="M938" t="s">
        <v>5</v>
      </c>
      <c r="N938" t="s">
        <v>629</v>
      </c>
      <c r="O938">
        <v>67</v>
      </c>
      <c r="P938">
        <v>57</v>
      </c>
      <c r="Q938">
        <v>53</v>
      </c>
      <c r="R938" s="15" t="str">
        <f>_xlfn.XLOOKUP(Grades[[#This Row],[math score]],$I$37:$I$41,$J$37:$J$41, ,-1)</f>
        <v>D</v>
      </c>
      <c r="S938" s="16" t="str">
        <f>_xlfn.XLOOKUP(Grades[[#This Row],[reading score]],$I$37:$I$41,$J$37:$J$41, ,-1)</f>
        <v>F</v>
      </c>
      <c r="T938" s="16" t="str">
        <f>_xlfn.XLOOKUP(Grades[[#This Row],[writing score]],$I$37:$I$41,$J$37:$J$41, ,-1)</f>
        <v>F</v>
      </c>
      <c r="U938" s="76">
        <f>AVERAGE(Grades[[#This Row],[math score]],Grades[[#This Row],[reading score]],Grades[[#This Row],[writing score]])</f>
        <v>59</v>
      </c>
      <c r="V938" s="15" t="str">
        <f>_xlfn.XLOOKUP(Grades[[#This Row],[Name]],Students[Name],Students[School Name])</f>
        <v>Granite Hills High</v>
      </c>
      <c r="W938" s="15" t="str">
        <f>_xlfn.XLOOKUP(Grades[[#This Row],[Name]],Students[Name],Students[Extracurricular Activities])</f>
        <v xml:space="preserve">Marching Band </v>
      </c>
      <c r="X938" s="15" t="str">
        <f>_xlfn.XLOOKUP(Grades[[#This Row],[school]],Schools[School Name],Schools[City])</f>
        <v>Minneapolis</v>
      </c>
      <c r="Y938" s="15">
        <f>_xlfn.XLOOKUP(Grades[[#This Row],[School City]],Schools[City],Schools[Zipcode])</f>
        <v>55488</v>
      </c>
    </row>
    <row r="939" spans="12:25" x14ac:dyDescent="0.2">
      <c r="L939" t="s">
        <v>978</v>
      </c>
      <c r="M939" t="s">
        <v>4</v>
      </c>
      <c r="N939" t="s">
        <v>629</v>
      </c>
      <c r="O939">
        <v>57</v>
      </c>
      <c r="P939">
        <v>58</v>
      </c>
      <c r="Q939">
        <v>57</v>
      </c>
      <c r="R939" s="15" t="str">
        <f>_xlfn.XLOOKUP(Grades[[#This Row],[math score]],$I$37:$I$41,$J$37:$J$41, ,-1)</f>
        <v>F</v>
      </c>
      <c r="S939" s="16" t="str">
        <f>_xlfn.XLOOKUP(Grades[[#This Row],[reading score]],$I$37:$I$41,$J$37:$J$41, ,-1)</f>
        <v>F</v>
      </c>
      <c r="T939" s="16" t="str">
        <f>_xlfn.XLOOKUP(Grades[[#This Row],[writing score]],$I$37:$I$41,$J$37:$J$41, ,-1)</f>
        <v>F</v>
      </c>
      <c r="U939" s="76">
        <f>AVERAGE(Grades[[#This Row],[math score]],Grades[[#This Row],[reading score]],Grades[[#This Row],[writing score]])</f>
        <v>57.333333333333336</v>
      </c>
      <c r="V939" s="15" t="str">
        <f>_xlfn.XLOOKUP(Grades[[#This Row],[Name]],Students[Name],Students[School Name])</f>
        <v>Willow Creek High School</v>
      </c>
      <c r="W939" s="15" t="str">
        <f>_xlfn.XLOOKUP(Grades[[#This Row],[Name]],Students[Name],Students[Extracurricular Activities])</f>
        <v>Chess Club</v>
      </c>
      <c r="X939" s="15" t="str">
        <f>_xlfn.XLOOKUP(Grades[[#This Row],[school]],Schools[School Name],Schools[City])</f>
        <v>Saint Paul</v>
      </c>
      <c r="Y939" s="15">
        <f>_xlfn.XLOOKUP(Grades[[#This Row],[School City]],Schools[City],Schools[Zipcode])</f>
        <v>55108</v>
      </c>
    </row>
    <row r="940" spans="12:25" x14ac:dyDescent="0.2">
      <c r="L940" t="s">
        <v>979</v>
      </c>
      <c r="M940" t="s">
        <v>5</v>
      </c>
      <c r="N940" t="s">
        <v>629</v>
      </c>
      <c r="O940">
        <v>85</v>
      </c>
      <c r="P940">
        <v>81</v>
      </c>
      <c r="Q940">
        <v>85</v>
      </c>
      <c r="R940" s="15" t="str">
        <f>_xlfn.XLOOKUP(Grades[[#This Row],[math score]],$I$37:$I$41,$J$37:$J$41, ,-1)</f>
        <v>B</v>
      </c>
      <c r="S940" s="16" t="str">
        <f>_xlfn.XLOOKUP(Grades[[#This Row],[reading score]],$I$37:$I$41,$J$37:$J$41, ,-1)</f>
        <v>B</v>
      </c>
      <c r="T940" s="16" t="str">
        <f>_xlfn.XLOOKUP(Grades[[#This Row],[writing score]],$I$37:$I$41,$J$37:$J$41, ,-1)</f>
        <v>B</v>
      </c>
      <c r="U940" s="76">
        <f>AVERAGE(Grades[[#This Row],[math score]],Grades[[#This Row],[reading score]],Grades[[#This Row],[writing score]])</f>
        <v>83.666666666666671</v>
      </c>
      <c r="V940" s="15" t="str">
        <f>_xlfn.XLOOKUP(Grades[[#This Row],[Name]],Students[Name],Students[School Name])</f>
        <v>Golden Sierra High School</v>
      </c>
      <c r="W940" s="15" t="str">
        <f>_xlfn.XLOOKUP(Grades[[#This Row],[Name]],Students[Name],Students[Extracurricular Activities])</f>
        <v>Yearbook Committee</v>
      </c>
      <c r="X940" s="15" t="str">
        <f>_xlfn.XLOOKUP(Grades[[#This Row],[school]],Schools[School Name],Schools[City])</f>
        <v>Bloomington</v>
      </c>
      <c r="Y940" s="15">
        <f>_xlfn.XLOOKUP(Grades[[#This Row],[School City]],Schools[City],Schools[Zipcode])</f>
        <v>55435</v>
      </c>
    </row>
    <row r="941" spans="12:25" x14ac:dyDescent="0.2">
      <c r="L941" t="s">
        <v>980</v>
      </c>
      <c r="M941" t="s">
        <v>5</v>
      </c>
      <c r="N941" t="s">
        <v>629</v>
      </c>
      <c r="O941">
        <v>77</v>
      </c>
      <c r="P941">
        <v>68</v>
      </c>
      <c r="Q941">
        <v>69</v>
      </c>
      <c r="R941" s="15" t="str">
        <f>_xlfn.XLOOKUP(Grades[[#This Row],[math score]],$I$37:$I$41,$J$37:$J$41, ,-1)</f>
        <v>C</v>
      </c>
      <c r="S941" s="16" t="str">
        <f>_xlfn.XLOOKUP(Grades[[#This Row],[reading score]],$I$37:$I$41,$J$37:$J$41, ,-1)</f>
        <v>D</v>
      </c>
      <c r="T941" s="16" t="str">
        <f>_xlfn.XLOOKUP(Grades[[#This Row],[writing score]],$I$37:$I$41,$J$37:$J$41, ,-1)</f>
        <v>D</v>
      </c>
      <c r="U941" s="76">
        <f>AVERAGE(Grades[[#This Row],[math score]],Grades[[#This Row],[reading score]],Grades[[#This Row],[writing score]])</f>
        <v>71.333333333333329</v>
      </c>
      <c r="V941" s="15" t="str">
        <f>_xlfn.XLOOKUP(Grades[[#This Row],[Name]],Students[Name],Students[School Name])</f>
        <v>Golden Sierra High School</v>
      </c>
      <c r="W941" s="15" t="str">
        <f>_xlfn.XLOOKUP(Grades[[#This Row],[Name]],Students[Name],Students[Extracurricular Activities])</f>
        <v>Student Government</v>
      </c>
      <c r="X941" s="15" t="str">
        <f>_xlfn.XLOOKUP(Grades[[#This Row],[school]],Schools[School Name],Schools[City])</f>
        <v>Bloomington</v>
      </c>
      <c r="Y941" s="15">
        <f>_xlfn.XLOOKUP(Grades[[#This Row],[School City]],Schools[City],Schools[Zipcode])</f>
        <v>55435</v>
      </c>
    </row>
    <row r="942" spans="12:25" x14ac:dyDescent="0.2">
      <c r="L942" t="s">
        <v>981</v>
      </c>
      <c r="M942" t="s">
        <v>5</v>
      </c>
      <c r="N942" t="s">
        <v>629</v>
      </c>
      <c r="O942">
        <v>72</v>
      </c>
      <c r="P942">
        <v>66</v>
      </c>
      <c r="Q942">
        <v>72</v>
      </c>
      <c r="R942" s="15" t="str">
        <f>_xlfn.XLOOKUP(Grades[[#This Row],[math score]],$I$37:$I$41,$J$37:$J$41, ,-1)</f>
        <v>C</v>
      </c>
      <c r="S942" s="16" t="str">
        <f>_xlfn.XLOOKUP(Grades[[#This Row],[reading score]],$I$37:$I$41,$J$37:$J$41, ,-1)</f>
        <v>D</v>
      </c>
      <c r="T942" s="16" t="str">
        <f>_xlfn.XLOOKUP(Grades[[#This Row],[writing score]],$I$37:$I$41,$J$37:$J$41, ,-1)</f>
        <v>C</v>
      </c>
      <c r="U942" s="76">
        <f>AVERAGE(Grades[[#This Row],[math score]],Grades[[#This Row],[reading score]],Grades[[#This Row],[writing score]])</f>
        <v>70</v>
      </c>
      <c r="V942" s="15" t="str">
        <f>_xlfn.XLOOKUP(Grades[[#This Row],[Name]],Students[Name],Students[School Name])</f>
        <v>Blue River High School</v>
      </c>
      <c r="W942" s="15" t="str">
        <f>_xlfn.XLOOKUP(Grades[[#This Row],[Name]],Students[Name],Students[Extracurricular Activities])</f>
        <v>Art Club</v>
      </c>
      <c r="X942" s="15" t="str">
        <f>_xlfn.XLOOKUP(Grades[[#This Row],[school]],Schools[School Name],Schools[City])</f>
        <v>Duluth</v>
      </c>
      <c r="Y942" s="15">
        <f>_xlfn.XLOOKUP(Grades[[#This Row],[School City]],Schools[City],Schools[Zipcode])</f>
        <v>55810</v>
      </c>
    </row>
    <row r="943" spans="12:25" x14ac:dyDescent="0.2">
      <c r="L943" t="s">
        <v>982</v>
      </c>
      <c r="M943" t="s">
        <v>4</v>
      </c>
      <c r="N943" t="s">
        <v>630</v>
      </c>
      <c r="O943">
        <v>78</v>
      </c>
      <c r="P943">
        <v>91</v>
      </c>
      <c r="Q943">
        <v>96</v>
      </c>
      <c r="R943" s="15" t="str">
        <f>_xlfn.XLOOKUP(Grades[[#This Row],[math score]],$I$37:$I$41,$J$37:$J$41, ,-1)</f>
        <v>C</v>
      </c>
      <c r="S943" s="16" t="str">
        <f>_xlfn.XLOOKUP(Grades[[#This Row],[reading score]],$I$37:$I$41,$J$37:$J$41, ,-1)</f>
        <v>A</v>
      </c>
      <c r="T943" s="16" t="str">
        <f>_xlfn.XLOOKUP(Grades[[#This Row],[writing score]],$I$37:$I$41,$J$37:$J$41, ,-1)</f>
        <v>A</v>
      </c>
      <c r="U943" s="76">
        <f>AVERAGE(Grades[[#This Row],[math score]],Grades[[#This Row],[reading score]],Grades[[#This Row],[writing score]])</f>
        <v>88.333333333333329</v>
      </c>
      <c r="V943" s="15" t="str">
        <f>_xlfn.XLOOKUP(Grades[[#This Row],[Name]],Students[Name],Students[School Name])</f>
        <v>Golden Sierra High School</v>
      </c>
      <c r="W943" s="15" t="str">
        <f>_xlfn.XLOOKUP(Grades[[#This Row],[Name]],Students[Name],Students[Extracurricular Activities])</f>
        <v>Art Club</v>
      </c>
      <c r="X943" s="15" t="str">
        <f>_xlfn.XLOOKUP(Grades[[#This Row],[school]],Schools[School Name],Schools[City])</f>
        <v>Bloomington</v>
      </c>
      <c r="Y943" s="15">
        <f>_xlfn.XLOOKUP(Grades[[#This Row],[School City]],Schools[City],Schools[Zipcode])</f>
        <v>55435</v>
      </c>
    </row>
    <row r="944" spans="12:25" x14ac:dyDescent="0.2">
      <c r="L944" t="s">
        <v>983</v>
      </c>
      <c r="M944" t="s">
        <v>5</v>
      </c>
      <c r="N944" t="s">
        <v>630</v>
      </c>
      <c r="O944">
        <v>81</v>
      </c>
      <c r="P944">
        <v>66</v>
      </c>
      <c r="Q944">
        <v>64</v>
      </c>
      <c r="R944" s="15" t="str">
        <f>_xlfn.XLOOKUP(Grades[[#This Row],[math score]],$I$37:$I$41,$J$37:$J$41, ,-1)</f>
        <v>B</v>
      </c>
      <c r="S944" s="16" t="str">
        <f>_xlfn.XLOOKUP(Grades[[#This Row],[reading score]],$I$37:$I$41,$J$37:$J$41, ,-1)</f>
        <v>D</v>
      </c>
      <c r="T944" s="16" t="str">
        <f>_xlfn.XLOOKUP(Grades[[#This Row],[writing score]],$I$37:$I$41,$J$37:$J$41, ,-1)</f>
        <v>D</v>
      </c>
      <c r="U944" s="76">
        <f>AVERAGE(Grades[[#This Row],[math score]],Grades[[#This Row],[reading score]],Grades[[#This Row],[writing score]])</f>
        <v>70.333333333333329</v>
      </c>
      <c r="V944" s="15" t="str">
        <f>_xlfn.XLOOKUP(Grades[[#This Row],[Name]],Students[Name],Students[School Name])</f>
        <v>Blue River High School</v>
      </c>
      <c r="W944" s="15" t="str">
        <f>_xlfn.XLOOKUP(Grades[[#This Row],[Name]],Students[Name],Students[Extracurricular Activities])</f>
        <v>Chess Club</v>
      </c>
      <c r="X944" s="15" t="str">
        <f>_xlfn.XLOOKUP(Grades[[#This Row],[school]],Schools[School Name],Schools[City])</f>
        <v>Duluth</v>
      </c>
      <c r="Y944" s="15">
        <f>_xlfn.XLOOKUP(Grades[[#This Row],[School City]],Schools[City],Schools[Zipcode])</f>
        <v>55810</v>
      </c>
    </row>
    <row r="945" spans="12:25" x14ac:dyDescent="0.2">
      <c r="L945" t="s">
        <v>984</v>
      </c>
      <c r="M945" t="s">
        <v>5</v>
      </c>
      <c r="N945" t="s">
        <v>629</v>
      </c>
      <c r="O945">
        <v>61</v>
      </c>
      <c r="P945">
        <v>62</v>
      </c>
      <c r="Q945">
        <v>61</v>
      </c>
      <c r="R945" s="15" t="str">
        <f>_xlfn.XLOOKUP(Grades[[#This Row],[math score]],$I$37:$I$41,$J$37:$J$41, ,-1)</f>
        <v>D</v>
      </c>
      <c r="S945" s="16" t="str">
        <f>_xlfn.XLOOKUP(Grades[[#This Row],[reading score]],$I$37:$I$41,$J$37:$J$41, ,-1)</f>
        <v>D</v>
      </c>
      <c r="T945" s="16" t="str">
        <f>_xlfn.XLOOKUP(Grades[[#This Row],[writing score]],$I$37:$I$41,$J$37:$J$41, ,-1)</f>
        <v>D</v>
      </c>
      <c r="U945" s="76">
        <f>AVERAGE(Grades[[#This Row],[math score]],Grades[[#This Row],[reading score]],Grades[[#This Row],[writing score]])</f>
        <v>61.333333333333336</v>
      </c>
      <c r="V945" s="15" t="str">
        <f>_xlfn.XLOOKUP(Grades[[#This Row],[Name]],Students[Name],Students[School Name])</f>
        <v>Granite Hills High</v>
      </c>
      <c r="W945" s="15" t="str">
        <f>_xlfn.XLOOKUP(Grades[[#This Row],[Name]],Students[Name],Students[Extracurricular Activities])</f>
        <v>Student Government</v>
      </c>
      <c r="X945" s="15" t="str">
        <f>_xlfn.XLOOKUP(Grades[[#This Row],[school]],Schools[School Name],Schools[City])</f>
        <v>Minneapolis</v>
      </c>
      <c r="Y945" s="15">
        <f>_xlfn.XLOOKUP(Grades[[#This Row],[School City]],Schools[City],Schools[Zipcode])</f>
        <v>55488</v>
      </c>
    </row>
    <row r="946" spans="12:25" x14ac:dyDescent="0.2">
      <c r="L946" t="s">
        <v>985</v>
      </c>
      <c r="M946" t="s">
        <v>4</v>
      </c>
      <c r="N946" t="s">
        <v>630</v>
      </c>
      <c r="O946">
        <v>58</v>
      </c>
      <c r="P946">
        <v>68</v>
      </c>
      <c r="Q946">
        <v>61</v>
      </c>
      <c r="R946" s="15" t="str">
        <f>_xlfn.XLOOKUP(Grades[[#This Row],[math score]],$I$37:$I$41,$J$37:$J$41, ,-1)</f>
        <v>F</v>
      </c>
      <c r="S946" s="16" t="str">
        <f>_xlfn.XLOOKUP(Grades[[#This Row],[reading score]],$I$37:$I$41,$J$37:$J$41, ,-1)</f>
        <v>D</v>
      </c>
      <c r="T946" s="16" t="str">
        <f>_xlfn.XLOOKUP(Grades[[#This Row],[writing score]],$I$37:$I$41,$J$37:$J$41, ,-1)</f>
        <v>D</v>
      </c>
      <c r="U946" s="76">
        <f>AVERAGE(Grades[[#This Row],[math score]],Grades[[#This Row],[reading score]],Grades[[#This Row],[writing score]])</f>
        <v>62.333333333333336</v>
      </c>
      <c r="V946" s="15" t="str">
        <f>_xlfn.XLOOKUP(Grades[[#This Row],[Name]],Students[Name],Students[School Name])</f>
        <v>Lone Oak Grammar School</v>
      </c>
      <c r="W946" s="15" t="str">
        <f>_xlfn.XLOOKUP(Grades[[#This Row],[Name]],Students[Name],Students[Extracurricular Activities])</f>
        <v>Chess Club</v>
      </c>
      <c r="X946" s="15" t="str">
        <f>_xlfn.XLOOKUP(Grades[[#This Row],[school]],Schools[School Name],Schools[City])</f>
        <v>Rochester</v>
      </c>
      <c r="Y946" s="15">
        <f>_xlfn.XLOOKUP(Grades[[#This Row],[School City]],Schools[City],Schools[Zipcode])</f>
        <v>55906</v>
      </c>
    </row>
    <row r="947" spans="12:25" x14ac:dyDescent="0.2">
      <c r="L947" t="s">
        <v>986</v>
      </c>
      <c r="M947" t="s">
        <v>4</v>
      </c>
      <c r="N947" t="s">
        <v>630</v>
      </c>
      <c r="O947">
        <v>54</v>
      </c>
      <c r="P947">
        <v>61</v>
      </c>
      <c r="Q947">
        <v>58</v>
      </c>
      <c r="R947" s="15" t="str">
        <f>_xlfn.XLOOKUP(Grades[[#This Row],[math score]],$I$37:$I$41,$J$37:$J$41, ,-1)</f>
        <v>F</v>
      </c>
      <c r="S947" s="16" t="str">
        <f>_xlfn.XLOOKUP(Grades[[#This Row],[reading score]],$I$37:$I$41,$J$37:$J$41, ,-1)</f>
        <v>D</v>
      </c>
      <c r="T947" s="16" t="str">
        <f>_xlfn.XLOOKUP(Grades[[#This Row],[writing score]],$I$37:$I$41,$J$37:$J$41, ,-1)</f>
        <v>F</v>
      </c>
      <c r="U947" s="76">
        <f>AVERAGE(Grades[[#This Row],[math score]],Grades[[#This Row],[reading score]],Grades[[#This Row],[writing score]])</f>
        <v>57.666666666666664</v>
      </c>
      <c r="V947" s="15" t="str">
        <f>_xlfn.XLOOKUP(Grades[[#This Row],[Name]],Students[Name],Students[School Name])</f>
        <v>Blue River High School</v>
      </c>
      <c r="W947" s="15" t="str">
        <f>_xlfn.XLOOKUP(Grades[[#This Row],[Name]],Students[Name],Students[Extracurricular Activities])</f>
        <v xml:space="preserve">Marching Band </v>
      </c>
      <c r="X947" s="15" t="str">
        <f>_xlfn.XLOOKUP(Grades[[#This Row],[school]],Schools[School Name],Schools[City])</f>
        <v>Duluth</v>
      </c>
      <c r="Y947" s="15">
        <f>_xlfn.XLOOKUP(Grades[[#This Row],[School City]],Schools[City],Schools[Zipcode])</f>
        <v>55810</v>
      </c>
    </row>
    <row r="948" spans="12:25" x14ac:dyDescent="0.2">
      <c r="L948" t="s">
        <v>955</v>
      </c>
      <c r="M948" t="s">
        <v>5</v>
      </c>
      <c r="N948" t="s">
        <v>629</v>
      </c>
      <c r="O948">
        <v>82</v>
      </c>
      <c r="P948">
        <v>82</v>
      </c>
      <c r="Q948">
        <v>80</v>
      </c>
      <c r="R948" s="15" t="str">
        <f>_xlfn.XLOOKUP(Grades[[#This Row],[math score]],$I$37:$I$41,$J$37:$J$41, ,-1)</f>
        <v>B</v>
      </c>
      <c r="S948" s="16" t="str">
        <f>_xlfn.XLOOKUP(Grades[[#This Row],[reading score]],$I$37:$I$41,$J$37:$J$41, ,-1)</f>
        <v>B</v>
      </c>
      <c r="T948" s="16" t="str">
        <f>_xlfn.XLOOKUP(Grades[[#This Row],[writing score]],$I$37:$I$41,$J$37:$J$41, ,-1)</f>
        <v>B</v>
      </c>
      <c r="U948" s="76">
        <f>AVERAGE(Grades[[#This Row],[math score]],Grades[[#This Row],[reading score]],Grades[[#This Row],[writing score]])</f>
        <v>81.333333333333329</v>
      </c>
      <c r="V948" s="15" t="str">
        <f>_xlfn.XLOOKUP(Grades[[#This Row],[Name]],Students[Name],Students[School Name])</f>
        <v>Lone Oak Grammar School</v>
      </c>
      <c r="W948" s="15" t="str">
        <f>_xlfn.XLOOKUP(Grades[[#This Row],[Name]],Students[Name],Students[Extracurricular Activities])</f>
        <v>Chess Club</v>
      </c>
      <c r="X948" s="15" t="str">
        <f>_xlfn.XLOOKUP(Grades[[#This Row],[school]],Schools[School Name],Schools[City])</f>
        <v>Rochester</v>
      </c>
      <c r="Y948" s="15">
        <f>_xlfn.XLOOKUP(Grades[[#This Row],[School City]],Schools[City],Schools[Zipcode])</f>
        <v>55906</v>
      </c>
    </row>
    <row r="949" spans="12:25" x14ac:dyDescent="0.2">
      <c r="L949" t="s">
        <v>987</v>
      </c>
      <c r="M949" t="s">
        <v>4</v>
      </c>
      <c r="N949" t="s">
        <v>630</v>
      </c>
      <c r="O949">
        <v>49</v>
      </c>
      <c r="P949">
        <v>58</v>
      </c>
      <c r="Q949">
        <v>60</v>
      </c>
      <c r="R949" s="15" t="str">
        <f>_xlfn.XLOOKUP(Grades[[#This Row],[math score]],$I$37:$I$41,$J$37:$J$41, ,-1)</f>
        <v>F</v>
      </c>
      <c r="S949" s="16" t="str">
        <f>_xlfn.XLOOKUP(Grades[[#This Row],[reading score]],$I$37:$I$41,$J$37:$J$41, ,-1)</f>
        <v>F</v>
      </c>
      <c r="T949" s="16" t="str">
        <f>_xlfn.XLOOKUP(Grades[[#This Row],[writing score]],$I$37:$I$41,$J$37:$J$41, ,-1)</f>
        <v>D</v>
      </c>
      <c r="U949" s="76">
        <f>AVERAGE(Grades[[#This Row],[math score]],Grades[[#This Row],[reading score]],Grades[[#This Row],[writing score]])</f>
        <v>55.666666666666664</v>
      </c>
      <c r="V949" s="15" t="str">
        <f>_xlfn.XLOOKUP(Grades[[#This Row],[Name]],Students[Name],Students[School Name])</f>
        <v>Golden Sierra High School</v>
      </c>
      <c r="W949" s="15" t="str">
        <f>_xlfn.XLOOKUP(Grades[[#This Row],[Name]],Students[Name],Students[Extracurricular Activities])</f>
        <v>Yearbook Committee</v>
      </c>
      <c r="X949" s="15" t="str">
        <f>_xlfn.XLOOKUP(Grades[[#This Row],[school]],Schools[School Name],Schools[City])</f>
        <v>Bloomington</v>
      </c>
      <c r="Y949" s="15">
        <f>_xlfn.XLOOKUP(Grades[[#This Row],[School City]],Schools[City],Schools[Zipcode])</f>
        <v>55435</v>
      </c>
    </row>
    <row r="950" spans="12:25" x14ac:dyDescent="0.2">
      <c r="L950" t="s">
        <v>988</v>
      </c>
      <c r="M950" t="s">
        <v>5</v>
      </c>
      <c r="N950" t="s">
        <v>629</v>
      </c>
      <c r="O950">
        <v>49</v>
      </c>
      <c r="P950">
        <v>50</v>
      </c>
      <c r="Q950">
        <v>52</v>
      </c>
      <c r="R950" s="15" t="str">
        <f>_xlfn.XLOOKUP(Grades[[#This Row],[math score]],$I$37:$I$41,$J$37:$J$41, ,-1)</f>
        <v>F</v>
      </c>
      <c r="S950" s="16" t="str">
        <f>_xlfn.XLOOKUP(Grades[[#This Row],[reading score]],$I$37:$I$41,$J$37:$J$41, ,-1)</f>
        <v>F</v>
      </c>
      <c r="T950" s="16" t="str">
        <f>_xlfn.XLOOKUP(Grades[[#This Row],[writing score]],$I$37:$I$41,$J$37:$J$41, ,-1)</f>
        <v>F</v>
      </c>
      <c r="U950" s="76">
        <f>AVERAGE(Grades[[#This Row],[math score]],Grades[[#This Row],[reading score]],Grades[[#This Row],[writing score]])</f>
        <v>50.333333333333336</v>
      </c>
      <c r="V950" s="15" t="str">
        <f>_xlfn.XLOOKUP(Grades[[#This Row],[Name]],Students[Name],Students[School Name])</f>
        <v>Lone Oak Grammar School</v>
      </c>
      <c r="W950" s="15" t="str">
        <f>_xlfn.XLOOKUP(Grades[[#This Row],[Name]],Students[Name],Students[Extracurricular Activities])</f>
        <v>Student Government</v>
      </c>
      <c r="X950" s="15" t="str">
        <f>_xlfn.XLOOKUP(Grades[[#This Row],[school]],Schools[School Name],Schools[City])</f>
        <v>Rochester</v>
      </c>
      <c r="Y950" s="15">
        <f>_xlfn.XLOOKUP(Grades[[#This Row],[School City]],Schools[City],Schools[Zipcode])</f>
        <v>55906</v>
      </c>
    </row>
    <row r="951" spans="12:25" x14ac:dyDescent="0.2">
      <c r="L951" t="s">
        <v>989</v>
      </c>
      <c r="M951" t="s">
        <v>4</v>
      </c>
      <c r="N951" t="s">
        <v>629</v>
      </c>
      <c r="O951">
        <v>57</v>
      </c>
      <c r="P951">
        <v>75</v>
      </c>
      <c r="Q951">
        <v>73</v>
      </c>
      <c r="R951" s="15" t="str">
        <f>_xlfn.XLOOKUP(Grades[[#This Row],[math score]],$I$37:$I$41,$J$37:$J$41, ,-1)</f>
        <v>F</v>
      </c>
      <c r="S951" s="16" t="str">
        <f>_xlfn.XLOOKUP(Grades[[#This Row],[reading score]],$I$37:$I$41,$J$37:$J$41, ,-1)</f>
        <v>C</v>
      </c>
      <c r="T951" s="16" t="str">
        <f>_xlfn.XLOOKUP(Grades[[#This Row],[writing score]],$I$37:$I$41,$J$37:$J$41, ,-1)</f>
        <v>C</v>
      </c>
      <c r="U951" s="76">
        <f>AVERAGE(Grades[[#This Row],[math score]],Grades[[#This Row],[reading score]],Grades[[#This Row],[writing score]])</f>
        <v>68.333333333333329</v>
      </c>
      <c r="V951" s="15" t="str">
        <f>_xlfn.XLOOKUP(Grades[[#This Row],[Name]],Students[Name],Students[School Name])</f>
        <v>Willow Creek High School</v>
      </c>
      <c r="W951" s="15" t="str">
        <f>_xlfn.XLOOKUP(Grades[[#This Row],[Name]],Students[Name],Students[Extracurricular Activities])</f>
        <v>Chess Club</v>
      </c>
      <c r="X951" s="15" t="str">
        <f>_xlfn.XLOOKUP(Grades[[#This Row],[school]],Schools[School Name],Schools[City])</f>
        <v>Saint Paul</v>
      </c>
      <c r="Y951" s="15">
        <f>_xlfn.XLOOKUP(Grades[[#This Row],[School City]],Schools[City],Schools[Zipcode])</f>
        <v>55108</v>
      </c>
    </row>
    <row r="952" spans="12:25" x14ac:dyDescent="0.2">
      <c r="L952" t="s">
        <v>990</v>
      </c>
      <c r="M952" t="s">
        <v>5</v>
      </c>
      <c r="N952" t="s">
        <v>629</v>
      </c>
      <c r="O952">
        <v>94</v>
      </c>
      <c r="P952">
        <v>73</v>
      </c>
      <c r="Q952">
        <v>71</v>
      </c>
      <c r="R952" s="15" t="str">
        <f>_xlfn.XLOOKUP(Grades[[#This Row],[math score]],$I$37:$I$41,$J$37:$J$41, ,-1)</f>
        <v>A</v>
      </c>
      <c r="S952" s="16" t="str">
        <f>_xlfn.XLOOKUP(Grades[[#This Row],[reading score]],$I$37:$I$41,$J$37:$J$41, ,-1)</f>
        <v>C</v>
      </c>
      <c r="T952" s="16" t="str">
        <f>_xlfn.XLOOKUP(Grades[[#This Row],[writing score]],$I$37:$I$41,$J$37:$J$41, ,-1)</f>
        <v>C</v>
      </c>
      <c r="U952" s="76">
        <f>AVERAGE(Grades[[#This Row],[math score]],Grades[[#This Row],[reading score]],Grades[[#This Row],[writing score]])</f>
        <v>79.333333333333329</v>
      </c>
      <c r="V952" s="15" t="str">
        <f>_xlfn.XLOOKUP(Grades[[#This Row],[Name]],Students[Name],Students[School Name])</f>
        <v>Willow Creek High School</v>
      </c>
      <c r="W952" s="15" t="str">
        <f>_xlfn.XLOOKUP(Grades[[#This Row],[Name]],Students[Name],Students[Extracurricular Activities])</f>
        <v>Chess Club</v>
      </c>
      <c r="X952" s="15" t="str">
        <f>_xlfn.XLOOKUP(Grades[[#This Row],[school]],Schools[School Name],Schools[City])</f>
        <v>Saint Paul</v>
      </c>
      <c r="Y952" s="15">
        <f>_xlfn.XLOOKUP(Grades[[#This Row],[School City]],Schools[City],Schools[Zipcode])</f>
        <v>55108</v>
      </c>
    </row>
    <row r="953" spans="12:25" x14ac:dyDescent="0.2">
      <c r="L953" t="s">
        <v>991</v>
      </c>
      <c r="M953" t="s">
        <v>4</v>
      </c>
      <c r="N953" t="s">
        <v>629</v>
      </c>
      <c r="O953">
        <v>75</v>
      </c>
      <c r="P953">
        <v>77</v>
      </c>
      <c r="Q953">
        <v>83</v>
      </c>
      <c r="R953" s="15" t="str">
        <f>_xlfn.XLOOKUP(Grades[[#This Row],[math score]],$I$37:$I$41,$J$37:$J$41, ,-1)</f>
        <v>C</v>
      </c>
      <c r="S953" s="16" t="str">
        <f>_xlfn.XLOOKUP(Grades[[#This Row],[reading score]],$I$37:$I$41,$J$37:$J$41, ,-1)</f>
        <v>C</v>
      </c>
      <c r="T953" s="16" t="str">
        <f>_xlfn.XLOOKUP(Grades[[#This Row],[writing score]],$I$37:$I$41,$J$37:$J$41, ,-1)</f>
        <v>B</v>
      </c>
      <c r="U953" s="76">
        <f>AVERAGE(Grades[[#This Row],[math score]],Grades[[#This Row],[reading score]],Grades[[#This Row],[writing score]])</f>
        <v>78.333333333333329</v>
      </c>
      <c r="V953" s="15" t="str">
        <f>_xlfn.XLOOKUP(Grades[[#This Row],[Name]],Students[Name],Students[School Name])</f>
        <v>Golden Sierra High School</v>
      </c>
      <c r="W953" s="15" t="str">
        <f>_xlfn.XLOOKUP(Grades[[#This Row],[Name]],Students[Name],Students[Extracurricular Activities])</f>
        <v>Yearbook Committee</v>
      </c>
      <c r="X953" s="15" t="str">
        <f>_xlfn.XLOOKUP(Grades[[#This Row],[school]],Schools[School Name],Schools[City])</f>
        <v>Bloomington</v>
      </c>
      <c r="Y953" s="15">
        <f>_xlfn.XLOOKUP(Grades[[#This Row],[School City]],Schools[City],Schools[Zipcode])</f>
        <v>55435</v>
      </c>
    </row>
    <row r="954" spans="12:25" x14ac:dyDescent="0.2">
      <c r="L954" t="s">
        <v>992</v>
      </c>
      <c r="M954" t="s">
        <v>4</v>
      </c>
      <c r="N954" t="s">
        <v>629</v>
      </c>
      <c r="O954">
        <v>74</v>
      </c>
      <c r="P954">
        <v>74</v>
      </c>
      <c r="Q954">
        <v>72</v>
      </c>
      <c r="R954" s="15" t="str">
        <f>_xlfn.XLOOKUP(Grades[[#This Row],[math score]],$I$37:$I$41,$J$37:$J$41, ,-1)</f>
        <v>C</v>
      </c>
      <c r="S954" s="16" t="str">
        <f>_xlfn.XLOOKUP(Grades[[#This Row],[reading score]],$I$37:$I$41,$J$37:$J$41, ,-1)</f>
        <v>C</v>
      </c>
      <c r="T954" s="16" t="str">
        <f>_xlfn.XLOOKUP(Grades[[#This Row],[writing score]],$I$37:$I$41,$J$37:$J$41, ,-1)</f>
        <v>C</v>
      </c>
      <c r="U954" s="76">
        <f>AVERAGE(Grades[[#This Row],[math score]],Grades[[#This Row],[reading score]],Grades[[#This Row],[writing score]])</f>
        <v>73.333333333333329</v>
      </c>
      <c r="V954" s="15" t="str">
        <f>_xlfn.XLOOKUP(Grades[[#This Row],[Name]],Students[Name],Students[School Name])</f>
        <v>Willow Creek High School</v>
      </c>
      <c r="W954" s="15" t="str">
        <f>_xlfn.XLOOKUP(Grades[[#This Row],[Name]],Students[Name],Students[Extracurricular Activities])</f>
        <v>Student Government</v>
      </c>
      <c r="X954" s="15" t="str">
        <f>_xlfn.XLOOKUP(Grades[[#This Row],[school]],Schools[School Name],Schools[City])</f>
        <v>Saint Paul</v>
      </c>
      <c r="Y954" s="15">
        <f>_xlfn.XLOOKUP(Grades[[#This Row],[School City]],Schools[City],Schools[Zipcode])</f>
        <v>55108</v>
      </c>
    </row>
    <row r="955" spans="12:25" x14ac:dyDescent="0.2">
      <c r="L955" t="s">
        <v>993</v>
      </c>
      <c r="M955" t="s">
        <v>5</v>
      </c>
      <c r="N955" t="s">
        <v>629</v>
      </c>
      <c r="O955">
        <v>58</v>
      </c>
      <c r="P955">
        <v>52</v>
      </c>
      <c r="Q955">
        <v>54</v>
      </c>
      <c r="R955" s="15" t="str">
        <f>_xlfn.XLOOKUP(Grades[[#This Row],[math score]],$I$37:$I$41,$J$37:$J$41, ,-1)</f>
        <v>F</v>
      </c>
      <c r="S955" s="16" t="str">
        <f>_xlfn.XLOOKUP(Grades[[#This Row],[reading score]],$I$37:$I$41,$J$37:$J$41, ,-1)</f>
        <v>F</v>
      </c>
      <c r="T955" s="16" t="str">
        <f>_xlfn.XLOOKUP(Grades[[#This Row],[writing score]],$I$37:$I$41,$J$37:$J$41, ,-1)</f>
        <v>F</v>
      </c>
      <c r="U955" s="76">
        <f>AVERAGE(Grades[[#This Row],[math score]],Grades[[#This Row],[reading score]],Grades[[#This Row],[writing score]])</f>
        <v>54.666666666666664</v>
      </c>
      <c r="V955" s="15" t="str">
        <f>_xlfn.XLOOKUP(Grades[[#This Row],[Name]],Students[Name],Students[School Name])</f>
        <v>Blue River High School</v>
      </c>
      <c r="W955" s="15" t="str">
        <f>_xlfn.XLOOKUP(Grades[[#This Row],[Name]],Students[Name],Students[Extracurricular Activities])</f>
        <v>Chess Club</v>
      </c>
      <c r="X955" s="15" t="str">
        <f>_xlfn.XLOOKUP(Grades[[#This Row],[school]],Schools[School Name],Schools[City])</f>
        <v>Duluth</v>
      </c>
      <c r="Y955" s="15">
        <f>_xlfn.XLOOKUP(Grades[[#This Row],[School City]],Schools[City],Schools[Zipcode])</f>
        <v>55810</v>
      </c>
    </row>
    <row r="956" spans="12:25" x14ac:dyDescent="0.2">
      <c r="L956" t="s">
        <v>994</v>
      </c>
      <c r="M956" t="s">
        <v>4</v>
      </c>
      <c r="N956" t="s">
        <v>630</v>
      </c>
      <c r="O956">
        <v>62</v>
      </c>
      <c r="P956">
        <v>69</v>
      </c>
      <c r="Q956">
        <v>69</v>
      </c>
      <c r="R956" s="15" t="str">
        <f>_xlfn.XLOOKUP(Grades[[#This Row],[math score]],$I$37:$I$41,$J$37:$J$41, ,-1)</f>
        <v>D</v>
      </c>
      <c r="S956" s="16" t="str">
        <f>_xlfn.XLOOKUP(Grades[[#This Row],[reading score]],$I$37:$I$41,$J$37:$J$41, ,-1)</f>
        <v>D</v>
      </c>
      <c r="T956" s="16" t="str">
        <f>_xlfn.XLOOKUP(Grades[[#This Row],[writing score]],$I$37:$I$41,$J$37:$J$41, ,-1)</f>
        <v>D</v>
      </c>
      <c r="U956" s="76">
        <f>AVERAGE(Grades[[#This Row],[math score]],Grades[[#This Row],[reading score]],Grades[[#This Row],[writing score]])</f>
        <v>66.666666666666671</v>
      </c>
      <c r="V956" s="15" t="str">
        <f>_xlfn.XLOOKUP(Grades[[#This Row],[Name]],Students[Name],Students[School Name])</f>
        <v>Blue River High School</v>
      </c>
      <c r="W956" s="15" t="str">
        <f>_xlfn.XLOOKUP(Grades[[#This Row],[Name]],Students[Name],Students[Extracurricular Activities])</f>
        <v>Yearbook Committee</v>
      </c>
      <c r="X956" s="15" t="str">
        <f>_xlfn.XLOOKUP(Grades[[#This Row],[school]],Schools[School Name],Schools[City])</f>
        <v>Duluth</v>
      </c>
      <c r="Y956" s="15">
        <f>_xlfn.XLOOKUP(Grades[[#This Row],[School City]],Schools[City],Schools[Zipcode])</f>
        <v>55810</v>
      </c>
    </row>
    <row r="957" spans="12:25" x14ac:dyDescent="0.2">
      <c r="L957" t="s">
        <v>995</v>
      </c>
      <c r="M957" t="s">
        <v>5</v>
      </c>
      <c r="N957" t="s">
        <v>630</v>
      </c>
      <c r="O957">
        <v>72</v>
      </c>
      <c r="P957">
        <v>57</v>
      </c>
      <c r="Q957">
        <v>62</v>
      </c>
      <c r="R957" s="15" t="str">
        <f>_xlfn.XLOOKUP(Grades[[#This Row],[math score]],$I$37:$I$41,$J$37:$J$41, ,-1)</f>
        <v>C</v>
      </c>
      <c r="S957" s="16" t="str">
        <f>_xlfn.XLOOKUP(Grades[[#This Row],[reading score]],$I$37:$I$41,$J$37:$J$41, ,-1)</f>
        <v>F</v>
      </c>
      <c r="T957" s="16" t="str">
        <f>_xlfn.XLOOKUP(Grades[[#This Row],[writing score]],$I$37:$I$41,$J$37:$J$41, ,-1)</f>
        <v>D</v>
      </c>
      <c r="U957" s="76">
        <f>AVERAGE(Grades[[#This Row],[math score]],Grades[[#This Row],[reading score]],Grades[[#This Row],[writing score]])</f>
        <v>63.666666666666664</v>
      </c>
      <c r="V957" s="15" t="str">
        <f>_xlfn.XLOOKUP(Grades[[#This Row],[Name]],Students[Name],Students[School Name])</f>
        <v>Willow Creek High School</v>
      </c>
      <c r="W957" s="15" t="str">
        <f>_xlfn.XLOOKUP(Grades[[#This Row],[Name]],Students[Name],Students[Extracurricular Activities])</f>
        <v xml:space="preserve">Marching Band </v>
      </c>
      <c r="X957" s="15" t="str">
        <f>_xlfn.XLOOKUP(Grades[[#This Row],[school]],Schools[School Name],Schools[City])</f>
        <v>Saint Paul</v>
      </c>
      <c r="Y957" s="15">
        <f>_xlfn.XLOOKUP(Grades[[#This Row],[School City]],Schools[City],Schools[Zipcode])</f>
        <v>55108</v>
      </c>
    </row>
    <row r="958" spans="12:25" x14ac:dyDescent="0.2">
      <c r="L958" t="s">
        <v>996</v>
      </c>
      <c r="M958" t="s">
        <v>5</v>
      </c>
      <c r="N958" t="s">
        <v>630</v>
      </c>
      <c r="O958">
        <v>84</v>
      </c>
      <c r="P958">
        <v>87</v>
      </c>
      <c r="Q958">
        <v>81</v>
      </c>
      <c r="R958" s="15" t="str">
        <f>_xlfn.XLOOKUP(Grades[[#This Row],[math score]],$I$37:$I$41,$J$37:$J$41, ,-1)</f>
        <v>B</v>
      </c>
      <c r="S958" s="16" t="str">
        <f>_xlfn.XLOOKUP(Grades[[#This Row],[reading score]],$I$37:$I$41,$J$37:$J$41, ,-1)</f>
        <v>B</v>
      </c>
      <c r="T958" s="16" t="str">
        <f>_xlfn.XLOOKUP(Grades[[#This Row],[writing score]],$I$37:$I$41,$J$37:$J$41, ,-1)</f>
        <v>B</v>
      </c>
      <c r="U958" s="76">
        <f>AVERAGE(Grades[[#This Row],[math score]],Grades[[#This Row],[reading score]],Grades[[#This Row],[writing score]])</f>
        <v>84</v>
      </c>
      <c r="V958" s="15" t="str">
        <f>_xlfn.XLOOKUP(Grades[[#This Row],[Name]],Students[Name],Students[School Name])</f>
        <v>Blue River High School</v>
      </c>
      <c r="W958" s="15" t="str">
        <f>_xlfn.XLOOKUP(Grades[[#This Row],[Name]],Students[Name],Students[Extracurricular Activities])</f>
        <v>Yearbook Committee</v>
      </c>
      <c r="X958" s="15" t="str">
        <f>_xlfn.XLOOKUP(Grades[[#This Row],[school]],Schools[School Name],Schools[City])</f>
        <v>Duluth</v>
      </c>
      <c r="Y958" s="15">
        <f>_xlfn.XLOOKUP(Grades[[#This Row],[School City]],Schools[City],Schools[Zipcode])</f>
        <v>55810</v>
      </c>
    </row>
    <row r="959" spans="12:25" x14ac:dyDescent="0.2">
      <c r="L959" t="s">
        <v>997</v>
      </c>
      <c r="M959" t="s">
        <v>4</v>
      </c>
      <c r="N959" t="s">
        <v>630</v>
      </c>
      <c r="O959">
        <v>92</v>
      </c>
      <c r="P959">
        <v>100</v>
      </c>
      <c r="Q959">
        <v>100</v>
      </c>
      <c r="R959" s="15" t="str">
        <f>_xlfn.XLOOKUP(Grades[[#This Row],[math score]],$I$37:$I$41,$J$37:$J$41, ,-1)</f>
        <v>A</v>
      </c>
      <c r="S959" s="16" t="str">
        <f>_xlfn.XLOOKUP(Grades[[#This Row],[reading score]],$I$37:$I$41,$J$37:$J$41, ,-1)</f>
        <v>A</v>
      </c>
      <c r="T959" s="16" t="str">
        <f>_xlfn.XLOOKUP(Grades[[#This Row],[writing score]],$I$37:$I$41,$J$37:$J$41, ,-1)</f>
        <v>A</v>
      </c>
      <c r="U959" s="76">
        <f>AVERAGE(Grades[[#This Row],[math score]],Grades[[#This Row],[reading score]],Grades[[#This Row],[writing score]])</f>
        <v>97.333333333333329</v>
      </c>
      <c r="V959" s="15" t="str">
        <f>_xlfn.XLOOKUP(Grades[[#This Row],[Name]],Students[Name],Students[School Name])</f>
        <v>Golden Sierra High School</v>
      </c>
      <c r="W959" s="15" t="str">
        <f>_xlfn.XLOOKUP(Grades[[#This Row],[Name]],Students[Name],Students[Extracurricular Activities])</f>
        <v>Art Club</v>
      </c>
      <c r="X959" s="15" t="str">
        <f>_xlfn.XLOOKUP(Grades[[#This Row],[school]],Schools[School Name],Schools[City])</f>
        <v>Bloomington</v>
      </c>
      <c r="Y959" s="15">
        <f>_xlfn.XLOOKUP(Grades[[#This Row],[School City]],Schools[City],Schools[Zipcode])</f>
        <v>55435</v>
      </c>
    </row>
    <row r="960" spans="12:25" x14ac:dyDescent="0.2">
      <c r="L960" t="s">
        <v>998</v>
      </c>
      <c r="M960" t="s">
        <v>4</v>
      </c>
      <c r="N960" t="s">
        <v>629</v>
      </c>
      <c r="O960">
        <v>45</v>
      </c>
      <c r="P960">
        <v>63</v>
      </c>
      <c r="Q960">
        <v>59</v>
      </c>
      <c r="R960" s="15" t="str">
        <f>_xlfn.XLOOKUP(Grades[[#This Row],[math score]],$I$37:$I$41,$J$37:$J$41, ,-1)</f>
        <v>F</v>
      </c>
      <c r="S960" s="16" t="str">
        <f>_xlfn.XLOOKUP(Grades[[#This Row],[reading score]],$I$37:$I$41,$J$37:$J$41, ,-1)</f>
        <v>D</v>
      </c>
      <c r="T960" s="16" t="str">
        <f>_xlfn.XLOOKUP(Grades[[#This Row],[writing score]],$I$37:$I$41,$J$37:$J$41, ,-1)</f>
        <v>F</v>
      </c>
      <c r="U960" s="76">
        <f>AVERAGE(Grades[[#This Row],[math score]],Grades[[#This Row],[reading score]],Grades[[#This Row],[writing score]])</f>
        <v>55.666666666666664</v>
      </c>
      <c r="V960" s="15" t="str">
        <f>_xlfn.XLOOKUP(Grades[[#This Row],[Name]],Students[Name],Students[School Name])</f>
        <v>Golden Sierra High School</v>
      </c>
      <c r="W960" s="15" t="str">
        <f>_xlfn.XLOOKUP(Grades[[#This Row],[Name]],Students[Name],Students[Extracurricular Activities])</f>
        <v>Chess Club</v>
      </c>
      <c r="X960" s="15" t="str">
        <f>_xlfn.XLOOKUP(Grades[[#This Row],[school]],Schools[School Name],Schools[City])</f>
        <v>Bloomington</v>
      </c>
      <c r="Y960" s="15">
        <f>_xlfn.XLOOKUP(Grades[[#This Row],[School City]],Schools[City],Schools[Zipcode])</f>
        <v>55435</v>
      </c>
    </row>
    <row r="961" spans="12:25" x14ac:dyDescent="0.2">
      <c r="L961" t="s">
        <v>999</v>
      </c>
      <c r="M961" t="s">
        <v>5</v>
      </c>
      <c r="N961" t="s">
        <v>629</v>
      </c>
      <c r="O961">
        <v>75</v>
      </c>
      <c r="P961">
        <v>81</v>
      </c>
      <c r="Q961">
        <v>71</v>
      </c>
      <c r="R961" s="15" t="str">
        <f>_xlfn.XLOOKUP(Grades[[#This Row],[math score]],$I$37:$I$41,$J$37:$J$41, ,-1)</f>
        <v>C</v>
      </c>
      <c r="S961" s="16" t="str">
        <f>_xlfn.XLOOKUP(Grades[[#This Row],[reading score]],$I$37:$I$41,$J$37:$J$41, ,-1)</f>
        <v>B</v>
      </c>
      <c r="T961" s="16" t="str">
        <f>_xlfn.XLOOKUP(Grades[[#This Row],[writing score]],$I$37:$I$41,$J$37:$J$41, ,-1)</f>
        <v>C</v>
      </c>
      <c r="U961" s="76">
        <f>AVERAGE(Grades[[#This Row],[math score]],Grades[[#This Row],[reading score]],Grades[[#This Row],[writing score]])</f>
        <v>75.666666666666671</v>
      </c>
      <c r="V961" s="15" t="str">
        <f>_xlfn.XLOOKUP(Grades[[#This Row],[Name]],Students[Name],Students[School Name])</f>
        <v>Blue River High School</v>
      </c>
      <c r="W961" s="15" t="str">
        <f>_xlfn.XLOOKUP(Grades[[#This Row],[Name]],Students[Name],Students[Extracurricular Activities])</f>
        <v>Chess Club</v>
      </c>
      <c r="X961" s="15" t="str">
        <f>_xlfn.XLOOKUP(Grades[[#This Row],[school]],Schools[School Name],Schools[City])</f>
        <v>Duluth</v>
      </c>
      <c r="Y961" s="15">
        <f>_xlfn.XLOOKUP(Grades[[#This Row],[School City]],Schools[City],Schools[Zipcode])</f>
        <v>55810</v>
      </c>
    </row>
    <row r="962" spans="12:25" x14ac:dyDescent="0.2">
      <c r="L962" t="s">
        <v>817</v>
      </c>
      <c r="M962" t="s">
        <v>4</v>
      </c>
      <c r="N962" t="s">
        <v>629</v>
      </c>
      <c r="O962">
        <v>56</v>
      </c>
      <c r="P962">
        <v>58</v>
      </c>
      <c r="Q962">
        <v>64</v>
      </c>
      <c r="R962" s="15" t="str">
        <f>_xlfn.XLOOKUP(Grades[[#This Row],[math score]],$I$37:$I$41,$J$37:$J$41, ,-1)</f>
        <v>F</v>
      </c>
      <c r="S962" s="16" t="str">
        <f>_xlfn.XLOOKUP(Grades[[#This Row],[reading score]],$I$37:$I$41,$J$37:$J$41, ,-1)</f>
        <v>F</v>
      </c>
      <c r="T962" s="16" t="str">
        <f>_xlfn.XLOOKUP(Grades[[#This Row],[writing score]],$I$37:$I$41,$J$37:$J$41, ,-1)</f>
        <v>D</v>
      </c>
      <c r="U962" s="76">
        <f>AVERAGE(Grades[[#This Row],[math score]],Grades[[#This Row],[reading score]],Grades[[#This Row],[writing score]])</f>
        <v>59.333333333333336</v>
      </c>
      <c r="V962" s="15" t="str">
        <f>_xlfn.XLOOKUP(Grades[[#This Row],[Name]],Students[Name],Students[School Name])</f>
        <v>Granite Hills High</v>
      </c>
      <c r="W962" s="15" t="str">
        <f>_xlfn.XLOOKUP(Grades[[#This Row],[Name]],Students[Name],Students[Extracurricular Activities])</f>
        <v>Yearbook Committee</v>
      </c>
      <c r="X962" s="15" t="str">
        <f>_xlfn.XLOOKUP(Grades[[#This Row],[school]],Schools[School Name],Schools[City])</f>
        <v>Minneapolis</v>
      </c>
      <c r="Y962" s="15">
        <f>_xlfn.XLOOKUP(Grades[[#This Row],[School City]],Schools[City],Schools[Zipcode])</f>
        <v>55488</v>
      </c>
    </row>
    <row r="963" spans="12:25" x14ac:dyDescent="0.2">
      <c r="L963" t="s">
        <v>1000</v>
      </c>
      <c r="M963" t="s">
        <v>4</v>
      </c>
      <c r="N963" t="s">
        <v>629</v>
      </c>
      <c r="O963">
        <v>48</v>
      </c>
      <c r="P963">
        <v>54</v>
      </c>
      <c r="Q963">
        <v>53</v>
      </c>
      <c r="R963" s="15" t="str">
        <f>_xlfn.XLOOKUP(Grades[[#This Row],[math score]],$I$37:$I$41,$J$37:$J$41, ,-1)</f>
        <v>F</v>
      </c>
      <c r="S963" s="16" t="str">
        <f>_xlfn.XLOOKUP(Grades[[#This Row],[reading score]],$I$37:$I$41,$J$37:$J$41, ,-1)</f>
        <v>F</v>
      </c>
      <c r="T963" s="16" t="str">
        <f>_xlfn.XLOOKUP(Grades[[#This Row],[writing score]],$I$37:$I$41,$J$37:$J$41, ,-1)</f>
        <v>F</v>
      </c>
      <c r="U963" s="76">
        <f>AVERAGE(Grades[[#This Row],[math score]],Grades[[#This Row],[reading score]],Grades[[#This Row],[writing score]])</f>
        <v>51.666666666666664</v>
      </c>
      <c r="V963" s="15" t="str">
        <f>_xlfn.XLOOKUP(Grades[[#This Row],[Name]],Students[Name],Students[School Name])</f>
        <v>Golden Sierra High School</v>
      </c>
      <c r="W963" s="15" t="str">
        <f>_xlfn.XLOOKUP(Grades[[#This Row],[Name]],Students[Name],Students[Extracurricular Activities])</f>
        <v>Student Government</v>
      </c>
      <c r="X963" s="15" t="str">
        <f>_xlfn.XLOOKUP(Grades[[#This Row],[school]],Schools[School Name],Schools[City])</f>
        <v>Bloomington</v>
      </c>
      <c r="Y963" s="15">
        <f>_xlfn.XLOOKUP(Grades[[#This Row],[School City]],Schools[City],Schools[Zipcode])</f>
        <v>55435</v>
      </c>
    </row>
    <row r="964" spans="12:25" x14ac:dyDescent="0.2">
      <c r="L964" t="s">
        <v>1001</v>
      </c>
      <c r="M964" t="s">
        <v>4</v>
      </c>
      <c r="N964" t="s">
        <v>629</v>
      </c>
      <c r="O964">
        <v>100</v>
      </c>
      <c r="P964">
        <v>100</v>
      </c>
      <c r="Q964">
        <v>100</v>
      </c>
      <c r="R964" s="15" t="str">
        <f>_xlfn.XLOOKUP(Grades[[#This Row],[math score]],$I$37:$I$41,$J$37:$J$41, ,-1)</f>
        <v>A</v>
      </c>
      <c r="S964" s="16" t="str">
        <f>_xlfn.XLOOKUP(Grades[[#This Row],[reading score]],$I$37:$I$41,$J$37:$J$41, ,-1)</f>
        <v>A</v>
      </c>
      <c r="T964" s="16" t="str">
        <f>_xlfn.XLOOKUP(Grades[[#This Row],[writing score]],$I$37:$I$41,$J$37:$J$41, ,-1)</f>
        <v>A</v>
      </c>
      <c r="U964" s="76">
        <f>AVERAGE(Grades[[#This Row],[math score]],Grades[[#This Row],[reading score]],Grades[[#This Row],[writing score]])</f>
        <v>100</v>
      </c>
      <c r="V964" s="15" t="str">
        <f>_xlfn.XLOOKUP(Grades[[#This Row],[Name]],Students[Name],Students[School Name])</f>
        <v>Willow Creek High School</v>
      </c>
      <c r="W964" s="15" t="str">
        <f>_xlfn.XLOOKUP(Grades[[#This Row],[Name]],Students[Name],Students[Extracurricular Activities])</f>
        <v xml:space="preserve">Marching Band </v>
      </c>
      <c r="X964" s="15" t="str">
        <f>_xlfn.XLOOKUP(Grades[[#This Row],[school]],Schools[School Name],Schools[City])</f>
        <v>Saint Paul</v>
      </c>
      <c r="Y964" s="15">
        <f>_xlfn.XLOOKUP(Grades[[#This Row],[School City]],Schools[City],Schools[Zipcode])</f>
        <v>55108</v>
      </c>
    </row>
    <row r="965" spans="12:25" x14ac:dyDescent="0.2">
      <c r="L965" t="s">
        <v>1002</v>
      </c>
      <c r="M965" t="s">
        <v>4</v>
      </c>
      <c r="N965" t="s">
        <v>629</v>
      </c>
      <c r="O965">
        <v>65</v>
      </c>
      <c r="P965">
        <v>76</v>
      </c>
      <c r="Q965">
        <v>75</v>
      </c>
      <c r="R965" s="15" t="str">
        <f>_xlfn.XLOOKUP(Grades[[#This Row],[math score]],$I$37:$I$41,$J$37:$J$41, ,-1)</f>
        <v>D</v>
      </c>
      <c r="S965" s="16" t="str">
        <f>_xlfn.XLOOKUP(Grades[[#This Row],[reading score]],$I$37:$I$41,$J$37:$J$41, ,-1)</f>
        <v>C</v>
      </c>
      <c r="T965" s="16" t="str">
        <f>_xlfn.XLOOKUP(Grades[[#This Row],[writing score]],$I$37:$I$41,$J$37:$J$41, ,-1)</f>
        <v>C</v>
      </c>
      <c r="U965" s="76">
        <f>AVERAGE(Grades[[#This Row],[math score]],Grades[[#This Row],[reading score]],Grades[[#This Row],[writing score]])</f>
        <v>72</v>
      </c>
      <c r="V965" s="15" t="str">
        <f>_xlfn.XLOOKUP(Grades[[#This Row],[Name]],Students[Name],Students[School Name])</f>
        <v>Blue River High School</v>
      </c>
      <c r="W965" s="15" t="str">
        <f>_xlfn.XLOOKUP(Grades[[#This Row],[Name]],Students[Name],Students[Extracurricular Activities])</f>
        <v>Student Government</v>
      </c>
      <c r="X965" s="15" t="str">
        <f>_xlfn.XLOOKUP(Grades[[#This Row],[school]],Schools[School Name],Schools[City])</f>
        <v>Duluth</v>
      </c>
      <c r="Y965" s="15">
        <f>_xlfn.XLOOKUP(Grades[[#This Row],[School City]],Schools[City],Schools[Zipcode])</f>
        <v>55810</v>
      </c>
    </row>
    <row r="966" spans="12:25" x14ac:dyDescent="0.2">
      <c r="L966" t="s">
        <v>1003</v>
      </c>
      <c r="M966" t="s">
        <v>5</v>
      </c>
      <c r="N966" t="s">
        <v>630</v>
      </c>
      <c r="O966">
        <v>72</v>
      </c>
      <c r="P966">
        <v>57</v>
      </c>
      <c r="Q966">
        <v>58</v>
      </c>
      <c r="R966" s="15" t="str">
        <f>_xlfn.XLOOKUP(Grades[[#This Row],[math score]],$I$37:$I$41,$J$37:$J$41, ,-1)</f>
        <v>C</v>
      </c>
      <c r="S966" s="16" t="str">
        <f>_xlfn.XLOOKUP(Grades[[#This Row],[reading score]],$I$37:$I$41,$J$37:$J$41, ,-1)</f>
        <v>F</v>
      </c>
      <c r="T966" s="16" t="str">
        <f>_xlfn.XLOOKUP(Grades[[#This Row],[writing score]],$I$37:$I$41,$J$37:$J$41, ,-1)</f>
        <v>F</v>
      </c>
      <c r="U966" s="76">
        <f>AVERAGE(Grades[[#This Row],[math score]],Grades[[#This Row],[reading score]],Grades[[#This Row],[writing score]])</f>
        <v>62.333333333333336</v>
      </c>
      <c r="V966" s="15" t="str">
        <f>_xlfn.XLOOKUP(Grades[[#This Row],[Name]],Students[Name],Students[School Name])</f>
        <v>Golden Sierra High School</v>
      </c>
      <c r="W966" s="15" t="str">
        <f>_xlfn.XLOOKUP(Grades[[#This Row],[Name]],Students[Name],Students[Extracurricular Activities])</f>
        <v>Yearbook Committee</v>
      </c>
      <c r="X966" s="15" t="str">
        <f>_xlfn.XLOOKUP(Grades[[#This Row],[school]],Schools[School Name],Schools[City])</f>
        <v>Bloomington</v>
      </c>
      <c r="Y966" s="15">
        <f>_xlfn.XLOOKUP(Grades[[#This Row],[School City]],Schools[City],Schools[Zipcode])</f>
        <v>55435</v>
      </c>
    </row>
    <row r="967" spans="12:25" x14ac:dyDescent="0.2">
      <c r="L967" t="s">
        <v>1004</v>
      </c>
      <c r="M967" t="s">
        <v>4</v>
      </c>
      <c r="N967" t="s">
        <v>629</v>
      </c>
      <c r="O967">
        <v>62</v>
      </c>
      <c r="P967">
        <v>70</v>
      </c>
      <c r="Q967">
        <v>72</v>
      </c>
      <c r="R967" s="15" t="str">
        <f>_xlfn.XLOOKUP(Grades[[#This Row],[math score]],$I$37:$I$41,$J$37:$J$41, ,-1)</f>
        <v>D</v>
      </c>
      <c r="S967" s="16" t="str">
        <f>_xlfn.XLOOKUP(Grades[[#This Row],[reading score]],$I$37:$I$41,$J$37:$J$41, ,-1)</f>
        <v>C</v>
      </c>
      <c r="T967" s="16" t="str">
        <f>_xlfn.XLOOKUP(Grades[[#This Row],[writing score]],$I$37:$I$41,$J$37:$J$41, ,-1)</f>
        <v>C</v>
      </c>
      <c r="U967" s="76">
        <f>AVERAGE(Grades[[#This Row],[math score]],Grades[[#This Row],[reading score]],Grades[[#This Row],[writing score]])</f>
        <v>68</v>
      </c>
      <c r="V967" s="15" t="str">
        <f>_xlfn.XLOOKUP(Grades[[#This Row],[Name]],Students[Name],Students[School Name])</f>
        <v>Golden Sierra High School</v>
      </c>
      <c r="W967" s="15" t="str">
        <f>_xlfn.XLOOKUP(Grades[[#This Row],[Name]],Students[Name],Students[Extracurricular Activities])</f>
        <v>Yearbook Committee</v>
      </c>
      <c r="X967" s="15" t="str">
        <f>_xlfn.XLOOKUP(Grades[[#This Row],[school]],Schools[School Name],Schools[City])</f>
        <v>Bloomington</v>
      </c>
      <c r="Y967" s="15">
        <f>_xlfn.XLOOKUP(Grades[[#This Row],[School City]],Schools[City],Schools[Zipcode])</f>
        <v>55435</v>
      </c>
    </row>
    <row r="968" spans="12:25" x14ac:dyDescent="0.2">
      <c r="L968" t="s">
        <v>1005</v>
      </c>
      <c r="M968" t="s">
        <v>5</v>
      </c>
      <c r="N968" t="s">
        <v>630</v>
      </c>
      <c r="O968">
        <v>66</v>
      </c>
      <c r="P968">
        <v>68</v>
      </c>
      <c r="Q968">
        <v>64</v>
      </c>
      <c r="R968" s="15" t="str">
        <f>_xlfn.XLOOKUP(Grades[[#This Row],[math score]],$I$37:$I$41,$J$37:$J$41, ,-1)</f>
        <v>D</v>
      </c>
      <c r="S968" s="16" t="str">
        <f>_xlfn.XLOOKUP(Grades[[#This Row],[reading score]],$I$37:$I$41,$J$37:$J$41, ,-1)</f>
        <v>D</v>
      </c>
      <c r="T968" s="16" t="str">
        <f>_xlfn.XLOOKUP(Grades[[#This Row],[writing score]],$I$37:$I$41,$J$37:$J$41, ,-1)</f>
        <v>D</v>
      </c>
      <c r="U968" s="76">
        <f>AVERAGE(Grades[[#This Row],[math score]],Grades[[#This Row],[reading score]],Grades[[#This Row],[writing score]])</f>
        <v>66</v>
      </c>
      <c r="V968" s="15" t="str">
        <f>_xlfn.XLOOKUP(Grades[[#This Row],[Name]],Students[Name],Students[School Name])</f>
        <v>Granite Hills High</v>
      </c>
      <c r="W968" s="15" t="str">
        <f>_xlfn.XLOOKUP(Grades[[#This Row],[Name]],Students[Name],Students[Extracurricular Activities])</f>
        <v>Student Government</v>
      </c>
      <c r="X968" s="15" t="str">
        <f>_xlfn.XLOOKUP(Grades[[#This Row],[school]],Schools[School Name],Schools[City])</f>
        <v>Minneapolis</v>
      </c>
      <c r="Y968" s="15">
        <f>_xlfn.XLOOKUP(Grades[[#This Row],[School City]],Schools[City],Schools[Zipcode])</f>
        <v>55488</v>
      </c>
    </row>
    <row r="969" spans="12:25" x14ac:dyDescent="0.2">
      <c r="L969" t="s">
        <v>1006</v>
      </c>
      <c r="M969" t="s">
        <v>5</v>
      </c>
      <c r="N969" t="s">
        <v>630</v>
      </c>
      <c r="O969">
        <v>63</v>
      </c>
      <c r="P969">
        <v>63</v>
      </c>
      <c r="Q969">
        <v>60</v>
      </c>
      <c r="R969" s="15" t="str">
        <f>_xlfn.XLOOKUP(Grades[[#This Row],[math score]],$I$37:$I$41,$J$37:$J$41, ,-1)</f>
        <v>D</v>
      </c>
      <c r="S969" s="16" t="str">
        <f>_xlfn.XLOOKUP(Grades[[#This Row],[reading score]],$I$37:$I$41,$J$37:$J$41, ,-1)</f>
        <v>D</v>
      </c>
      <c r="T969" s="16" t="str">
        <f>_xlfn.XLOOKUP(Grades[[#This Row],[writing score]],$I$37:$I$41,$J$37:$J$41, ,-1)</f>
        <v>D</v>
      </c>
      <c r="U969" s="76">
        <f>AVERAGE(Grades[[#This Row],[math score]],Grades[[#This Row],[reading score]],Grades[[#This Row],[writing score]])</f>
        <v>62</v>
      </c>
      <c r="V969" s="15" t="str">
        <f>_xlfn.XLOOKUP(Grades[[#This Row],[Name]],Students[Name],Students[School Name])</f>
        <v>Blue River High School</v>
      </c>
      <c r="W969" s="15" t="str">
        <f>_xlfn.XLOOKUP(Grades[[#This Row],[Name]],Students[Name],Students[Extracurricular Activities])</f>
        <v>Yearbook Committee</v>
      </c>
      <c r="X969" s="15" t="str">
        <f>_xlfn.XLOOKUP(Grades[[#This Row],[school]],Schools[School Name],Schools[City])</f>
        <v>Duluth</v>
      </c>
      <c r="Y969" s="15">
        <f>_xlfn.XLOOKUP(Grades[[#This Row],[School City]],Schools[City],Schools[Zipcode])</f>
        <v>55810</v>
      </c>
    </row>
    <row r="970" spans="12:25" x14ac:dyDescent="0.2">
      <c r="L970" t="s">
        <v>1007</v>
      </c>
      <c r="M970" t="s">
        <v>4</v>
      </c>
      <c r="N970" t="s">
        <v>630</v>
      </c>
      <c r="O970">
        <v>68</v>
      </c>
      <c r="P970">
        <v>76</v>
      </c>
      <c r="Q970">
        <v>67</v>
      </c>
      <c r="R970" s="15" t="str">
        <f>_xlfn.XLOOKUP(Grades[[#This Row],[math score]],$I$37:$I$41,$J$37:$J$41, ,-1)</f>
        <v>D</v>
      </c>
      <c r="S970" s="16" t="str">
        <f>_xlfn.XLOOKUP(Grades[[#This Row],[reading score]],$I$37:$I$41,$J$37:$J$41, ,-1)</f>
        <v>C</v>
      </c>
      <c r="T970" s="16" t="str">
        <f>_xlfn.XLOOKUP(Grades[[#This Row],[writing score]],$I$37:$I$41,$J$37:$J$41, ,-1)</f>
        <v>D</v>
      </c>
      <c r="U970" s="76">
        <f>AVERAGE(Grades[[#This Row],[math score]],Grades[[#This Row],[reading score]],Grades[[#This Row],[writing score]])</f>
        <v>70.333333333333329</v>
      </c>
      <c r="V970" s="15" t="str">
        <f>_xlfn.XLOOKUP(Grades[[#This Row],[Name]],Students[Name],Students[School Name])</f>
        <v>Willow Creek High School</v>
      </c>
      <c r="W970" s="15" t="str">
        <f>_xlfn.XLOOKUP(Grades[[#This Row],[Name]],Students[Name],Students[Extracurricular Activities])</f>
        <v xml:space="preserve">Marching Band </v>
      </c>
      <c r="X970" s="15" t="str">
        <f>_xlfn.XLOOKUP(Grades[[#This Row],[school]],Schools[School Name],Schools[City])</f>
        <v>Saint Paul</v>
      </c>
      <c r="Y970" s="15">
        <f>_xlfn.XLOOKUP(Grades[[#This Row],[School City]],Schools[City],Schools[Zipcode])</f>
        <v>55108</v>
      </c>
    </row>
    <row r="971" spans="12:25" x14ac:dyDescent="0.2">
      <c r="L971" t="s">
        <v>1008</v>
      </c>
      <c r="M971" t="s">
        <v>4</v>
      </c>
      <c r="N971" t="s">
        <v>629</v>
      </c>
      <c r="O971">
        <v>75</v>
      </c>
      <c r="P971">
        <v>84</v>
      </c>
      <c r="Q971">
        <v>80</v>
      </c>
      <c r="R971" s="15" t="str">
        <f>_xlfn.XLOOKUP(Grades[[#This Row],[math score]],$I$37:$I$41,$J$37:$J$41, ,-1)</f>
        <v>C</v>
      </c>
      <c r="S971" s="16" t="str">
        <f>_xlfn.XLOOKUP(Grades[[#This Row],[reading score]],$I$37:$I$41,$J$37:$J$41, ,-1)</f>
        <v>B</v>
      </c>
      <c r="T971" s="16" t="str">
        <f>_xlfn.XLOOKUP(Grades[[#This Row],[writing score]],$I$37:$I$41,$J$37:$J$41, ,-1)</f>
        <v>B</v>
      </c>
      <c r="U971" s="76">
        <f>AVERAGE(Grades[[#This Row],[math score]],Grades[[#This Row],[reading score]],Grades[[#This Row],[writing score]])</f>
        <v>79.666666666666671</v>
      </c>
      <c r="V971" s="15" t="str">
        <f>_xlfn.XLOOKUP(Grades[[#This Row],[Name]],Students[Name],Students[School Name])</f>
        <v>Lone Oak Grammar School</v>
      </c>
      <c r="W971" s="15" t="str">
        <f>_xlfn.XLOOKUP(Grades[[#This Row],[Name]],Students[Name],Students[Extracurricular Activities])</f>
        <v>Sports</v>
      </c>
      <c r="X971" s="15" t="str">
        <f>_xlfn.XLOOKUP(Grades[[#This Row],[school]],Schools[School Name],Schools[City])</f>
        <v>Rochester</v>
      </c>
      <c r="Y971" s="15">
        <f>_xlfn.XLOOKUP(Grades[[#This Row],[School City]],Schools[City],Schools[Zipcode])</f>
        <v>55906</v>
      </c>
    </row>
    <row r="972" spans="12:25" x14ac:dyDescent="0.2">
      <c r="L972" t="s">
        <v>525</v>
      </c>
      <c r="M972" t="s">
        <v>4</v>
      </c>
      <c r="N972" t="s">
        <v>629</v>
      </c>
      <c r="O972">
        <v>89</v>
      </c>
      <c r="P972">
        <v>100</v>
      </c>
      <c r="Q972">
        <v>100</v>
      </c>
      <c r="R972" s="15" t="str">
        <f>_xlfn.XLOOKUP(Grades[[#This Row],[math score]],$I$37:$I$41,$J$37:$J$41, ,-1)</f>
        <v>B</v>
      </c>
      <c r="S972" s="16" t="str">
        <f>_xlfn.XLOOKUP(Grades[[#This Row],[reading score]],$I$37:$I$41,$J$37:$J$41, ,-1)</f>
        <v>A</v>
      </c>
      <c r="T972" s="16" t="str">
        <f>_xlfn.XLOOKUP(Grades[[#This Row],[writing score]],$I$37:$I$41,$J$37:$J$41, ,-1)</f>
        <v>A</v>
      </c>
      <c r="U972" s="76">
        <f>AVERAGE(Grades[[#This Row],[math score]],Grades[[#This Row],[reading score]],Grades[[#This Row],[writing score]])</f>
        <v>96.333333333333329</v>
      </c>
      <c r="V972" s="15" t="str">
        <f>_xlfn.XLOOKUP(Grades[[#This Row],[Name]],Students[Name],Students[School Name])</f>
        <v>Golden Sierra High School</v>
      </c>
      <c r="W972" s="15" t="str">
        <f>_xlfn.XLOOKUP(Grades[[#This Row],[Name]],Students[Name],Students[Extracurricular Activities])</f>
        <v>Sports</v>
      </c>
      <c r="X972" s="15" t="str">
        <f>_xlfn.XLOOKUP(Grades[[#This Row],[school]],Schools[School Name],Schools[City])</f>
        <v>Bloomington</v>
      </c>
      <c r="Y972" s="15">
        <f>_xlfn.XLOOKUP(Grades[[#This Row],[School City]],Schools[City],Schools[Zipcode])</f>
        <v>55435</v>
      </c>
    </row>
    <row r="973" spans="12:25" x14ac:dyDescent="0.2">
      <c r="L973" t="s">
        <v>1009</v>
      </c>
      <c r="M973" t="s">
        <v>5</v>
      </c>
      <c r="N973" t="s">
        <v>630</v>
      </c>
      <c r="O973">
        <v>78</v>
      </c>
      <c r="P973">
        <v>72</v>
      </c>
      <c r="Q973">
        <v>69</v>
      </c>
      <c r="R973" s="15" t="str">
        <f>_xlfn.XLOOKUP(Grades[[#This Row],[math score]],$I$37:$I$41,$J$37:$J$41, ,-1)</f>
        <v>C</v>
      </c>
      <c r="S973" s="16" t="str">
        <f>_xlfn.XLOOKUP(Grades[[#This Row],[reading score]],$I$37:$I$41,$J$37:$J$41, ,-1)</f>
        <v>C</v>
      </c>
      <c r="T973" s="16" t="str">
        <f>_xlfn.XLOOKUP(Grades[[#This Row],[writing score]],$I$37:$I$41,$J$37:$J$41, ,-1)</f>
        <v>D</v>
      </c>
      <c r="U973" s="76">
        <f>AVERAGE(Grades[[#This Row],[math score]],Grades[[#This Row],[reading score]],Grades[[#This Row],[writing score]])</f>
        <v>73</v>
      </c>
      <c r="V973" s="15" t="str">
        <f>_xlfn.XLOOKUP(Grades[[#This Row],[Name]],Students[Name],Students[School Name])</f>
        <v>Blue River High School</v>
      </c>
      <c r="W973" s="15" t="str">
        <f>_xlfn.XLOOKUP(Grades[[#This Row],[Name]],Students[Name],Students[Extracurricular Activities])</f>
        <v>Student Government</v>
      </c>
      <c r="X973" s="15" t="str">
        <f>_xlfn.XLOOKUP(Grades[[#This Row],[school]],Schools[School Name],Schools[City])</f>
        <v>Duluth</v>
      </c>
      <c r="Y973" s="15">
        <f>_xlfn.XLOOKUP(Grades[[#This Row],[School City]],Schools[City],Schools[Zipcode])</f>
        <v>55810</v>
      </c>
    </row>
    <row r="974" spans="12:25" x14ac:dyDescent="0.2">
      <c r="L974" t="s">
        <v>1010</v>
      </c>
      <c r="M974" t="s">
        <v>4</v>
      </c>
      <c r="N974" t="s">
        <v>630</v>
      </c>
      <c r="O974">
        <v>53</v>
      </c>
      <c r="P974">
        <v>50</v>
      </c>
      <c r="Q974">
        <v>60</v>
      </c>
      <c r="R974" s="15" t="str">
        <f>_xlfn.XLOOKUP(Grades[[#This Row],[math score]],$I$37:$I$41,$J$37:$J$41, ,-1)</f>
        <v>F</v>
      </c>
      <c r="S974" s="16" t="str">
        <f>_xlfn.XLOOKUP(Grades[[#This Row],[reading score]],$I$37:$I$41,$J$37:$J$41, ,-1)</f>
        <v>F</v>
      </c>
      <c r="T974" s="16" t="str">
        <f>_xlfn.XLOOKUP(Grades[[#This Row],[writing score]],$I$37:$I$41,$J$37:$J$41, ,-1)</f>
        <v>D</v>
      </c>
      <c r="U974" s="76">
        <f>AVERAGE(Grades[[#This Row],[math score]],Grades[[#This Row],[reading score]],Grades[[#This Row],[writing score]])</f>
        <v>54.333333333333336</v>
      </c>
      <c r="V974" s="15" t="str">
        <f>_xlfn.XLOOKUP(Grades[[#This Row],[Name]],Students[Name],Students[School Name])</f>
        <v>Granite Hills High</v>
      </c>
      <c r="W974" s="15" t="str">
        <f>_xlfn.XLOOKUP(Grades[[#This Row],[Name]],Students[Name],Students[Extracurricular Activities])</f>
        <v>Chess Club</v>
      </c>
      <c r="X974" s="15" t="str">
        <f>_xlfn.XLOOKUP(Grades[[#This Row],[school]],Schools[School Name],Schools[City])</f>
        <v>Minneapolis</v>
      </c>
      <c r="Y974" s="15">
        <f>_xlfn.XLOOKUP(Grades[[#This Row],[School City]],Schools[City],Schools[Zipcode])</f>
        <v>55488</v>
      </c>
    </row>
    <row r="975" spans="12:25" x14ac:dyDescent="0.2">
      <c r="L975" t="s">
        <v>1011</v>
      </c>
      <c r="M975" t="s">
        <v>4</v>
      </c>
      <c r="N975" t="s">
        <v>629</v>
      </c>
      <c r="O975">
        <v>49</v>
      </c>
      <c r="P975">
        <v>65</v>
      </c>
      <c r="Q975">
        <v>61</v>
      </c>
      <c r="R975" s="15" t="str">
        <f>_xlfn.XLOOKUP(Grades[[#This Row],[math score]],$I$37:$I$41,$J$37:$J$41, ,-1)</f>
        <v>F</v>
      </c>
      <c r="S975" s="16" t="str">
        <f>_xlfn.XLOOKUP(Grades[[#This Row],[reading score]],$I$37:$I$41,$J$37:$J$41, ,-1)</f>
        <v>D</v>
      </c>
      <c r="T975" s="16" t="str">
        <f>_xlfn.XLOOKUP(Grades[[#This Row],[writing score]],$I$37:$I$41,$J$37:$J$41, ,-1)</f>
        <v>D</v>
      </c>
      <c r="U975" s="76">
        <f>AVERAGE(Grades[[#This Row],[math score]],Grades[[#This Row],[reading score]],Grades[[#This Row],[writing score]])</f>
        <v>58.333333333333336</v>
      </c>
      <c r="V975" s="15" t="str">
        <f>_xlfn.XLOOKUP(Grades[[#This Row],[Name]],Students[Name],Students[School Name])</f>
        <v>Golden Sierra High School</v>
      </c>
      <c r="W975" s="15" t="str">
        <f>_xlfn.XLOOKUP(Grades[[#This Row],[Name]],Students[Name],Students[Extracurricular Activities])</f>
        <v>Yearbook Committee</v>
      </c>
      <c r="X975" s="15" t="str">
        <f>_xlfn.XLOOKUP(Grades[[#This Row],[school]],Schools[School Name],Schools[City])</f>
        <v>Bloomington</v>
      </c>
      <c r="Y975" s="15">
        <f>_xlfn.XLOOKUP(Grades[[#This Row],[School City]],Schools[City],Schools[Zipcode])</f>
        <v>55435</v>
      </c>
    </row>
    <row r="976" spans="12:25" x14ac:dyDescent="0.2">
      <c r="L976" t="s">
        <v>1012</v>
      </c>
      <c r="M976" t="s">
        <v>4</v>
      </c>
      <c r="N976" t="s">
        <v>629</v>
      </c>
      <c r="O976">
        <v>54</v>
      </c>
      <c r="P976">
        <v>63</v>
      </c>
      <c r="Q976">
        <v>67</v>
      </c>
      <c r="R976" s="15" t="str">
        <f>_xlfn.XLOOKUP(Grades[[#This Row],[math score]],$I$37:$I$41,$J$37:$J$41, ,-1)</f>
        <v>F</v>
      </c>
      <c r="S976" s="16" t="str">
        <f>_xlfn.XLOOKUP(Grades[[#This Row],[reading score]],$I$37:$I$41,$J$37:$J$41, ,-1)</f>
        <v>D</v>
      </c>
      <c r="T976" s="16" t="str">
        <f>_xlfn.XLOOKUP(Grades[[#This Row],[writing score]],$I$37:$I$41,$J$37:$J$41, ,-1)</f>
        <v>D</v>
      </c>
      <c r="U976" s="76">
        <f>AVERAGE(Grades[[#This Row],[math score]],Grades[[#This Row],[reading score]],Grades[[#This Row],[writing score]])</f>
        <v>61.333333333333336</v>
      </c>
      <c r="V976" s="15" t="str">
        <f>_xlfn.XLOOKUP(Grades[[#This Row],[Name]],Students[Name],Students[School Name])</f>
        <v>Granite Hills High</v>
      </c>
      <c r="W976" s="15" t="str">
        <f>_xlfn.XLOOKUP(Grades[[#This Row],[Name]],Students[Name],Students[Extracurricular Activities])</f>
        <v>Yearbook Committee</v>
      </c>
      <c r="X976" s="15" t="str">
        <f>_xlfn.XLOOKUP(Grades[[#This Row],[school]],Schools[School Name],Schools[City])</f>
        <v>Minneapolis</v>
      </c>
      <c r="Y976" s="15">
        <f>_xlfn.XLOOKUP(Grades[[#This Row],[School City]],Schools[City],Schools[Zipcode])</f>
        <v>55488</v>
      </c>
    </row>
    <row r="977" spans="12:25" x14ac:dyDescent="0.2">
      <c r="L977" t="s">
        <v>515</v>
      </c>
      <c r="M977" t="s">
        <v>4</v>
      </c>
      <c r="N977" t="s">
        <v>629</v>
      </c>
      <c r="O977">
        <v>64</v>
      </c>
      <c r="P977">
        <v>82</v>
      </c>
      <c r="Q977">
        <v>77</v>
      </c>
      <c r="R977" s="15" t="str">
        <f>_xlfn.XLOOKUP(Grades[[#This Row],[math score]],$I$37:$I$41,$J$37:$J$41, ,-1)</f>
        <v>D</v>
      </c>
      <c r="S977" s="16" t="str">
        <f>_xlfn.XLOOKUP(Grades[[#This Row],[reading score]],$I$37:$I$41,$J$37:$J$41, ,-1)</f>
        <v>B</v>
      </c>
      <c r="T977" s="16" t="str">
        <f>_xlfn.XLOOKUP(Grades[[#This Row],[writing score]],$I$37:$I$41,$J$37:$J$41, ,-1)</f>
        <v>C</v>
      </c>
      <c r="U977" s="76">
        <f>AVERAGE(Grades[[#This Row],[math score]],Grades[[#This Row],[reading score]],Grades[[#This Row],[writing score]])</f>
        <v>74.333333333333329</v>
      </c>
      <c r="V977" s="15" t="str">
        <f>_xlfn.XLOOKUP(Grades[[#This Row],[Name]],Students[Name],Students[School Name])</f>
        <v>Willow Creek High School</v>
      </c>
      <c r="W977" s="15" t="str">
        <f>_xlfn.XLOOKUP(Grades[[#This Row],[Name]],Students[Name],Students[Extracurricular Activities])</f>
        <v xml:space="preserve">Marching Band </v>
      </c>
      <c r="X977" s="15" t="str">
        <f>_xlfn.XLOOKUP(Grades[[#This Row],[school]],Schools[School Name],Schools[City])</f>
        <v>Saint Paul</v>
      </c>
      <c r="Y977" s="15">
        <f>_xlfn.XLOOKUP(Grades[[#This Row],[School City]],Schools[City],Schools[Zipcode])</f>
        <v>55108</v>
      </c>
    </row>
    <row r="978" spans="12:25" x14ac:dyDescent="0.2">
      <c r="L978" t="s">
        <v>1013</v>
      </c>
      <c r="M978" t="s">
        <v>5</v>
      </c>
      <c r="N978" t="s">
        <v>629</v>
      </c>
      <c r="O978">
        <v>60</v>
      </c>
      <c r="P978">
        <v>62</v>
      </c>
      <c r="Q978">
        <v>60</v>
      </c>
      <c r="R978" s="15" t="str">
        <f>_xlfn.XLOOKUP(Grades[[#This Row],[math score]],$I$37:$I$41,$J$37:$J$41, ,-1)</f>
        <v>D</v>
      </c>
      <c r="S978" s="16" t="str">
        <f>_xlfn.XLOOKUP(Grades[[#This Row],[reading score]],$I$37:$I$41,$J$37:$J$41, ,-1)</f>
        <v>D</v>
      </c>
      <c r="T978" s="16" t="str">
        <f>_xlfn.XLOOKUP(Grades[[#This Row],[writing score]],$I$37:$I$41,$J$37:$J$41, ,-1)</f>
        <v>D</v>
      </c>
      <c r="U978" s="76">
        <f>AVERAGE(Grades[[#This Row],[math score]],Grades[[#This Row],[reading score]],Grades[[#This Row],[writing score]])</f>
        <v>60.666666666666664</v>
      </c>
      <c r="V978" s="15" t="str">
        <f>_xlfn.XLOOKUP(Grades[[#This Row],[Name]],Students[Name],Students[School Name])</f>
        <v>Lone Oak Grammar School</v>
      </c>
      <c r="W978" s="15" t="str">
        <f>_xlfn.XLOOKUP(Grades[[#This Row],[Name]],Students[Name],Students[Extracurricular Activities])</f>
        <v>Yearbook Committee</v>
      </c>
      <c r="X978" s="15" t="str">
        <f>_xlfn.XLOOKUP(Grades[[#This Row],[school]],Schools[School Name],Schools[City])</f>
        <v>Rochester</v>
      </c>
      <c r="Y978" s="15">
        <f>_xlfn.XLOOKUP(Grades[[#This Row],[School City]],Schools[City],Schools[Zipcode])</f>
        <v>55906</v>
      </c>
    </row>
    <row r="979" spans="12:25" x14ac:dyDescent="0.2">
      <c r="L979" t="s">
        <v>1014</v>
      </c>
      <c r="M979" t="s">
        <v>5</v>
      </c>
      <c r="N979" t="s">
        <v>630</v>
      </c>
      <c r="O979">
        <v>62</v>
      </c>
      <c r="P979">
        <v>65</v>
      </c>
      <c r="Q979">
        <v>58</v>
      </c>
      <c r="R979" s="15" t="str">
        <f>_xlfn.XLOOKUP(Grades[[#This Row],[math score]],$I$37:$I$41,$J$37:$J$41, ,-1)</f>
        <v>D</v>
      </c>
      <c r="S979" s="16" t="str">
        <f>_xlfn.XLOOKUP(Grades[[#This Row],[reading score]],$I$37:$I$41,$J$37:$J$41, ,-1)</f>
        <v>D</v>
      </c>
      <c r="T979" s="16" t="str">
        <f>_xlfn.XLOOKUP(Grades[[#This Row],[writing score]],$I$37:$I$41,$J$37:$J$41, ,-1)</f>
        <v>F</v>
      </c>
      <c r="U979" s="76">
        <f>AVERAGE(Grades[[#This Row],[math score]],Grades[[#This Row],[reading score]],Grades[[#This Row],[writing score]])</f>
        <v>61.666666666666664</v>
      </c>
      <c r="V979" s="15" t="str">
        <f>_xlfn.XLOOKUP(Grades[[#This Row],[Name]],Students[Name],Students[School Name])</f>
        <v>Blue River High School</v>
      </c>
      <c r="W979" s="15" t="str">
        <f>_xlfn.XLOOKUP(Grades[[#This Row],[Name]],Students[Name],Students[Extracurricular Activities])</f>
        <v xml:space="preserve">Marching Band </v>
      </c>
      <c r="X979" s="15" t="str">
        <f>_xlfn.XLOOKUP(Grades[[#This Row],[school]],Schools[School Name],Schools[City])</f>
        <v>Duluth</v>
      </c>
      <c r="Y979" s="15">
        <f>_xlfn.XLOOKUP(Grades[[#This Row],[School City]],Schools[City],Schools[Zipcode])</f>
        <v>55810</v>
      </c>
    </row>
    <row r="980" spans="12:25" x14ac:dyDescent="0.2">
      <c r="L980" t="s">
        <v>1015</v>
      </c>
      <c r="M980" t="s">
        <v>5</v>
      </c>
      <c r="N980" t="s">
        <v>629</v>
      </c>
      <c r="O980">
        <v>55</v>
      </c>
      <c r="P980">
        <v>41</v>
      </c>
      <c r="Q980">
        <v>48</v>
      </c>
      <c r="R980" s="15" t="str">
        <f>_xlfn.XLOOKUP(Grades[[#This Row],[math score]],$I$37:$I$41,$J$37:$J$41, ,-1)</f>
        <v>F</v>
      </c>
      <c r="S980" s="16" t="str">
        <f>_xlfn.XLOOKUP(Grades[[#This Row],[reading score]],$I$37:$I$41,$J$37:$J$41, ,-1)</f>
        <v>F</v>
      </c>
      <c r="T980" s="16" t="str">
        <f>_xlfn.XLOOKUP(Grades[[#This Row],[writing score]],$I$37:$I$41,$J$37:$J$41, ,-1)</f>
        <v>F</v>
      </c>
      <c r="U980" s="76">
        <f>AVERAGE(Grades[[#This Row],[math score]],Grades[[#This Row],[reading score]],Grades[[#This Row],[writing score]])</f>
        <v>48</v>
      </c>
      <c r="V980" s="15" t="str">
        <f>_xlfn.XLOOKUP(Grades[[#This Row],[Name]],Students[Name],Students[School Name])</f>
        <v>Golden Sierra High School</v>
      </c>
      <c r="W980" s="15" t="str">
        <f>_xlfn.XLOOKUP(Grades[[#This Row],[Name]],Students[Name],Students[Extracurricular Activities])</f>
        <v>Chess Club</v>
      </c>
      <c r="X980" s="15" t="str">
        <f>_xlfn.XLOOKUP(Grades[[#This Row],[school]],Schools[School Name],Schools[City])</f>
        <v>Bloomington</v>
      </c>
      <c r="Y980" s="15">
        <f>_xlfn.XLOOKUP(Grades[[#This Row],[School City]],Schools[City],Schools[Zipcode])</f>
        <v>55435</v>
      </c>
    </row>
    <row r="981" spans="12:25" x14ac:dyDescent="0.2">
      <c r="L981" t="s">
        <v>1016</v>
      </c>
      <c r="M981" t="s">
        <v>4</v>
      </c>
      <c r="N981" t="s">
        <v>629</v>
      </c>
      <c r="O981">
        <v>91</v>
      </c>
      <c r="P981">
        <v>95</v>
      </c>
      <c r="Q981">
        <v>94</v>
      </c>
      <c r="R981" s="15" t="str">
        <f>_xlfn.XLOOKUP(Grades[[#This Row],[math score]],$I$37:$I$41,$J$37:$J$41, ,-1)</f>
        <v>A</v>
      </c>
      <c r="S981" s="16" t="str">
        <f>_xlfn.XLOOKUP(Grades[[#This Row],[reading score]],$I$37:$I$41,$J$37:$J$41, ,-1)</f>
        <v>A</v>
      </c>
      <c r="T981" s="16" t="str">
        <f>_xlfn.XLOOKUP(Grades[[#This Row],[writing score]],$I$37:$I$41,$J$37:$J$41, ,-1)</f>
        <v>A</v>
      </c>
      <c r="U981" s="76">
        <f>AVERAGE(Grades[[#This Row],[math score]],Grades[[#This Row],[reading score]],Grades[[#This Row],[writing score]])</f>
        <v>93.333333333333329</v>
      </c>
      <c r="V981" s="15" t="str">
        <f>_xlfn.XLOOKUP(Grades[[#This Row],[Name]],Students[Name],Students[School Name])</f>
        <v>Blue River High School</v>
      </c>
      <c r="W981" s="15" t="str">
        <f>_xlfn.XLOOKUP(Grades[[#This Row],[Name]],Students[Name],Students[Extracurricular Activities])</f>
        <v xml:space="preserve">Marching Band </v>
      </c>
      <c r="X981" s="15" t="str">
        <f>_xlfn.XLOOKUP(Grades[[#This Row],[school]],Schools[School Name],Schools[City])</f>
        <v>Duluth</v>
      </c>
      <c r="Y981" s="15">
        <f>_xlfn.XLOOKUP(Grades[[#This Row],[School City]],Schools[City],Schools[Zipcode])</f>
        <v>55810</v>
      </c>
    </row>
    <row r="982" spans="12:25" x14ac:dyDescent="0.2">
      <c r="L982" t="s">
        <v>1017</v>
      </c>
      <c r="M982" t="s">
        <v>4</v>
      </c>
      <c r="N982" t="s">
        <v>630</v>
      </c>
      <c r="O982">
        <v>8</v>
      </c>
      <c r="P982">
        <v>24</v>
      </c>
      <c r="Q982">
        <v>23</v>
      </c>
      <c r="R982" s="15" t="str">
        <f>_xlfn.XLOOKUP(Grades[[#This Row],[math score]],$I$37:$I$41,$J$37:$J$41, ,-1)</f>
        <v>F</v>
      </c>
      <c r="S982" s="16" t="str">
        <f>_xlfn.XLOOKUP(Grades[[#This Row],[reading score]],$I$37:$I$41,$J$37:$J$41, ,-1)</f>
        <v>F</v>
      </c>
      <c r="T982" s="16" t="str">
        <f>_xlfn.XLOOKUP(Grades[[#This Row],[writing score]],$I$37:$I$41,$J$37:$J$41, ,-1)</f>
        <v>F</v>
      </c>
      <c r="U982" s="76">
        <f>AVERAGE(Grades[[#This Row],[math score]],Grades[[#This Row],[reading score]],Grades[[#This Row],[writing score]])</f>
        <v>18.333333333333332</v>
      </c>
      <c r="V982" s="15" t="str">
        <f>_xlfn.XLOOKUP(Grades[[#This Row],[Name]],Students[Name],Students[School Name])</f>
        <v>Lone Oak Grammar School</v>
      </c>
      <c r="W982" s="15" t="str">
        <f>_xlfn.XLOOKUP(Grades[[#This Row],[Name]],Students[Name],Students[Extracurricular Activities])</f>
        <v>Chess Club</v>
      </c>
      <c r="X982" s="15" t="str">
        <f>_xlfn.XLOOKUP(Grades[[#This Row],[school]],Schools[School Name],Schools[City])</f>
        <v>Rochester</v>
      </c>
      <c r="Y982" s="15">
        <f>_xlfn.XLOOKUP(Grades[[#This Row],[School City]],Schools[City],Schools[Zipcode])</f>
        <v>55906</v>
      </c>
    </row>
    <row r="983" spans="12:25" x14ac:dyDescent="0.2">
      <c r="L983" t="s">
        <v>1018</v>
      </c>
      <c r="M983" t="s">
        <v>5</v>
      </c>
      <c r="N983" t="s">
        <v>629</v>
      </c>
      <c r="O983">
        <v>81</v>
      </c>
      <c r="P983">
        <v>78</v>
      </c>
      <c r="Q983">
        <v>78</v>
      </c>
      <c r="R983" s="15" t="str">
        <f>_xlfn.XLOOKUP(Grades[[#This Row],[math score]],$I$37:$I$41,$J$37:$J$41, ,-1)</f>
        <v>B</v>
      </c>
      <c r="S983" s="16" t="str">
        <f>_xlfn.XLOOKUP(Grades[[#This Row],[reading score]],$I$37:$I$41,$J$37:$J$41, ,-1)</f>
        <v>C</v>
      </c>
      <c r="T983" s="16" t="str">
        <f>_xlfn.XLOOKUP(Grades[[#This Row],[writing score]],$I$37:$I$41,$J$37:$J$41, ,-1)</f>
        <v>C</v>
      </c>
      <c r="U983" s="76">
        <f>AVERAGE(Grades[[#This Row],[math score]],Grades[[#This Row],[reading score]],Grades[[#This Row],[writing score]])</f>
        <v>79</v>
      </c>
      <c r="V983" s="15" t="str">
        <f>_xlfn.XLOOKUP(Grades[[#This Row],[Name]],Students[Name],Students[School Name])</f>
        <v>Golden Sierra High School</v>
      </c>
      <c r="W983" s="15" t="str">
        <f>_xlfn.XLOOKUP(Grades[[#This Row],[Name]],Students[Name],Students[Extracurricular Activities])</f>
        <v>Student Government</v>
      </c>
      <c r="X983" s="15" t="str">
        <f>_xlfn.XLOOKUP(Grades[[#This Row],[school]],Schools[School Name],Schools[City])</f>
        <v>Bloomington</v>
      </c>
      <c r="Y983" s="15">
        <f>_xlfn.XLOOKUP(Grades[[#This Row],[School City]],Schools[City],Schools[Zipcode])</f>
        <v>55435</v>
      </c>
    </row>
    <row r="984" spans="12:25" x14ac:dyDescent="0.2">
      <c r="L984" t="s">
        <v>1019</v>
      </c>
      <c r="M984" t="s">
        <v>5</v>
      </c>
      <c r="N984" t="s">
        <v>629</v>
      </c>
      <c r="O984">
        <v>79</v>
      </c>
      <c r="P984">
        <v>85</v>
      </c>
      <c r="Q984">
        <v>86</v>
      </c>
      <c r="R984" s="15" t="str">
        <f>_xlfn.XLOOKUP(Grades[[#This Row],[math score]],$I$37:$I$41,$J$37:$J$41, ,-1)</f>
        <v>C</v>
      </c>
      <c r="S984" s="16" t="str">
        <f>_xlfn.XLOOKUP(Grades[[#This Row],[reading score]],$I$37:$I$41,$J$37:$J$41, ,-1)</f>
        <v>B</v>
      </c>
      <c r="T984" s="16" t="str">
        <f>_xlfn.XLOOKUP(Grades[[#This Row],[writing score]],$I$37:$I$41,$J$37:$J$41, ,-1)</f>
        <v>B</v>
      </c>
      <c r="U984" s="76">
        <f>AVERAGE(Grades[[#This Row],[math score]],Grades[[#This Row],[reading score]],Grades[[#This Row],[writing score]])</f>
        <v>83.333333333333329</v>
      </c>
      <c r="V984" s="15" t="str">
        <f>_xlfn.XLOOKUP(Grades[[#This Row],[Name]],Students[Name],Students[School Name])</f>
        <v>Lone Oak Grammar School</v>
      </c>
      <c r="W984" s="15" t="str">
        <f>_xlfn.XLOOKUP(Grades[[#This Row],[Name]],Students[Name],Students[Extracurricular Activities])</f>
        <v>Student Government</v>
      </c>
      <c r="X984" s="15" t="str">
        <f>_xlfn.XLOOKUP(Grades[[#This Row],[school]],Schools[School Name],Schools[City])</f>
        <v>Rochester</v>
      </c>
      <c r="Y984" s="15">
        <f>_xlfn.XLOOKUP(Grades[[#This Row],[School City]],Schools[City],Schools[Zipcode])</f>
        <v>55906</v>
      </c>
    </row>
    <row r="985" spans="12:25" x14ac:dyDescent="0.2">
      <c r="L985" t="s">
        <v>1020</v>
      </c>
      <c r="M985" t="s">
        <v>4</v>
      </c>
      <c r="N985" t="s">
        <v>630</v>
      </c>
      <c r="O985">
        <v>78</v>
      </c>
      <c r="P985">
        <v>87</v>
      </c>
      <c r="Q985">
        <v>91</v>
      </c>
      <c r="R985" s="15" t="str">
        <f>_xlfn.XLOOKUP(Grades[[#This Row],[math score]],$I$37:$I$41,$J$37:$J$41, ,-1)</f>
        <v>C</v>
      </c>
      <c r="S985" s="16" t="str">
        <f>_xlfn.XLOOKUP(Grades[[#This Row],[reading score]],$I$37:$I$41,$J$37:$J$41, ,-1)</f>
        <v>B</v>
      </c>
      <c r="T985" s="16" t="str">
        <f>_xlfn.XLOOKUP(Grades[[#This Row],[writing score]],$I$37:$I$41,$J$37:$J$41, ,-1)</f>
        <v>A</v>
      </c>
      <c r="U985" s="76">
        <f>AVERAGE(Grades[[#This Row],[math score]],Grades[[#This Row],[reading score]],Grades[[#This Row],[writing score]])</f>
        <v>85.333333333333329</v>
      </c>
      <c r="V985" s="15" t="str">
        <f>_xlfn.XLOOKUP(Grades[[#This Row],[Name]],Students[Name],Students[School Name])</f>
        <v>Granite Hills High</v>
      </c>
      <c r="W985" s="15" t="str">
        <f>_xlfn.XLOOKUP(Grades[[#This Row],[Name]],Students[Name],Students[Extracurricular Activities])</f>
        <v>Yearbook Committee</v>
      </c>
      <c r="X985" s="15" t="str">
        <f>_xlfn.XLOOKUP(Grades[[#This Row],[school]],Schools[School Name],Schools[City])</f>
        <v>Minneapolis</v>
      </c>
      <c r="Y985" s="15">
        <f>_xlfn.XLOOKUP(Grades[[#This Row],[School City]],Schools[City],Schools[Zipcode])</f>
        <v>55488</v>
      </c>
    </row>
    <row r="986" spans="12:25" x14ac:dyDescent="0.2">
      <c r="L986" t="s">
        <v>1021</v>
      </c>
      <c r="M986" t="s">
        <v>4</v>
      </c>
      <c r="N986" t="s">
        <v>630</v>
      </c>
      <c r="O986">
        <v>74</v>
      </c>
      <c r="P986">
        <v>75</v>
      </c>
      <c r="Q986">
        <v>82</v>
      </c>
      <c r="R986" s="15" t="str">
        <f>_xlfn.XLOOKUP(Grades[[#This Row],[math score]],$I$37:$I$41,$J$37:$J$41, ,-1)</f>
        <v>C</v>
      </c>
      <c r="S986" s="16" t="str">
        <f>_xlfn.XLOOKUP(Grades[[#This Row],[reading score]],$I$37:$I$41,$J$37:$J$41, ,-1)</f>
        <v>C</v>
      </c>
      <c r="T986" s="16" t="str">
        <f>_xlfn.XLOOKUP(Grades[[#This Row],[writing score]],$I$37:$I$41,$J$37:$J$41, ,-1)</f>
        <v>B</v>
      </c>
      <c r="U986" s="76">
        <f>AVERAGE(Grades[[#This Row],[math score]],Grades[[#This Row],[reading score]],Grades[[#This Row],[writing score]])</f>
        <v>77</v>
      </c>
      <c r="V986" s="15" t="str">
        <f>_xlfn.XLOOKUP(Grades[[#This Row],[Name]],Students[Name],Students[School Name])</f>
        <v>Blue River High School</v>
      </c>
      <c r="W986" s="15" t="str">
        <f>_xlfn.XLOOKUP(Grades[[#This Row],[Name]],Students[Name],Students[Extracurricular Activities])</f>
        <v>Student Government</v>
      </c>
      <c r="X986" s="15" t="str">
        <f>_xlfn.XLOOKUP(Grades[[#This Row],[school]],Schools[School Name],Schools[City])</f>
        <v>Duluth</v>
      </c>
      <c r="Y986" s="15">
        <f>_xlfn.XLOOKUP(Grades[[#This Row],[School City]],Schools[City],Schools[Zipcode])</f>
        <v>55810</v>
      </c>
    </row>
    <row r="987" spans="12:25" x14ac:dyDescent="0.2">
      <c r="L987" t="s">
        <v>1022</v>
      </c>
      <c r="M987" t="s">
        <v>5</v>
      </c>
      <c r="N987" t="s">
        <v>629</v>
      </c>
      <c r="O987">
        <v>57</v>
      </c>
      <c r="P987">
        <v>51</v>
      </c>
      <c r="Q987">
        <v>54</v>
      </c>
      <c r="R987" s="15" t="str">
        <f>_xlfn.XLOOKUP(Grades[[#This Row],[math score]],$I$37:$I$41,$J$37:$J$41, ,-1)</f>
        <v>F</v>
      </c>
      <c r="S987" s="16" t="str">
        <f>_xlfn.XLOOKUP(Grades[[#This Row],[reading score]],$I$37:$I$41,$J$37:$J$41, ,-1)</f>
        <v>F</v>
      </c>
      <c r="T987" s="16" t="str">
        <f>_xlfn.XLOOKUP(Grades[[#This Row],[writing score]],$I$37:$I$41,$J$37:$J$41, ,-1)</f>
        <v>F</v>
      </c>
      <c r="U987" s="76">
        <f>AVERAGE(Grades[[#This Row],[math score]],Grades[[#This Row],[reading score]],Grades[[#This Row],[writing score]])</f>
        <v>54</v>
      </c>
      <c r="V987" s="15" t="str">
        <f>_xlfn.XLOOKUP(Grades[[#This Row],[Name]],Students[Name],Students[School Name])</f>
        <v>Granite Hills High</v>
      </c>
      <c r="W987" s="15" t="str">
        <f>_xlfn.XLOOKUP(Grades[[#This Row],[Name]],Students[Name],Students[Extracurricular Activities])</f>
        <v>Chess Club</v>
      </c>
      <c r="X987" s="15" t="str">
        <f>_xlfn.XLOOKUP(Grades[[#This Row],[school]],Schools[School Name],Schools[City])</f>
        <v>Minneapolis</v>
      </c>
      <c r="Y987" s="15">
        <f>_xlfn.XLOOKUP(Grades[[#This Row],[School City]],Schools[City],Schools[Zipcode])</f>
        <v>55488</v>
      </c>
    </row>
    <row r="988" spans="12:25" x14ac:dyDescent="0.2">
      <c r="L988" t="s">
        <v>1023</v>
      </c>
      <c r="M988" t="s">
        <v>4</v>
      </c>
      <c r="N988" t="s">
        <v>629</v>
      </c>
      <c r="O988">
        <v>40</v>
      </c>
      <c r="P988">
        <v>59</v>
      </c>
      <c r="Q988">
        <v>51</v>
      </c>
      <c r="R988" s="15" t="str">
        <f>_xlfn.XLOOKUP(Grades[[#This Row],[math score]],$I$37:$I$41,$J$37:$J$41, ,-1)</f>
        <v>F</v>
      </c>
      <c r="S988" s="16" t="str">
        <f>_xlfn.XLOOKUP(Grades[[#This Row],[reading score]],$I$37:$I$41,$J$37:$J$41, ,-1)</f>
        <v>F</v>
      </c>
      <c r="T988" s="16" t="str">
        <f>_xlfn.XLOOKUP(Grades[[#This Row],[writing score]],$I$37:$I$41,$J$37:$J$41, ,-1)</f>
        <v>F</v>
      </c>
      <c r="U988" s="76">
        <f>AVERAGE(Grades[[#This Row],[math score]],Grades[[#This Row],[reading score]],Grades[[#This Row],[writing score]])</f>
        <v>50</v>
      </c>
      <c r="V988" s="15" t="str">
        <f>_xlfn.XLOOKUP(Grades[[#This Row],[Name]],Students[Name],Students[School Name])</f>
        <v>Blue River High School</v>
      </c>
      <c r="W988" s="15" t="str">
        <f>_xlfn.XLOOKUP(Grades[[#This Row],[Name]],Students[Name],Students[Extracurricular Activities])</f>
        <v xml:space="preserve">Marching Band </v>
      </c>
      <c r="X988" s="15" t="str">
        <f>_xlfn.XLOOKUP(Grades[[#This Row],[school]],Schools[School Name],Schools[City])</f>
        <v>Duluth</v>
      </c>
      <c r="Y988" s="15">
        <f>_xlfn.XLOOKUP(Grades[[#This Row],[School City]],Schools[City],Schools[Zipcode])</f>
        <v>55810</v>
      </c>
    </row>
    <row r="989" spans="12:25" x14ac:dyDescent="0.2">
      <c r="L989" t="s">
        <v>1024</v>
      </c>
      <c r="M989" t="s">
        <v>5</v>
      </c>
      <c r="N989" t="s">
        <v>630</v>
      </c>
      <c r="O989">
        <v>81</v>
      </c>
      <c r="P989">
        <v>75</v>
      </c>
      <c r="Q989">
        <v>76</v>
      </c>
      <c r="R989" s="15" t="str">
        <f>_xlfn.XLOOKUP(Grades[[#This Row],[math score]],$I$37:$I$41,$J$37:$J$41, ,-1)</f>
        <v>B</v>
      </c>
      <c r="S989" s="16" t="str">
        <f>_xlfn.XLOOKUP(Grades[[#This Row],[reading score]],$I$37:$I$41,$J$37:$J$41, ,-1)</f>
        <v>C</v>
      </c>
      <c r="T989" s="16" t="str">
        <f>_xlfn.XLOOKUP(Grades[[#This Row],[writing score]],$I$37:$I$41,$J$37:$J$41, ,-1)</f>
        <v>C</v>
      </c>
      <c r="U989" s="76">
        <f>AVERAGE(Grades[[#This Row],[math score]],Grades[[#This Row],[reading score]],Grades[[#This Row],[writing score]])</f>
        <v>77.333333333333329</v>
      </c>
      <c r="V989" s="15" t="str">
        <f>_xlfn.XLOOKUP(Grades[[#This Row],[Name]],Students[Name],Students[School Name])</f>
        <v>Willow Creek High School</v>
      </c>
      <c r="W989" s="15" t="str">
        <f>_xlfn.XLOOKUP(Grades[[#This Row],[Name]],Students[Name],Students[Extracurricular Activities])</f>
        <v>Student Government</v>
      </c>
      <c r="X989" s="15" t="str">
        <f>_xlfn.XLOOKUP(Grades[[#This Row],[school]],Schools[School Name],Schools[City])</f>
        <v>Saint Paul</v>
      </c>
      <c r="Y989" s="15">
        <f>_xlfn.XLOOKUP(Grades[[#This Row],[School City]],Schools[City],Schools[Zipcode])</f>
        <v>55108</v>
      </c>
    </row>
    <row r="990" spans="12:25" x14ac:dyDescent="0.2">
      <c r="L990" t="s">
        <v>1025</v>
      </c>
      <c r="M990" t="s">
        <v>4</v>
      </c>
      <c r="N990" t="s">
        <v>629</v>
      </c>
      <c r="O990">
        <v>44</v>
      </c>
      <c r="P990">
        <v>45</v>
      </c>
      <c r="Q990">
        <v>45</v>
      </c>
      <c r="R990" s="15" t="str">
        <f>_xlfn.XLOOKUP(Grades[[#This Row],[math score]],$I$37:$I$41,$J$37:$J$41, ,-1)</f>
        <v>F</v>
      </c>
      <c r="S990" s="16" t="str">
        <f>_xlfn.XLOOKUP(Grades[[#This Row],[reading score]],$I$37:$I$41,$J$37:$J$41, ,-1)</f>
        <v>F</v>
      </c>
      <c r="T990" s="16" t="str">
        <f>_xlfn.XLOOKUP(Grades[[#This Row],[writing score]],$I$37:$I$41,$J$37:$J$41, ,-1)</f>
        <v>F</v>
      </c>
      <c r="U990" s="76">
        <f>AVERAGE(Grades[[#This Row],[math score]],Grades[[#This Row],[reading score]],Grades[[#This Row],[writing score]])</f>
        <v>44.666666666666664</v>
      </c>
      <c r="V990" s="15" t="str">
        <f>_xlfn.XLOOKUP(Grades[[#This Row],[Name]],Students[Name],Students[School Name])</f>
        <v>Granite Hills High</v>
      </c>
      <c r="W990" s="15" t="str">
        <f>_xlfn.XLOOKUP(Grades[[#This Row],[Name]],Students[Name],Students[Extracurricular Activities])</f>
        <v>Student Government</v>
      </c>
      <c r="X990" s="15" t="str">
        <f>_xlfn.XLOOKUP(Grades[[#This Row],[school]],Schools[School Name],Schools[City])</f>
        <v>Minneapolis</v>
      </c>
      <c r="Y990" s="15">
        <f>_xlfn.XLOOKUP(Grades[[#This Row],[School City]],Schools[City],Schools[Zipcode])</f>
        <v>55488</v>
      </c>
    </row>
    <row r="991" spans="12:25" x14ac:dyDescent="0.2">
      <c r="L991" t="s">
        <v>1026</v>
      </c>
      <c r="M991" t="s">
        <v>4</v>
      </c>
      <c r="N991" t="s">
        <v>630</v>
      </c>
      <c r="O991">
        <v>67</v>
      </c>
      <c r="P991">
        <v>86</v>
      </c>
      <c r="Q991">
        <v>83</v>
      </c>
      <c r="R991" s="15" t="str">
        <f>_xlfn.XLOOKUP(Grades[[#This Row],[math score]],$I$37:$I$41,$J$37:$J$41, ,-1)</f>
        <v>D</v>
      </c>
      <c r="S991" s="16" t="str">
        <f>_xlfn.XLOOKUP(Grades[[#This Row],[reading score]],$I$37:$I$41,$J$37:$J$41, ,-1)</f>
        <v>B</v>
      </c>
      <c r="T991" s="16" t="str">
        <f>_xlfn.XLOOKUP(Grades[[#This Row],[writing score]],$I$37:$I$41,$J$37:$J$41, ,-1)</f>
        <v>B</v>
      </c>
      <c r="U991" s="76">
        <f>AVERAGE(Grades[[#This Row],[math score]],Grades[[#This Row],[reading score]],Grades[[#This Row],[writing score]])</f>
        <v>78.666666666666671</v>
      </c>
      <c r="V991" s="15" t="str">
        <f>_xlfn.XLOOKUP(Grades[[#This Row],[Name]],Students[Name],Students[School Name])</f>
        <v>Golden Sierra High School</v>
      </c>
      <c r="W991" s="15" t="str">
        <f>_xlfn.XLOOKUP(Grades[[#This Row],[Name]],Students[Name],Students[Extracurricular Activities])</f>
        <v>Yearbook Committee</v>
      </c>
      <c r="X991" s="15" t="str">
        <f>_xlfn.XLOOKUP(Grades[[#This Row],[school]],Schools[School Name],Schools[City])</f>
        <v>Bloomington</v>
      </c>
      <c r="Y991" s="15">
        <f>_xlfn.XLOOKUP(Grades[[#This Row],[School City]],Schools[City],Schools[Zipcode])</f>
        <v>55435</v>
      </c>
    </row>
    <row r="992" spans="12:25" x14ac:dyDescent="0.2">
      <c r="L992" t="s">
        <v>1027</v>
      </c>
      <c r="M992" t="s">
        <v>5</v>
      </c>
      <c r="N992" t="s">
        <v>629</v>
      </c>
      <c r="O992">
        <v>86</v>
      </c>
      <c r="P992">
        <v>81</v>
      </c>
      <c r="Q992">
        <v>75</v>
      </c>
      <c r="R992" s="15" t="str">
        <f>_xlfn.XLOOKUP(Grades[[#This Row],[math score]],$I$37:$I$41,$J$37:$J$41, ,-1)</f>
        <v>B</v>
      </c>
      <c r="S992" s="16" t="str">
        <f>_xlfn.XLOOKUP(Grades[[#This Row],[reading score]],$I$37:$I$41,$J$37:$J$41, ,-1)</f>
        <v>B</v>
      </c>
      <c r="T992" s="16" t="str">
        <f>_xlfn.XLOOKUP(Grades[[#This Row],[writing score]],$I$37:$I$41,$J$37:$J$41, ,-1)</f>
        <v>C</v>
      </c>
      <c r="U992" s="76">
        <f>AVERAGE(Grades[[#This Row],[math score]],Grades[[#This Row],[reading score]],Grades[[#This Row],[writing score]])</f>
        <v>80.666666666666671</v>
      </c>
      <c r="V992" s="15" t="str">
        <f>_xlfn.XLOOKUP(Grades[[#This Row],[Name]],Students[Name],Students[School Name])</f>
        <v>Willow Creek High School</v>
      </c>
      <c r="W992" s="15" t="str">
        <f>_xlfn.XLOOKUP(Grades[[#This Row],[Name]],Students[Name],Students[Extracurricular Activities])</f>
        <v>Chess Club</v>
      </c>
      <c r="X992" s="15" t="str">
        <f>_xlfn.XLOOKUP(Grades[[#This Row],[school]],Schools[School Name],Schools[City])</f>
        <v>Saint Paul</v>
      </c>
      <c r="Y992" s="15">
        <f>_xlfn.XLOOKUP(Grades[[#This Row],[School City]],Schools[City],Schools[Zipcode])</f>
        <v>55108</v>
      </c>
    </row>
    <row r="993" spans="12:25" x14ac:dyDescent="0.2">
      <c r="L993" t="s">
        <v>1028</v>
      </c>
      <c r="M993" t="s">
        <v>4</v>
      </c>
      <c r="N993" t="s">
        <v>630</v>
      </c>
      <c r="O993">
        <v>65</v>
      </c>
      <c r="P993">
        <v>82</v>
      </c>
      <c r="Q993">
        <v>78</v>
      </c>
      <c r="R993" s="15" t="str">
        <f>_xlfn.XLOOKUP(Grades[[#This Row],[math score]],$I$37:$I$41,$J$37:$J$41, ,-1)</f>
        <v>D</v>
      </c>
      <c r="S993" s="16" t="str">
        <f>_xlfn.XLOOKUP(Grades[[#This Row],[reading score]],$I$37:$I$41,$J$37:$J$41, ,-1)</f>
        <v>B</v>
      </c>
      <c r="T993" s="16" t="str">
        <f>_xlfn.XLOOKUP(Grades[[#This Row],[writing score]],$I$37:$I$41,$J$37:$J$41, ,-1)</f>
        <v>C</v>
      </c>
      <c r="U993" s="76">
        <f>AVERAGE(Grades[[#This Row],[math score]],Grades[[#This Row],[reading score]],Grades[[#This Row],[writing score]])</f>
        <v>75</v>
      </c>
      <c r="V993" s="15" t="str">
        <f>_xlfn.XLOOKUP(Grades[[#This Row],[Name]],Students[Name],Students[School Name])</f>
        <v>Lone Oak Grammar School</v>
      </c>
      <c r="W993" s="15" t="str">
        <f>_xlfn.XLOOKUP(Grades[[#This Row],[Name]],Students[Name],Students[Extracurricular Activities])</f>
        <v>Student Government</v>
      </c>
      <c r="X993" s="15" t="str">
        <f>_xlfn.XLOOKUP(Grades[[#This Row],[school]],Schools[School Name],Schools[City])</f>
        <v>Rochester</v>
      </c>
      <c r="Y993" s="15">
        <f>_xlfn.XLOOKUP(Grades[[#This Row],[School City]],Schools[City],Schools[Zipcode])</f>
        <v>55906</v>
      </c>
    </row>
    <row r="994" spans="12:25" x14ac:dyDescent="0.2">
      <c r="L994" t="s">
        <v>1029</v>
      </c>
      <c r="M994" t="s">
        <v>4</v>
      </c>
      <c r="N994" t="s">
        <v>629</v>
      </c>
      <c r="O994">
        <v>55</v>
      </c>
      <c r="P994">
        <v>76</v>
      </c>
      <c r="Q994">
        <v>76</v>
      </c>
      <c r="R994" s="15" t="str">
        <f>_xlfn.XLOOKUP(Grades[[#This Row],[math score]],$I$37:$I$41,$J$37:$J$41, ,-1)</f>
        <v>F</v>
      </c>
      <c r="S994" s="16" t="str">
        <f>_xlfn.XLOOKUP(Grades[[#This Row],[reading score]],$I$37:$I$41,$J$37:$J$41, ,-1)</f>
        <v>C</v>
      </c>
      <c r="T994" s="16" t="str">
        <f>_xlfn.XLOOKUP(Grades[[#This Row],[writing score]],$I$37:$I$41,$J$37:$J$41, ,-1)</f>
        <v>C</v>
      </c>
      <c r="U994" s="76">
        <f>AVERAGE(Grades[[#This Row],[math score]],Grades[[#This Row],[reading score]],Grades[[#This Row],[writing score]])</f>
        <v>69</v>
      </c>
      <c r="V994" s="15" t="str">
        <f>_xlfn.XLOOKUP(Grades[[#This Row],[Name]],Students[Name],Students[School Name])</f>
        <v>Golden Sierra High School</v>
      </c>
      <c r="W994" s="15" t="str">
        <f>_xlfn.XLOOKUP(Grades[[#This Row],[Name]],Students[Name],Students[Extracurricular Activities])</f>
        <v xml:space="preserve">Marching Band </v>
      </c>
      <c r="X994" s="15" t="str">
        <f>_xlfn.XLOOKUP(Grades[[#This Row],[school]],Schools[School Name],Schools[City])</f>
        <v>Bloomington</v>
      </c>
      <c r="Y994" s="15">
        <f>_xlfn.XLOOKUP(Grades[[#This Row],[School City]],Schools[City],Schools[Zipcode])</f>
        <v>55435</v>
      </c>
    </row>
    <row r="995" spans="12:25" x14ac:dyDescent="0.2">
      <c r="L995" t="s">
        <v>1030</v>
      </c>
      <c r="M995" t="s">
        <v>4</v>
      </c>
      <c r="N995" t="s">
        <v>630</v>
      </c>
      <c r="O995">
        <v>62</v>
      </c>
      <c r="P995">
        <v>72</v>
      </c>
      <c r="Q995">
        <v>74</v>
      </c>
      <c r="R995" s="15" t="str">
        <f>_xlfn.XLOOKUP(Grades[[#This Row],[math score]],$I$37:$I$41,$J$37:$J$41, ,-1)</f>
        <v>D</v>
      </c>
      <c r="S995" s="16" t="str">
        <f>_xlfn.XLOOKUP(Grades[[#This Row],[reading score]],$I$37:$I$41,$J$37:$J$41, ,-1)</f>
        <v>C</v>
      </c>
      <c r="T995" s="16" t="str">
        <f>_xlfn.XLOOKUP(Grades[[#This Row],[writing score]],$I$37:$I$41,$J$37:$J$41, ,-1)</f>
        <v>C</v>
      </c>
      <c r="U995" s="76">
        <f>AVERAGE(Grades[[#This Row],[math score]],Grades[[#This Row],[reading score]],Grades[[#This Row],[writing score]])</f>
        <v>69.333333333333329</v>
      </c>
      <c r="V995" s="15" t="str">
        <f>_xlfn.XLOOKUP(Grades[[#This Row],[Name]],Students[Name],Students[School Name])</f>
        <v>Golden Sierra High School</v>
      </c>
      <c r="W995" s="15" t="str">
        <f>_xlfn.XLOOKUP(Grades[[#This Row],[Name]],Students[Name],Students[Extracurricular Activities])</f>
        <v>Sports</v>
      </c>
      <c r="X995" s="15" t="str">
        <f>_xlfn.XLOOKUP(Grades[[#This Row],[school]],Schools[School Name],Schools[City])</f>
        <v>Bloomington</v>
      </c>
      <c r="Y995" s="15">
        <f>_xlfn.XLOOKUP(Grades[[#This Row],[School City]],Schools[City],Schools[Zipcode])</f>
        <v>55435</v>
      </c>
    </row>
    <row r="996" spans="12:25" x14ac:dyDescent="0.2">
      <c r="L996" t="s">
        <v>1031</v>
      </c>
      <c r="M996" t="s">
        <v>5</v>
      </c>
      <c r="N996" t="s">
        <v>629</v>
      </c>
      <c r="O996">
        <v>63</v>
      </c>
      <c r="P996">
        <v>63</v>
      </c>
      <c r="Q996">
        <v>62</v>
      </c>
      <c r="R996" s="15" t="str">
        <f>_xlfn.XLOOKUP(Grades[[#This Row],[math score]],$I$37:$I$41,$J$37:$J$41, ,-1)</f>
        <v>D</v>
      </c>
      <c r="S996" s="16" t="str">
        <f>_xlfn.XLOOKUP(Grades[[#This Row],[reading score]],$I$37:$I$41,$J$37:$J$41, ,-1)</f>
        <v>D</v>
      </c>
      <c r="T996" s="16" t="str">
        <f>_xlfn.XLOOKUP(Grades[[#This Row],[writing score]],$I$37:$I$41,$J$37:$J$41, ,-1)</f>
        <v>D</v>
      </c>
      <c r="U996" s="76">
        <f>AVERAGE(Grades[[#This Row],[math score]],Grades[[#This Row],[reading score]],Grades[[#This Row],[writing score]])</f>
        <v>62.666666666666664</v>
      </c>
      <c r="V996" s="15" t="str">
        <f>_xlfn.XLOOKUP(Grades[[#This Row],[Name]],Students[Name],Students[School Name])</f>
        <v>Granite Hills High</v>
      </c>
      <c r="W996" s="15" t="str">
        <f>_xlfn.XLOOKUP(Grades[[#This Row],[Name]],Students[Name],Students[Extracurricular Activities])</f>
        <v>Chess Club</v>
      </c>
      <c r="X996" s="15" t="str">
        <f>_xlfn.XLOOKUP(Grades[[#This Row],[school]],Schools[School Name],Schools[City])</f>
        <v>Minneapolis</v>
      </c>
      <c r="Y996" s="15">
        <f>_xlfn.XLOOKUP(Grades[[#This Row],[School City]],Schools[City],Schools[Zipcode])</f>
        <v>55488</v>
      </c>
    </row>
    <row r="997" spans="12:25" x14ac:dyDescent="0.2">
      <c r="L997" t="s">
        <v>1032</v>
      </c>
      <c r="M997" t="s">
        <v>4</v>
      </c>
      <c r="N997" t="s">
        <v>629</v>
      </c>
      <c r="O997">
        <v>88</v>
      </c>
      <c r="P997">
        <v>99</v>
      </c>
      <c r="Q997">
        <v>95</v>
      </c>
      <c r="R997" s="15" t="str">
        <f>_xlfn.XLOOKUP(Grades[[#This Row],[math score]],$I$37:$I$41,$J$37:$J$41, ,-1)</f>
        <v>B</v>
      </c>
      <c r="S997" s="16" t="str">
        <f>_xlfn.XLOOKUP(Grades[[#This Row],[reading score]],$I$37:$I$41,$J$37:$J$41, ,-1)</f>
        <v>A</v>
      </c>
      <c r="T997" s="16" t="str">
        <f>_xlfn.XLOOKUP(Grades[[#This Row],[writing score]],$I$37:$I$41,$J$37:$J$41, ,-1)</f>
        <v>A</v>
      </c>
      <c r="U997" s="76">
        <f>AVERAGE(Grades[[#This Row],[math score]],Grades[[#This Row],[reading score]],Grades[[#This Row],[writing score]])</f>
        <v>94</v>
      </c>
      <c r="V997" s="15" t="str">
        <f>_xlfn.XLOOKUP(Grades[[#This Row],[Name]],Students[Name],Students[School Name])</f>
        <v>Willow Creek High School</v>
      </c>
      <c r="W997" s="15" t="str">
        <f>_xlfn.XLOOKUP(Grades[[#This Row],[Name]],Students[Name],Students[Extracurricular Activities])</f>
        <v>Art Club</v>
      </c>
      <c r="X997" s="15" t="str">
        <f>_xlfn.XLOOKUP(Grades[[#This Row],[school]],Schools[School Name],Schools[City])</f>
        <v>Saint Paul</v>
      </c>
      <c r="Y997" s="15">
        <f>_xlfn.XLOOKUP(Grades[[#This Row],[School City]],Schools[City],Schools[Zipcode])</f>
        <v>55108</v>
      </c>
    </row>
    <row r="998" spans="12:25" x14ac:dyDescent="0.2">
      <c r="L998" t="s">
        <v>1033</v>
      </c>
      <c r="M998" t="s">
        <v>5</v>
      </c>
      <c r="N998" t="s">
        <v>629</v>
      </c>
      <c r="O998">
        <v>62</v>
      </c>
      <c r="P998">
        <v>55</v>
      </c>
      <c r="Q998">
        <v>55</v>
      </c>
      <c r="R998" s="15" t="str">
        <f>_xlfn.XLOOKUP(Grades[[#This Row],[math score]],$I$37:$I$41,$J$37:$J$41, ,-1)</f>
        <v>D</v>
      </c>
      <c r="S998" s="16" t="str">
        <f>_xlfn.XLOOKUP(Grades[[#This Row],[reading score]],$I$37:$I$41,$J$37:$J$41, ,-1)</f>
        <v>F</v>
      </c>
      <c r="T998" s="16" t="str">
        <f>_xlfn.XLOOKUP(Grades[[#This Row],[writing score]],$I$37:$I$41,$J$37:$J$41, ,-1)</f>
        <v>F</v>
      </c>
      <c r="U998" s="76">
        <f>AVERAGE(Grades[[#This Row],[math score]],Grades[[#This Row],[reading score]],Grades[[#This Row],[writing score]])</f>
        <v>57.333333333333336</v>
      </c>
      <c r="V998" s="15" t="str">
        <f>_xlfn.XLOOKUP(Grades[[#This Row],[Name]],Students[Name],Students[School Name])</f>
        <v>Blue River High School</v>
      </c>
      <c r="W998" s="15" t="str">
        <f>_xlfn.XLOOKUP(Grades[[#This Row],[Name]],Students[Name],Students[Extracurricular Activities])</f>
        <v>Chess Club</v>
      </c>
      <c r="X998" s="15" t="str">
        <f>_xlfn.XLOOKUP(Grades[[#This Row],[school]],Schools[School Name],Schools[City])</f>
        <v>Duluth</v>
      </c>
      <c r="Y998" s="15">
        <f>_xlfn.XLOOKUP(Grades[[#This Row],[School City]],Schools[City],Schools[Zipcode])</f>
        <v>55810</v>
      </c>
    </row>
    <row r="999" spans="12:25" x14ac:dyDescent="0.2">
      <c r="L999" t="s">
        <v>1034</v>
      </c>
      <c r="M999" t="s">
        <v>4</v>
      </c>
      <c r="N999" t="s">
        <v>630</v>
      </c>
      <c r="O999">
        <v>59</v>
      </c>
      <c r="P999">
        <v>71</v>
      </c>
      <c r="Q999">
        <v>65</v>
      </c>
      <c r="R999" s="15" t="str">
        <f>_xlfn.XLOOKUP(Grades[[#This Row],[math score]],$I$37:$I$41,$J$37:$J$41, ,-1)</f>
        <v>F</v>
      </c>
      <c r="S999" s="16" t="str">
        <f>_xlfn.XLOOKUP(Grades[[#This Row],[reading score]],$I$37:$I$41,$J$37:$J$41, ,-1)</f>
        <v>C</v>
      </c>
      <c r="T999" s="16" t="str">
        <f>_xlfn.XLOOKUP(Grades[[#This Row],[writing score]],$I$37:$I$41,$J$37:$J$41, ,-1)</f>
        <v>D</v>
      </c>
      <c r="U999" s="76">
        <f>AVERAGE(Grades[[#This Row],[math score]],Grades[[#This Row],[reading score]],Grades[[#This Row],[writing score]])</f>
        <v>65</v>
      </c>
      <c r="V999" s="15" t="str">
        <f>_xlfn.XLOOKUP(Grades[[#This Row],[Name]],Students[Name],Students[School Name])</f>
        <v>Blue River High School</v>
      </c>
      <c r="W999" s="15" t="str">
        <f>_xlfn.XLOOKUP(Grades[[#This Row],[Name]],Students[Name],Students[Extracurricular Activities])</f>
        <v>Chess Club</v>
      </c>
      <c r="X999" s="15" t="str">
        <f>_xlfn.XLOOKUP(Grades[[#This Row],[school]],Schools[School Name],Schools[City])</f>
        <v>Duluth</v>
      </c>
      <c r="Y999" s="15">
        <f>_xlfn.XLOOKUP(Grades[[#This Row],[School City]],Schools[City],Schools[Zipcode])</f>
        <v>55810</v>
      </c>
    </row>
    <row r="1000" spans="12:25" x14ac:dyDescent="0.2">
      <c r="L1000" t="s">
        <v>1035</v>
      </c>
      <c r="M1000" t="s">
        <v>4</v>
      </c>
      <c r="N1000" t="s">
        <v>629</v>
      </c>
      <c r="O1000">
        <v>68</v>
      </c>
      <c r="P1000">
        <v>78</v>
      </c>
      <c r="Q1000">
        <v>77</v>
      </c>
      <c r="R1000" s="15" t="str">
        <f>_xlfn.XLOOKUP(Grades[[#This Row],[math score]],$I$37:$I$41,$J$37:$J$41, ,-1)</f>
        <v>D</v>
      </c>
      <c r="S1000" s="16" t="str">
        <f>_xlfn.XLOOKUP(Grades[[#This Row],[reading score]],$I$37:$I$41,$J$37:$J$41, ,-1)</f>
        <v>C</v>
      </c>
      <c r="T1000" s="16" t="str">
        <f>_xlfn.XLOOKUP(Grades[[#This Row],[writing score]],$I$37:$I$41,$J$37:$J$41, ,-1)</f>
        <v>C</v>
      </c>
      <c r="U1000" s="76">
        <f>AVERAGE(Grades[[#This Row],[math score]],Grades[[#This Row],[reading score]],Grades[[#This Row],[writing score]])</f>
        <v>74.333333333333329</v>
      </c>
      <c r="V1000" s="15" t="str">
        <f>_xlfn.XLOOKUP(Grades[[#This Row],[Name]],Students[Name],Students[School Name])</f>
        <v>Golden Sierra High School</v>
      </c>
      <c r="W1000" s="15" t="str">
        <f>_xlfn.XLOOKUP(Grades[[#This Row],[Name]],Students[Name],Students[Extracurricular Activities])</f>
        <v>Yearbook Committee</v>
      </c>
      <c r="X1000" s="15" t="str">
        <f>_xlfn.XLOOKUP(Grades[[#This Row],[school]],Schools[School Name],Schools[City])</f>
        <v>Bloomington</v>
      </c>
      <c r="Y1000" s="15">
        <f>_xlfn.XLOOKUP(Grades[[#This Row],[School City]],Schools[City],Schools[Zipcode])</f>
        <v>55435</v>
      </c>
    </row>
    <row r="1001" spans="12:25" x14ac:dyDescent="0.2">
      <c r="L1001" t="s">
        <v>1036</v>
      </c>
      <c r="M1001" t="s">
        <v>4</v>
      </c>
      <c r="N1001" t="s">
        <v>629</v>
      </c>
      <c r="O1001">
        <v>77</v>
      </c>
      <c r="P1001">
        <v>86</v>
      </c>
      <c r="Q1001">
        <v>86</v>
      </c>
      <c r="R1001" s="15" t="str">
        <f>_xlfn.XLOOKUP(Grades[[#This Row],[math score]],$I$37:$I$41,$J$37:$J$41, ,-1)</f>
        <v>C</v>
      </c>
      <c r="S1001" s="16" t="str">
        <f>_xlfn.XLOOKUP(Grades[[#This Row],[reading score]],$I$37:$I$41,$J$37:$J$41, ,-1)</f>
        <v>B</v>
      </c>
      <c r="T1001" s="16" t="str">
        <f>_xlfn.XLOOKUP(Grades[[#This Row],[writing score]],$I$37:$I$41,$J$37:$J$41, ,-1)</f>
        <v>B</v>
      </c>
      <c r="U1001" s="76">
        <f>AVERAGE(Grades[[#This Row],[math score]],Grades[[#This Row],[reading score]],Grades[[#This Row],[writing score]])</f>
        <v>83</v>
      </c>
      <c r="V1001" s="15" t="str">
        <f>_xlfn.XLOOKUP(Grades[[#This Row],[Name]],Students[Name],Students[School Name])</f>
        <v>Golden Sierra High School</v>
      </c>
      <c r="W1001" s="15" t="str">
        <f>_xlfn.XLOOKUP(Grades[[#This Row],[Name]],Students[Name],Students[Extracurricular Activities])</f>
        <v>Yearbook Committee</v>
      </c>
      <c r="X1001" s="15" t="str">
        <f>_xlfn.XLOOKUP(Grades[[#This Row],[school]],Schools[School Name],Schools[City])</f>
        <v>Bloomington</v>
      </c>
      <c r="Y1001" s="15">
        <f>_xlfn.XLOOKUP(Grades[[#This Row],[School City]],Schools[City],Schools[Zipcode])</f>
        <v>55435</v>
      </c>
    </row>
  </sheetData>
  <mergeCells count="26">
    <mergeCell ref="A41:F42"/>
    <mergeCell ref="A1:F1"/>
    <mergeCell ref="A2:F3"/>
    <mergeCell ref="A4:F5"/>
    <mergeCell ref="B7:F8"/>
    <mergeCell ref="A7:A10"/>
    <mergeCell ref="B37:F38"/>
    <mergeCell ref="B34:E34"/>
    <mergeCell ref="A36:F36"/>
    <mergeCell ref="A37:A38"/>
    <mergeCell ref="B39:F39"/>
    <mergeCell ref="A12:F27"/>
    <mergeCell ref="A32:A33"/>
    <mergeCell ref="B11:F11"/>
    <mergeCell ref="B32:E33"/>
    <mergeCell ref="F32:F33"/>
    <mergeCell ref="A30:F31"/>
    <mergeCell ref="B28:F29"/>
    <mergeCell ref="A28:A29"/>
    <mergeCell ref="A43:A44"/>
    <mergeCell ref="B54:F55"/>
    <mergeCell ref="A54:A55"/>
    <mergeCell ref="B61:F64"/>
    <mergeCell ref="A61:A64"/>
    <mergeCell ref="A57:F59"/>
    <mergeCell ref="B43:F44"/>
  </mergeCells>
  <conditionalFormatting sqref="R2:T1001 B46:E53">
    <cfRule type="expression" dxfId="77" priority="3">
      <formula>MOD(ROW(),2)=0</formula>
    </cfRule>
    <cfRule type="expression" dxfId="76" priority="4">
      <formula>MOD(ROW(),2)=1</formula>
    </cfRule>
  </conditionalFormatting>
  <conditionalFormatting sqref="H37:J41">
    <cfRule type="expression" dxfId="75" priority="1">
      <formula>MOD(ROW(),2)=0</formula>
    </cfRule>
    <cfRule type="expression" dxfId="74" priority="2">
      <formula>MOD(ROW(),2)=1</formula>
    </cfRule>
  </conditionalFormatting>
  <pageMargins left="0.7" right="0.7" top="0.75" bottom="0.75" header="0.3" footer="0.3"/>
  <drawing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1"/>
  <sheetViews>
    <sheetView zoomScale="150" workbookViewId="0">
      <selection activeCell="E15" sqref="E15"/>
    </sheetView>
  </sheetViews>
  <sheetFormatPr baseColWidth="10" defaultRowHeight="16" x14ac:dyDescent="0.2"/>
  <cols>
    <col min="1" max="1" width="11.1640625" bestFit="1" customWidth="1"/>
    <col min="2" max="2" width="23.33203125" bestFit="1" customWidth="1"/>
    <col min="3" max="3" width="22" customWidth="1"/>
    <col min="6" max="6" width="23.33203125" bestFit="1" customWidth="1"/>
    <col min="8" max="8" width="11.6640625" bestFit="1" customWidth="1"/>
  </cols>
  <sheetData>
    <row r="1" spans="1:8" ht="17" thickBot="1" x14ac:dyDescent="0.25">
      <c r="A1" s="11" t="s">
        <v>578</v>
      </c>
      <c r="B1" s="12" t="s">
        <v>607</v>
      </c>
      <c r="C1" s="13" t="s">
        <v>614</v>
      </c>
      <c r="F1" s="11" t="s">
        <v>607</v>
      </c>
      <c r="G1" s="12" t="s">
        <v>618</v>
      </c>
      <c r="H1" s="13" t="s">
        <v>600</v>
      </c>
    </row>
    <row r="2" spans="1:8" x14ac:dyDescent="0.2">
      <c r="A2" s="8" t="s">
        <v>362</v>
      </c>
      <c r="B2" s="9" t="s">
        <v>606</v>
      </c>
      <c r="C2" s="10" t="s">
        <v>611</v>
      </c>
      <c r="F2" s="8" t="s">
        <v>597</v>
      </c>
      <c r="G2" s="9">
        <v>55906</v>
      </c>
      <c r="H2" s="10" t="s">
        <v>603</v>
      </c>
    </row>
    <row r="3" spans="1:8" x14ac:dyDescent="0.2">
      <c r="A3" s="2" t="s">
        <v>155</v>
      </c>
      <c r="B3" s="3" t="s">
        <v>598</v>
      </c>
      <c r="C3" s="4" t="s">
        <v>608</v>
      </c>
      <c r="F3" s="2" t="s">
        <v>598</v>
      </c>
      <c r="G3" s="3">
        <v>55810</v>
      </c>
      <c r="H3" s="4" t="s">
        <v>604</v>
      </c>
    </row>
    <row r="4" spans="1:8" x14ac:dyDescent="0.2">
      <c r="A4" s="2" t="s">
        <v>1002</v>
      </c>
      <c r="B4" s="3" t="s">
        <v>598</v>
      </c>
      <c r="C4" s="4" t="s">
        <v>609</v>
      </c>
      <c r="F4" s="2" t="s">
        <v>596</v>
      </c>
      <c r="G4" s="3">
        <v>55488</v>
      </c>
      <c r="H4" s="4" t="s">
        <v>601</v>
      </c>
    </row>
    <row r="5" spans="1:8" x14ac:dyDescent="0.2">
      <c r="A5" s="2" t="s">
        <v>766</v>
      </c>
      <c r="B5" s="3" t="s">
        <v>597</v>
      </c>
      <c r="C5" s="4" t="s">
        <v>612</v>
      </c>
      <c r="F5" s="2" t="s">
        <v>605</v>
      </c>
      <c r="G5" s="3">
        <v>55435</v>
      </c>
      <c r="H5" s="4" t="s">
        <v>599</v>
      </c>
    </row>
    <row r="6" spans="1:8" x14ac:dyDescent="0.2">
      <c r="A6" s="2" t="s">
        <v>280</v>
      </c>
      <c r="B6" s="3" t="s">
        <v>597</v>
      </c>
      <c r="C6" s="4" t="s">
        <v>612</v>
      </c>
      <c r="F6" s="5" t="s">
        <v>606</v>
      </c>
      <c r="G6" s="6">
        <v>55108</v>
      </c>
      <c r="H6" s="7" t="s">
        <v>602</v>
      </c>
    </row>
    <row r="7" spans="1:8" x14ac:dyDescent="0.2">
      <c r="A7" s="2" t="s">
        <v>821</v>
      </c>
      <c r="B7" s="3" t="s">
        <v>597</v>
      </c>
      <c r="C7" s="4" t="s">
        <v>611</v>
      </c>
    </row>
    <row r="8" spans="1:8" x14ac:dyDescent="0.2">
      <c r="A8" s="2" t="s">
        <v>296</v>
      </c>
      <c r="B8" s="3" t="s">
        <v>605</v>
      </c>
      <c r="C8" s="4" t="s">
        <v>611</v>
      </c>
    </row>
    <row r="9" spans="1:8" x14ac:dyDescent="0.2">
      <c r="A9" s="2" t="s">
        <v>1006</v>
      </c>
      <c r="B9" s="3" t="s">
        <v>598</v>
      </c>
      <c r="C9" s="4" t="s">
        <v>611</v>
      </c>
    </row>
    <row r="10" spans="1:8" x14ac:dyDescent="0.2">
      <c r="A10" s="2" t="s">
        <v>373</v>
      </c>
      <c r="B10" s="3" t="s">
        <v>597</v>
      </c>
      <c r="C10" s="4" t="s">
        <v>612</v>
      </c>
    </row>
    <row r="11" spans="1:8" x14ac:dyDescent="0.2">
      <c r="A11" s="2" t="s">
        <v>816</v>
      </c>
      <c r="B11" s="3" t="s">
        <v>605</v>
      </c>
      <c r="C11" s="4" t="s">
        <v>609</v>
      </c>
    </row>
    <row r="12" spans="1:8" x14ac:dyDescent="0.2">
      <c r="A12" s="2" t="s">
        <v>144</v>
      </c>
      <c r="B12" s="3" t="s">
        <v>605</v>
      </c>
      <c r="C12" s="4" t="s">
        <v>608</v>
      </c>
    </row>
    <row r="13" spans="1:8" x14ac:dyDescent="0.2">
      <c r="A13" s="2" t="s">
        <v>525</v>
      </c>
      <c r="B13" s="3" t="s">
        <v>605</v>
      </c>
      <c r="C13" s="4" t="s">
        <v>608</v>
      </c>
    </row>
    <row r="14" spans="1:8" x14ac:dyDescent="0.2">
      <c r="A14" s="2" t="s">
        <v>896</v>
      </c>
      <c r="B14" s="3" t="s">
        <v>606</v>
      </c>
      <c r="C14" s="4" t="s">
        <v>609</v>
      </c>
    </row>
    <row r="15" spans="1:8" x14ac:dyDescent="0.2">
      <c r="A15" s="2" t="s">
        <v>557</v>
      </c>
      <c r="B15" s="3" t="s">
        <v>605</v>
      </c>
      <c r="C15" s="4" t="s">
        <v>612</v>
      </c>
    </row>
    <row r="16" spans="1:8" x14ac:dyDescent="0.2">
      <c r="A16" s="2" t="s">
        <v>367</v>
      </c>
      <c r="B16" s="3" t="s">
        <v>605</v>
      </c>
      <c r="C16" s="4" t="s">
        <v>611</v>
      </c>
    </row>
    <row r="17" spans="1:3" x14ac:dyDescent="0.2">
      <c r="A17" s="2" t="s">
        <v>677</v>
      </c>
      <c r="B17" s="3" t="s">
        <v>596</v>
      </c>
      <c r="C17" s="4" t="s">
        <v>608</v>
      </c>
    </row>
    <row r="18" spans="1:3" x14ac:dyDescent="0.2">
      <c r="A18" s="2" t="s">
        <v>933</v>
      </c>
      <c r="B18" s="3" t="s">
        <v>596</v>
      </c>
      <c r="C18" s="4" t="s">
        <v>610</v>
      </c>
    </row>
    <row r="19" spans="1:3" x14ac:dyDescent="0.2">
      <c r="A19" s="2" t="s">
        <v>574</v>
      </c>
      <c r="B19" s="3" t="s">
        <v>598</v>
      </c>
      <c r="C19" s="4" t="s">
        <v>611</v>
      </c>
    </row>
    <row r="20" spans="1:3" x14ac:dyDescent="0.2">
      <c r="A20" s="2" t="s">
        <v>748</v>
      </c>
      <c r="B20" s="3" t="s">
        <v>596</v>
      </c>
      <c r="C20" s="4" t="s">
        <v>608</v>
      </c>
    </row>
    <row r="21" spans="1:3" x14ac:dyDescent="0.2">
      <c r="A21" s="2" t="s">
        <v>493</v>
      </c>
      <c r="B21" s="3" t="s">
        <v>605</v>
      </c>
      <c r="C21" s="4" t="s">
        <v>609</v>
      </c>
    </row>
    <row r="22" spans="1:3" x14ac:dyDescent="0.2">
      <c r="A22" s="2" t="s">
        <v>687</v>
      </c>
      <c r="B22" s="3" t="s">
        <v>605</v>
      </c>
      <c r="C22" s="4" t="s">
        <v>611</v>
      </c>
    </row>
    <row r="23" spans="1:3" x14ac:dyDescent="0.2">
      <c r="A23" s="2" t="s">
        <v>798</v>
      </c>
      <c r="B23" s="3" t="s">
        <v>598</v>
      </c>
      <c r="C23" s="4" t="s">
        <v>608</v>
      </c>
    </row>
    <row r="24" spans="1:3" x14ac:dyDescent="0.2">
      <c r="A24" s="2" t="s">
        <v>217</v>
      </c>
      <c r="B24" s="3" t="s">
        <v>598</v>
      </c>
      <c r="C24" s="4" t="s">
        <v>611</v>
      </c>
    </row>
    <row r="25" spans="1:3" x14ac:dyDescent="0.2">
      <c r="A25" s="2" t="s">
        <v>188</v>
      </c>
      <c r="B25" s="3" t="s">
        <v>605</v>
      </c>
      <c r="C25" s="4" t="s">
        <v>609</v>
      </c>
    </row>
    <row r="26" spans="1:3" x14ac:dyDescent="0.2">
      <c r="A26" s="2" t="s">
        <v>756</v>
      </c>
      <c r="B26" s="3" t="s">
        <v>596</v>
      </c>
      <c r="C26" s="4" t="s">
        <v>608</v>
      </c>
    </row>
    <row r="27" spans="1:3" x14ac:dyDescent="0.2">
      <c r="A27" s="2" t="s">
        <v>885</v>
      </c>
      <c r="B27" s="3" t="s">
        <v>597</v>
      </c>
      <c r="C27" s="4" t="s">
        <v>613</v>
      </c>
    </row>
    <row r="28" spans="1:3" x14ac:dyDescent="0.2">
      <c r="A28" s="2" t="s">
        <v>466</v>
      </c>
      <c r="B28" s="3" t="s">
        <v>598</v>
      </c>
      <c r="C28" s="4" t="s">
        <v>613</v>
      </c>
    </row>
    <row r="29" spans="1:3" x14ac:dyDescent="0.2">
      <c r="A29" s="2" t="s">
        <v>815</v>
      </c>
      <c r="B29" s="3" t="s">
        <v>597</v>
      </c>
      <c r="C29" s="4" t="s">
        <v>613</v>
      </c>
    </row>
    <row r="30" spans="1:3" x14ac:dyDescent="0.2">
      <c r="A30" s="2" t="s">
        <v>103</v>
      </c>
      <c r="B30" s="3" t="s">
        <v>598</v>
      </c>
      <c r="C30" s="4" t="s">
        <v>610</v>
      </c>
    </row>
    <row r="31" spans="1:3" x14ac:dyDescent="0.2">
      <c r="A31" s="2" t="s">
        <v>957</v>
      </c>
      <c r="B31" s="3" t="s">
        <v>606</v>
      </c>
      <c r="C31" s="4" t="s">
        <v>608</v>
      </c>
    </row>
    <row r="32" spans="1:3" x14ac:dyDescent="0.2">
      <c r="A32" s="2" t="s">
        <v>247</v>
      </c>
      <c r="B32" s="3" t="s">
        <v>598</v>
      </c>
      <c r="C32" s="4" t="s">
        <v>611</v>
      </c>
    </row>
    <row r="33" spans="1:3" x14ac:dyDescent="0.2">
      <c r="A33" s="2" t="s">
        <v>405</v>
      </c>
      <c r="B33" s="3" t="s">
        <v>605</v>
      </c>
      <c r="C33" s="4" t="s">
        <v>608</v>
      </c>
    </row>
    <row r="34" spans="1:3" x14ac:dyDescent="0.2">
      <c r="A34" s="2" t="s">
        <v>264</v>
      </c>
      <c r="B34" s="3" t="s">
        <v>598</v>
      </c>
      <c r="C34" s="4" t="s">
        <v>613</v>
      </c>
    </row>
    <row r="35" spans="1:3" x14ac:dyDescent="0.2">
      <c r="A35" s="2" t="s">
        <v>198</v>
      </c>
      <c r="B35" s="3" t="s">
        <v>598</v>
      </c>
      <c r="C35" s="4" t="s">
        <v>609</v>
      </c>
    </row>
    <row r="36" spans="1:3" x14ac:dyDescent="0.2">
      <c r="A36" s="2" t="s">
        <v>88</v>
      </c>
      <c r="B36" s="3" t="s">
        <v>598</v>
      </c>
      <c r="C36" s="4" t="s">
        <v>611</v>
      </c>
    </row>
    <row r="37" spans="1:3" x14ac:dyDescent="0.2">
      <c r="A37" s="2" t="s">
        <v>419</v>
      </c>
      <c r="B37" s="3" t="s">
        <v>597</v>
      </c>
      <c r="C37" s="4" t="s">
        <v>611</v>
      </c>
    </row>
    <row r="38" spans="1:3" x14ac:dyDescent="0.2">
      <c r="A38" s="2" t="s">
        <v>1035</v>
      </c>
      <c r="B38" s="3" t="s">
        <v>605</v>
      </c>
      <c r="C38" s="4" t="s">
        <v>611</v>
      </c>
    </row>
    <row r="39" spans="1:3" x14ac:dyDescent="0.2">
      <c r="A39" s="2" t="s">
        <v>10</v>
      </c>
      <c r="B39" s="3" t="s">
        <v>597</v>
      </c>
      <c r="C39" s="4" t="s">
        <v>611</v>
      </c>
    </row>
    <row r="40" spans="1:3" x14ac:dyDescent="0.2">
      <c r="A40" s="2" t="s">
        <v>1031</v>
      </c>
      <c r="B40" s="3" t="s">
        <v>596</v>
      </c>
      <c r="C40" s="4" t="s">
        <v>613</v>
      </c>
    </row>
    <row r="41" spans="1:3" x14ac:dyDescent="0.2">
      <c r="A41" s="2" t="s">
        <v>736</v>
      </c>
      <c r="B41" s="3" t="s">
        <v>606</v>
      </c>
      <c r="C41" s="4" t="s">
        <v>610</v>
      </c>
    </row>
    <row r="42" spans="1:3" x14ac:dyDescent="0.2">
      <c r="A42" s="2" t="s">
        <v>901</v>
      </c>
      <c r="B42" s="3" t="s">
        <v>597</v>
      </c>
      <c r="C42" s="4" t="s">
        <v>613</v>
      </c>
    </row>
    <row r="43" spans="1:3" x14ac:dyDescent="0.2">
      <c r="A43" s="2" t="s">
        <v>555</v>
      </c>
      <c r="B43" s="3" t="s">
        <v>598</v>
      </c>
      <c r="C43" s="4" t="s">
        <v>609</v>
      </c>
    </row>
    <row r="44" spans="1:3" x14ac:dyDescent="0.2">
      <c r="A44" s="2" t="s">
        <v>813</v>
      </c>
      <c r="B44" s="3" t="s">
        <v>597</v>
      </c>
      <c r="C44" s="4" t="s">
        <v>613</v>
      </c>
    </row>
    <row r="45" spans="1:3" x14ac:dyDescent="0.2">
      <c r="A45" s="2" t="s">
        <v>729</v>
      </c>
      <c r="B45" s="3" t="s">
        <v>605</v>
      </c>
      <c r="C45" s="4" t="s">
        <v>612</v>
      </c>
    </row>
    <row r="46" spans="1:3" x14ac:dyDescent="0.2">
      <c r="A46" s="2" t="s">
        <v>415</v>
      </c>
      <c r="B46" s="3" t="s">
        <v>596</v>
      </c>
      <c r="C46" s="4" t="s">
        <v>609</v>
      </c>
    </row>
    <row r="47" spans="1:3" x14ac:dyDescent="0.2">
      <c r="A47" s="2" t="s">
        <v>922</v>
      </c>
      <c r="B47" s="3" t="s">
        <v>598</v>
      </c>
      <c r="C47" s="4" t="s">
        <v>608</v>
      </c>
    </row>
    <row r="48" spans="1:3" x14ac:dyDescent="0.2">
      <c r="A48" s="2" t="s">
        <v>322</v>
      </c>
      <c r="B48" s="3" t="s">
        <v>597</v>
      </c>
      <c r="C48" s="4" t="s">
        <v>608</v>
      </c>
    </row>
    <row r="49" spans="1:3" x14ac:dyDescent="0.2">
      <c r="A49" s="2" t="s">
        <v>278</v>
      </c>
      <c r="B49" s="3" t="s">
        <v>598</v>
      </c>
      <c r="C49" s="4" t="s">
        <v>611</v>
      </c>
    </row>
    <row r="50" spans="1:3" x14ac:dyDescent="0.2">
      <c r="A50" s="2" t="s">
        <v>953</v>
      </c>
      <c r="B50" s="3" t="s">
        <v>598</v>
      </c>
      <c r="C50" s="4" t="s">
        <v>608</v>
      </c>
    </row>
    <row r="51" spans="1:3" x14ac:dyDescent="0.2">
      <c r="A51" s="2" t="s">
        <v>663</v>
      </c>
      <c r="B51" s="3" t="s">
        <v>598</v>
      </c>
      <c r="C51" s="4" t="s">
        <v>613</v>
      </c>
    </row>
    <row r="52" spans="1:3" x14ac:dyDescent="0.2">
      <c r="A52" s="2" t="s">
        <v>537</v>
      </c>
      <c r="B52" s="3" t="s">
        <v>596</v>
      </c>
      <c r="C52" s="4" t="s">
        <v>611</v>
      </c>
    </row>
    <row r="53" spans="1:3" x14ac:dyDescent="0.2">
      <c r="A53" s="2" t="s">
        <v>829</v>
      </c>
      <c r="B53" s="3" t="s">
        <v>597</v>
      </c>
      <c r="C53" s="4" t="s">
        <v>613</v>
      </c>
    </row>
    <row r="54" spans="1:3" x14ac:dyDescent="0.2">
      <c r="A54" s="2" t="s">
        <v>363</v>
      </c>
      <c r="B54" s="3" t="s">
        <v>606</v>
      </c>
      <c r="C54" s="4" t="s">
        <v>612</v>
      </c>
    </row>
    <row r="55" spans="1:3" x14ac:dyDescent="0.2">
      <c r="A55" s="2" t="s">
        <v>774</v>
      </c>
      <c r="B55" s="3" t="s">
        <v>598</v>
      </c>
      <c r="C55" s="4" t="s">
        <v>613</v>
      </c>
    </row>
    <row r="56" spans="1:3" x14ac:dyDescent="0.2">
      <c r="A56" s="2" t="s">
        <v>38</v>
      </c>
      <c r="B56" s="3" t="s">
        <v>605</v>
      </c>
      <c r="C56" s="4" t="s">
        <v>609</v>
      </c>
    </row>
    <row r="57" spans="1:3" x14ac:dyDescent="0.2">
      <c r="A57" s="2" t="s">
        <v>152</v>
      </c>
      <c r="B57" s="3" t="s">
        <v>605</v>
      </c>
      <c r="C57" s="4" t="s">
        <v>613</v>
      </c>
    </row>
    <row r="58" spans="1:3" x14ac:dyDescent="0.2">
      <c r="A58" s="2" t="s">
        <v>210</v>
      </c>
      <c r="B58" s="3" t="s">
        <v>598</v>
      </c>
      <c r="C58" s="4" t="s">
        <v>612</v>
      </c>
    </row>
    <row r="59" spans="1:3" x14ac:dyDescent="0.2">
      <c r="A59" s="2" t="s">
        <v>331</v>
      </c>
      <c r="B59" s="3" t="s">
        <v>605</v>
      </c>
      <c r="C59" s="4" t="s">
        <v>612</v>
      </c>
    </row>
    <row r="60" spans="1:3" x14ac:dyDescent="0.2">
      <c r="A60" s="2" t="s">
        <v>903</v>
      </c>
      <c r="B60" s="3" t="s">
        <v>598</v>
      </c>
      <c r="C60" s="4" t="s">
        <v>612</v>
      </c>
    </row>
    <row r="61" spans="1:3" x14ac:dyDescent="0.2">
      <c r="A61" s="2" t="s">
        <v>914</v>
      </c>
      <c r="B61" s="3" t="s">
        <v>597</v>
      </c>
      <c r="C61" s="4" t="s">
        <v>612</v>
      </c>
    </row>
    <row r="62" spans="1:3" x14ac:dyDescent="0.2">
      <c r="A62" s="2" t="s">
        <v>941</v>
      </c>
      <c r="B62" s="3" t="s">
        <v>605</v>
      </c>
      <c r="C62" s="4" t="s">
        <v>610</v>
      </c>
    </row>
    <row r="63" spans="1:3" x14ac:dyDescent="0.2">
      <c r="A63" s="2" t="s">
        <v>794</v>
      </c>
      <c r="B63" s="3" t="s">
        <v>597</v>
      </c>
      <c r="C63" s="4" t="s">
        <v>611</v>
      </c>
    </row>
    <row r="64" spans="1:3" x14ac:dyDescent="0.2">
      <c r="A64" s="2" t="s">
        <v>848</v>
      </c>
      <c r="B64" s="3" t="s">
        <v>598</v>
      </c>
      <c r="C64" s="4" t="s">
        <v>609</v>
      </c>
    </row>
    <row r="65" spans="1:3" x14ac:dyDescent="0.2">
      <c r="A65" s="2" t="s">
        <v>674</v>
      </c>
      <c r="B65" s="3" t="s">
        <v>597</v>
      </c>
      <c r="C65" s="4" t="s">
        <v>613</v>
      </c>
    </row>
    <row r="66" spans="1:3" x14ac:dyDescent="0.2">
      <c r="A66" s="2" t="s">
        <v>786</v>
      </c>
      <c r="B66" s="3" t="s">
        <v>598</v>
      </c>
      <c r="C66" s="4" t="s">
        <v>610</v>
      </c>
    </row>
    <row r="67" spans="1:3" x14ac:dyDescent="0.2">
      <c r="A67" s="2" t="s">
        <v>1015</v>
      </c>
      <c r="B67" s="3" t="s">
        <v>605</v>
      </c>
      <c r="C67" s="4" t="s">
        <v>613</v>
      </c>
    </row>
    <row r="68" spans="1:3" x14ac:dyDescent="0.2">
      <c r="A68" s="2" t="s">
        <v>647</v>
      </c>
      <c r="B68" s="3" t="s">
        <v>596</v>
      </c>
      <c r="C68" s="4" t="s">
        <v>609</v>
      </c>
    </row>
    <row r="69" spans="1:3" x14ac:dyDescent="0.2">
      <c r="A69" s="2" t="s">
        <v>699</v>
      </c>
      <c r="B69" s="3" t="s">
        <v>605</v>
      </c>
      <c r="C69" s="4" t="s">
        <v>611</v>
      </c>
    </row>
    <row r="70" spans="1:3" x14ac:dyDescent="0.2">
      <c r="A70" s="2" t="s">
        <v>345</v>
      </c>
      <c r="B70" s="3" t="s">
        <v>596</v>
      </c>
      <c r="C70" s="4" t="s">
        <v>611</v>
      </c>
    </row>
    <row r="71" spans="1:3" x14ac:dyDescent="0.2">
      <c r="A71" s="2" t="s">
        <v>1023</v>
      </c>
      <c r="B71" s="3" t="s">
        <v>598</v>
      </c>
      <c r="C71" s="4" t="s">
        <v>612</v>
      </c>
    </row>
    <row r="72" spans="1:3" x14ac:dyDescent="0.2">
      <c r="A72" s="2" t="s">
        <v>34</v>
      </c>
      <c r="B72" s="3" t="s">
        <v>598</v>
      </c>
      <c r="C72" s="4" t="s">
        <v>613</v>
      </c>
    </row>
    <row r="73" spans="1:3" x14ac:dyDescent="0.2">
      <c r="A73" s="2" t="s">
        <v>717</v>
      </c>
      <c r="B73" s="3" t="s">
        <v>598</v>
      </c>
      <c r="C73" s="4" t="s">
        <v>609</v>
      </c>
    </row>
    <row r="74" spans="1:3" x14ac:dyDescent="0.2">
      <c r="A74" s="2" t="s">
        <v>539</v>
      </c>
      <c r="B74" s="3" t="s">
        <v>605</v>
      </c>
      <c r="C74" s="4" t="s">
        <v>612</v>
      </c>
    </row>
    <row r="75" spans="1:3" x14ac:dyDescent="0.2">
      <c r="A75" s="2" t="s">
        <v>43</v>
      </c>
      <c r="B75" s="3" t="s">
        <v>605</v>
      </c>
      <c r="C75" s="4" t="s">
        <v>609</v>
      </c>
    </row>
    <row r="76" spans="1:3" x14ac:dyDescent="0.2">
      <c r="A76" s="2" t="s">
        <v>960</v>
      </c>
      <c r="B76" s="3" t="s">
        <v>597</v>
      </c>
      <c r="C76" s="4" t="s">
        <v>611</v>
      </c>
    </row>
    <row r="77" spans="1:3" x14ac:dyDescent="0.2">
      <c r="A77" s="2" t="s">
        <v>95</v>
      </c>
      <c r="B77" s="3" t="s">
        <v>597</v>
      </c>
      <c r="C77" s="4" t="s">
        <v>610</v>
      </c>
    </row>
    <row r="78" spans="1:3" x14ac:dyDescent="0.2">
      <c r="A78" s="2" t="s">
        <v>109</v>
      </c>
      <c r="B78" s="3" t="s">
        <v>597</v>
      </c>
      <c r="C78" s="4" t="s">
        <v>611</v>
      </c>
    </row>
    <row r="79" spans="1:3" x14ac:dyDescent="0.2">
      <c r="A79" s="2" t="s">
        <v>387</v>
      </c>
      <c r="B79" s="3" t="s">
        <v>597</v>
      </c>
      <c r="C79" s="4" t="s">
        <v>609</v>
      </c>
    </row>
    <row r="80" spans="1:3" x14ac:dyDescent="0.2">
      <c r="A80" s="2" t="s">
        <v>827</v>
      </c>
      <c r="B80" s="3" t="s">
        <v>605</v>
      </c>
      <c r="C80" s="4" t="s">
        <v>612</v>
      </c>
    </row>
    <row r="81" spans="1:3" x14ac:dyDescent="0.2">
      <c r="A81" s="2" t="s">
        <v>20</v>
      </c>
      <c r="B81" s="3" t="s">
        <v>605</v>
      </c>
      <c r="C81" s="4" t="s">
        <v>610</v>
      </c>
    </row>
    <row r="82" spans="1:3" x14ac:dyDescent="0.2">
      <c r="A82" s="2" t="s">
        <v>958</v>
      </c>
      <c r="B82" s="3" t="s">
        <v>598</v>
      </c>
      <c r="C82" s="4" t="s">
        <v>613</v>
      </c>
    </row>
    <row r="83" spans="1:3" x14ac:dyDescent="0.2">
      <c r="A83" s="2" t="s">
        <v>996</v>
      </c>
      <c r="B83" s="3" t="s">
        <v>598</v>
      </c>
      <c r="C83" s="4" t="s">
        <v>611</v>
      </c>
    </row>
    <row r="84" spans="1:3" x14ac:dyDescent="0.2">
      <c r="A84" s="2" t="s">
        <v>936</v>
      </c>
      <c r="B84" s="3" t="s">
        <v>606</v>
      </c>
      <c r="C84" s="4" t="s">
        <v>609</v>
      </c>
    </row>
    <row r="85" spans="1:3" x14ac:dyDescent="0.2">
      <c r="A85" s="2" t="s">
        <v>204</v>
      </c>
      <c r="B85" s="3" t="s">
        <v>598</v>
      </c>
      <c r="C85" s="4" t="s">
        <v>613</v>
      </c>
    </row>
    <row r="86" spans="1:3" x14ac:dyDescent="0.2">
      <c r="A86" s="2" t="s">
        <v>229</v>
      </c>
      <c r="B86" s="3" t="s">
        <v>598</v>
      </c>
      <c r="C86" s="4" t="s">
        <v>611</v>
      </c>
    </row>
    <row r="87" spans="1:3" x14ac:dyDescent="0.2">
      <c r="A87" s="2" t="s">
        <v>726</v>
      </c>
      <c r="B87" s="3" t="s">
        <v>597</v>
      </c>
      <c r="C87" s="4" t="s">
        <v>611</v>
      </c>
    </row>
    <row r="88" spans="1:3" x14ac:dyDescent="0.2">
      <c r="A88" s="2" t="s">
        <v>477</v>
      </c>
      <c r="B88" s="3" t="s">
        <v>598</v>
      </c>
      <c r="C88" s="4" t="s">
        <v>608</v>
      </c>
    </row>
    <row r="89" spans="1:3" x14ac:dyDescent="0.2">
      <c r="A89" s="2" t="s">
        <v>65</v>
      </c>
      <c r="B89" s="3" t="s">
        <v>605</v>
      </c>
      <c r="C89" s="4" t="s">
        <v>608</v>
      </c>
    </row>
    <row r="90" spans="1:3" x14ac:dyDescent="0.2">
      <c r="A90" s="2" t="s">
        <v>430</v>
      </c>
      <c r="B90" s="3" t="s">
        <v>606</v>
      </c>
      <c r="C90" s="4" t="s">
        <v>613</v>
      </c>
    </row>
    <row r="91" spans="1:3" x14ac:dyDescent="0.2">
      <c r="A91" s="2" t="s">
        <v>358</v>
      </c>
      <c r="B91" s="3" t="s">
        <v>598</v>
      </c>
      <c r="C91" s="4" t="s">
        <v>612</v>
      </c>
    </row>
    <row r="92" spans="1:3" x14ac:dyDescent="0.2">
      <c r="A92" s="2" t="s">
        <v>495</v>
      </c>
      <c r="B92" s="3" t="s">
        <v>606</v>
      </c>
      <c r="C92" s="4" t="s">
        <v>611</v>
      </c>
    </row>
    <row r="93" spans="1:3" x14ac:dyDescent="0.2">
      <c r="A93" s="2" t="s">
        <v>195</v>
      </c>
      <c r="B93" s="3" t="s">
        <v>598</v>
      </c>
      <c r="C93" s="4" t="s">
        <v>612</v>
      </c>
    </row>
    <row r="94" spans="1:3" x14ac:dyDescent="0.2">
      <c r="A94" s="2" t="s">
        <v>872</v>
      </c>
      <c r="B94" s="3" t="s">
        <v>605</v>
      </c>
      <c r="C94" s="4" t="s">
        <v>609</v>
      </c>
    </row>
    <row r="95" spans="1:3" x14ac:dyDescent="0.2">
      <c r="A95" s="2" t="s">
        <v>675</v>
      </c>
      <c r="B95" s="3" t="s">
        <v>605</v>
      </c>
      <c r="C95" s="4" t="s">
        <v>608</v>
      </c>
    </row>
    <row r="96" spans="1:3" x14ac:dyDescent="0.2">
      <c r="A96" s="2" t="s">
        <v>735</v>
      </c>
      <c r="B96" s="3" t="s">
        <v>597</v>
      </c>
      <c r="C96" s="4" t="s">
        <v>611</v>
      </c>
    </row>
    <row r="97" spans="1:3" x14ac:dyDescent="0.2">
      <c r="A97" s="2" t="s">
        <v>519</v>
      </c>
      <c r="B97" s="3" t="s">
        <v>597</v>
      </c>
      <c r="C97" s="4" t="s">
        <v>609</v>
      </c>
    </row>
    <row r="98" spans="1:3" x14ac:dyDescent="0.2">
      <c r="A98" s="2" t="s">
        <v>177</v>
      </c>
      <c r="B98" s="3" t="s">
        <v>606</v>
      </c>
      <c r="C98" s="4" t="s">
        <v>609</v>
      </c>
    </row>
    <row r="99" spans="1:3" x14ac:dyDescent="0.2">
      <c r="A99" s="2" t="s">
        <v>12</v>
      </c>
      <c r="B99" s="3" t="s">
        <v>597</v>
      </c>
      <c r="C99" s="4" t="s">
        <v>613</v>
      </c>
    </row>
    <row r="100" spans="1:3" x14ac:dyDescent="0.2">
      <c r="A100" s="2" t="s">
        <v>1019</v>
      </c>
      <c r="B100" s="3" t="s">
        <v>597</v>
      </c>
      <c r="C100" s="4" t="s">
        <v>609</v>
      </c>
    </row>
    <row r="101" spans="1:3" x14ac:dyDescent="0.2">
      <c r="A101" s="2" t="s">
        <v>644</v>
      </c>
      <c r="B101" s="3" t="s">
        <v>597</v>
      </c>
      <c r="C101" s="4" t="s">
        <v>608</v>
      </c>
    </row>
    <row r="102" spans="1:3" x14ac:dyDescent="0.2">
      <c r="A102" s="2" t="s">
        <v>396</v>
      </c>
      <c r="B102" s="3" t="s">
        <v>597</v>
      </c>
      <c r="C102" s="4" t="s">
        <v>612</v>
      </c>
    </row>
    <row r="103" spans="1:3" x14ac:dyDescent="0.2">
      <c r="A103" s="2" t="s">
        <v>961</v>
      </c>
      <c r="B103" s="3" t="s">
        <v>605</v>
      </c>
      <c r="C103" s="4" t="s">
        <v>613</v>
      </c>
    </row>
    <row r="104" spans="1:3" x14ac:dyDescent="0.2">
      <c r="A104" s="2" t="s">
        <v>685</v>
      </c>
      <c r="B104" s="3" t="s">
        <v>605</v>
      </c>
      <c r="C104" s="4" t="s">
        <v>610</v>
      </c>
    </row>
    <row r="105" spans="1:3" x14ac:dyDescent="0.2">
      <c r="A105" s="2" t="s">
        <v>979</v>
      </c>
      <c r="B105" s="3" t="s">
        <v>605</v>
      </c>
      <c r="C105" s="4" t="s">
        <v>611</v>
      </c>
    </row>
    <row r="106" spans="1:3" x14ac:dyDescent="0.2">
      <c r="A106" s="2" t="s">
        <v>898</v>
      </c>
      <c r="B106" s="3" t="s">
        <v>597</v>
      </c>
      <c r="C106" s="4" t="s">
        <v>608</v>
      </c>
    </row>
    <row r="107" spans="1:3" x14ac:dyDescent="0.2">
      <c r="A107" s="2" t="s">
        <v>115</v>
      </c>
      <c r="B107" s="3" t="s">
        <v>598</v>
      </c>
      <c r="C107" s="4" t="s">
        <v>609</v>
      </c>
    </row>
    <row r="108" spans="1:3" x14ac:dyDescent="0.2">
      <c r="A108" s="2" t="s">
        <v>679</v>
      </c>
      <c r="B108" s="3" t="s">
        <v>596</v>
      </c>
      <c r="C108" s="4" t="s">
        <v>611</v>
      </c>
    </row>
    <row r="109" spans="1:3" x14ac:dyDescent="0.2">
      <c r="A109" s="2" t="s">
        <v>421</v>
      </c>
      <c r="B109" s="3" t="s">
        <v>597</v>
      </c>
      <c r="C109" s="4" t="s">
        <v>612</v>
      </c>
    </row>
    <row r="110" spans="1:3" x14ac:dyDescent="0.2">
      <c r="A110" s="2" t="s">
        <v>564</v>
      </c>
      <c r="B110" s="3" t="s">
        <v>597</v>
      </c>
      <c r="C110" s="4" t="s">
        <v>613</v>
      </c>
    </row>
    <row r="111" spans="1:3" x14ac:dyDescent="0.2">
      <c r="A111" s="2" t="s">
        <v>746</v>
      </c>
      <c r="B111" s="3" t="s">
        <v>605</v>
      </c>
      <c r="C111" s="4" t="s">
        <v>611</v>
      </c>
    </row>
    <row r="112" spans="1:3" x14ac:dyDescent="0.2">
      <c r="A112" s="2" t="s">
        <v>36</v>
      </c>
      <c r="B112" s="3" t="s">
        <v>598</v>
      </c>
      <c r="C112" s="4" t="s">
        <v>609</v>
      </c>
    </row>
    <row r="113" spans="1:3" x14ac:dyDescent="0.2">
      <c r="A113" s="2" t="s">
        <v>244</v>
      </c>
      <c r="B113" s="3" t="s">
        <v>598</v>
      </c>
      <c r="C113" s="4" t="s">
        <v>612</v>
      </c>
    </row>
    <row r="114" spans="1:3" x14ac:dyDescent="0.2">
      <c r="A114" s="2" t="s">
        <v>507</v>
      </c>
      <c r="B114" s="3" t="s">
        <v>606</v>
      </c>
      <c r="C114" s="4" t="s">
        <v>612</v>
      </c>
    </row>
    <row r="115" spans="1:3" x14ac:dyDescent="0.2">
      <c r="A115" s="2" t="s">
        <v>293</v>
      </c>
      <c r="B115" s="3" t="s">
        <v>606</v>
      </c>
      <c r="C115" s="4" t="s">
        <v>609</v>
      </c>
    </row>
    <row r="116" spans="1:3" x14ac:dyDescent="0.2">
      <c r="A116" s="2" t="s">
        <v>667</v>
      </c>
      <c r="B116" s="3" t="s">
        <v>605</v>
      </c>
      <c r="C116" s="4" t="s">
        <v>611</v>
      </c>
    </row>
    <row r="117" spans="1:3" x14ac:dyDescent="0.2">
      <c r="A117" s="2" t="s">
        <v>753</v>
      </c>
      <c r="B117" s="3" t="s">
        <v>596</v>
      </c>
      <c r="C117" s="4" t="s">
        <v>608</v>
      </c>
    </row>
    <row r="118" spans="1:3" x14ac:dyDescent="0.2">
      <c r="A118" s="2" t="s">
        <v>122</v>
      </c>
      <c r="B118" s="3" t="s">
        <v>606</v>
      </c>
      <c r="C118" s="4" t="s">
        <v>608</v>
      </c>
    </row>
    <row r="119" spans="1:3" x14ac:dyDescent="0.2">
      <c r="A119" s="2" t="s">
        <v>530</v>
      </c>
      <c r="B119" s="3" t="s">
        <v>605</v>
      </c>
      <c r="C119" s="4" t="s">
        <v>610</v>
      </c>
    </row>
    <row r="120" spans="1:3" x14ac:dyDescent="0.2">
      <c r="A120" s="2" t="s">
        <v>390</v>
      </c>
      <c r="B120" s="3" t="s">
        <v>597</v>
      </c>
      <c r="C120" s="4" t="s">
        <v>613</v>
      </c>
    </row>
    <row r="121" spans="1:3" x14ac:dyDescent="0.2">
      <c r="A121" s="2" t="s">
        <v>714</v>
      </c>
      <c r="B121" s="3" t="s">
        <v>605</v>
      </c>
      <c r="C121" s="4" t="s">
        <v>612</v>
      </c>
    </row>
    <row r="122" spans="1:3" x14ac:dyDescent="0.2">
      <c r="A122" s="2" t="s">
        <v>294</v>
      </c>
      <c r="B122" s="3" t="s">
        <v>605</v>
      </c>
      <c r="C122" s="4" t="s">
        <v>608</v>
      </c>
    </row>
    <row r="123" spans="1:3" x14ac:dyDescent="0.2">
      <c r="A123" s="2" t="s">
        <v>938</v>
      </c>
      <c r="B123" s="3" t="s">
        <v>597</v>
      </c>
      <c r="C123" s="4" t="s">
        <v>609</v>
      </c>
    </row>
    <row r="124" spans="1:3" x14ac:dyDescent="0.2">
      <c r="A124" s="2" t="s">
        <v>172</v>
      </c>
      <c r="B124" s="3" t="s">
        <v>598</v>
      </c>
      <c r="C124" s="4" t="s">
        <v>608</v>
      </c>
    </row>
    <row r="125" spans="1:3" x14ac:dyDescent="0.2">
      <c r="A125" s="2" t="s">
        <v>750</v>
      </c>
      <c r="B125" s="3" t="s">
        <v>598</v>
      </c>
      <c r="C125" s="4" t="s">
        <v>613</v>
      </c>
    </row>
    <row r="126" spans="1:3" x14ac:dyDescent="0.2">
      <c r="A126" s="2" t="s">
        <v>562</v>
      </c>
      <c r="B126" s="3" t="s">
        <v>605</v>
      </c>
      <c r="C126" s="4" t="s">
        <v>611</v>
      </c>
    </row>
    <row r="127" spans="1:3" x14ac:dyDescent="0.2">
      <c r="A127" s="2" t="s">
        <v>93</v>
      </c>
      <c r="B127" s="3" t="s">
        <v>597</v>
      </c>
      <c r="C127" s="4" t="s">
        <v>613</v>
      </c>
    </row>
    <row r="128" spans="1:3" x14ac:dyDescent="0.2">
      <c r="A128" s="2" t="s">
        <v>900</v>
      </c>
      <c r="B128" s="3" t="s">
        <v>598</v>
      </c>
      <c r="C128" s="4" t="s">
        <v>608</v>
      </c>
    </row>
    <row r="129" spans="1:3" x14ac:dyDescent="0.2">
      <c r="A129" s="2" t="s">
        <v>701</v>
      </c>
      <c r="B129" s="3" t="s">
        <v>605</v>
      </c>
      <c r="C129" s="4" t="s">
        <v>609</v>
      </c>
    </row>
    <row r="130" spans="1:3" x14ac:dyDescent="0.2">
      <c r="A130" s="2" t="s">
        <v>431</v>
      </c>
      <c r="B130" s="3" t="s">
        <v>605</v>
      </c>
      <c r="C130" s="4" t="s">
        <v>609</v>
      </c>
    </row>
    <row r="131" spans="1:3" x14ac:dyDescent="0.2">
      <c r="A131" s="2" t="s">
        <v>929</v>
      </c>
      <c r="B131" s="3" t="s">
        <v>598</v>
      </c>
      <c r="C131" s="4" t="s">
        <v>613</v>
      </c>
    </row>
    <row r="132" spans="1:3" x14ac:dyDescent="0.2">
      <c r="A132" s="2" t="s">
        <v>529</v>
      </c>
      <c r="B132" s="3" t="s">
        <v>598</v>
      </c>
      <c r="C132" s="4" t="s">
        <v>610</v>
      </c>
    </row>
    <row r="133" spans="1:3" x14ac:dyDescent="0.2">
      <c r="A133" s="2" t="s">
        <v>139</v>
      </c>
      <c r="B133" s="3" t="s">
        <v>605</v>
      </c>
      <c r="C133" s="4" t="s">
        <v>612</v>
      </c>
    </row>
    <row r="134" spans="1:3" x14ac:dyDescent="0.2">
      <c r="A134" s="2" t="s">
        <v>977</v>
      </c>
      <c r="B134" s="3" t="s">
        <v>596</v>
      </c>
      <c r="C134" s="4" t="s">
        <v>612</v>
      </c>
    </row>
    <row r="135" spans="1:3" x14ac:dyDescent="0.2">
      <c r="A135" s="2" t="s">
        <v>168</v>
      </c>
      <c r="B135" s="3" t="s">
        <v>605</v>
      </c>
      <c r="C135" s="4" t="s">
        <v>609</v>
      </c>
    </row>
    <row r="136" spans="1:3" x14ac:dyDescent="0.2">
      <c r="A136" s="2" t="s">
        <v>932</v>
      </c>
      <c r="B136" s="3" t="s">
        <v>606</v>
      </c>
      <c r="C136" s="4" t="s">
        <v>612</v>
      </c>
    </row>
    <row r="137" spans="1:3" x14ac:dyDescent="0.2">
      <c r="A137" s="2" t="s">
        <v>357</v>
      </c>
      <c r="B137" s="3" t="s">
        <v>597</v>
      </c>
      <c r="C137" s="4" t="s">
        <v>612</v>
      </c>
    </row>
    <row r="138" spans="1:3" x14ac:dyDescent="0.2">
      <c r="A138" s="2" t="s">
        <v>135</v>
      </c>
      <c r="B138" s="3" t="s">
        <v>598</v>
      </c>
      <c r="C138" s="4" t="s">
        <v>608</v>
      </c>
    </row>
    <row r="139" spans="1:3" x14ac:dyDescent="0.2">
      <c r="A139" s="2" t="s">
        <v>208</v>
      </c>
      <c r="B139" s="3" t="s">
        <v>605</v>
      </c>
      <c r="C139" s="4" t="s">
        <v>610</v>
      </c>
    </row>
    <row r="140" spans="1:3" x14ac:dyDescent="0.2">
      <c r="A140" s="2" t="s">
        <v>628</v>
      </c>
      <c r="B140" s="3" t="s">
        <v>596</v>
      </c>
      <c r="C140" s="4" t="s">
        <v>611</v>
      </c>
    </row>
    <row r="141" spans="1:3" x14ac:dyDescent="0.2">
      <c r="A141" s="2" t="s">
        <v>49</v>
      </c>
      <c r="B141" s="3" t="s">
        <v>596</v>
      </c>
      <c r="C141" s="4" t="s">
        <v>611</v>
      </c>
    </row>
    <row r="142" spans="1:3" x14ac:dyDescent="0.2">
      <c r="A142" s="2" t="s">
        <v>214</v>
      </c>
      <c r="B142" s="3" t="s">
        <v>598</v>
      </c>
      <c r="C142" s="4" t="s">
        <v>611</v>
      </c>
    </row>
    <row r="143" spans="1:3" x14ac:dyDescent="0.2">
      <c r="A143" s="2" t="s">
        <v>149</v>
      </c>
      <c r="B143" s="3" t="s">
        <v>598</v>
      </c>
      <c r="C143" s="4" t="s">
        <v>612</v>
      </c>
    </row>
    <row r="144" spans="1:3" x14ac:dyDescent="0.2">
      <c r="A144" s="2" t="s">
        <v>167</v>
      </c>
      <c r="B144" s="3" t="s">
        <v>597</v>
      </c>
      <c r="C144" s="4" t="s">
        <v>609</v>
      </c>
    </row>
    <row r="145" spans="1:3" x14ac:dyDescent="0.2">
      <c r="A145" s="2" t="s">
        <v>365</v>
      </c>
      <c r="B145" s="3" t="s">
        <v>605</v>
      </c>
      <c r="C145" s="4" t="s">
        <v>613</v>
      </c>
    </row>
    <row r="146" spans="1:3" x14ac:dyDescent="0.2">
      <c r="A146" s="2" t="s">
        <v>1001</v>
      </c>
      <c r="B146" s="3" t="s">
        <v>606</v>
      </c>
      <c r="C146" s="4" t="s">
        <v>612</v>
      </c>
    </row>
    <row r="147" spans="1:3" x14ac:dyDescent="0.2">
      <c r="A147" s="2" t="s">
        <v>393</v>
      </c>
      <c r="B147" s="3" t="s">
        <v>598</v>
      </c>
      <c r="C147" s="4" t="s">
        <v>613</v>
      </c>
    </row>
    <row r="148" spans="1:3" x14ac:dyDescent="0.2">
      <c r="A148" s="2" t="s">
        <v>323</v>
      </c>
      <c r="B148" s="3" t="s">
        <v>598</v>
      </c>
      <c r="C148" s="4" t="s">
        <v>613</v>
      </c>
    </row>
    <row r="149" spans="1:3" x14ac:dyDescent="0.2">
      <c r="A149" s="2" t="s">
        <v>165</v>
      </c>
      <c r="B149" s="3" t="s">
        <v>598</v>
      </c>
      <c r="C149" s="4" t="s">
        <v>608</v>
      </c>
    </row>
    <row r="150" spans="1:3" x14ac:dyDescent="0.2">
      <c r="A150" s="2" t="s">
        <v>822</v>
      </c>
      <c r="B150" s="3" t="s">
        <v>597</v>
      </c>
      <c r="C150" s="4" t="s">
        <v>609</v>
      </c>
    </row>
    <row r="151" spans="1:3" x14ac:dyDescent="0.2">
      <c r="A151" s="2" t="s">
        <v>832</v>
      </c>
      <c r="B151" s="3" t="s">
        <v>598</v>
      </c>
      <c r="C151" s="4" t="s">
        <v>613</v>
      </c>
    </row>
    <row r="152" spans="1:3" x14ac:dyDescent="0.2">
      <c r="A152" s="2" t="s">
        <v>408</v>
      </c>
      <c r="B152" s="3" t="s">
        <v>606</v>
      </c>
      <c r="C152" s="4" t="s">
        <v>613</v>
      </c>
    </row>
    <row r="153" spans="1:3" x14ac:dyDescent="0.2">
      <c r="A153" s="2" t="s">
        <v>335</v>
      </c>
      <c r="B153" s="3" t="s">
        <v>596</v>
      </c>
      <c r="C153" s="4" t="s">
        <v>613</v>
      </c>
    </row>
    <row r="154" spans="1:3" x14ac:dyDescent="0.2">
      <c r="A154" s="2" t="s">
        <v>869</v>
      </c>
      <c r="B154" s="3" t="s">
        <v>598</v>
      </c>
      <c r="C154" s="4" t="s">
        <v>609</v>
      </c>
    </row>
    <row r="155" spans="1:3" x14ac:dyDescent="0.2">
      <c r="A155" s="2" t="s">
        <v>924</v>
      </c>
      <c r="B155" s="3" t="s">
        <v>597</v>
      </c>
      <c r="C155" s="4" t="s">
        <v>613</v>
      </c>
    </row>
    <row r="156" spans="1:3" x14ac:dyDescent="0.2">
      <c r="A156" s="2" t="s">
        <v>86</v>
      </c>
      <c r="B156" s="3" t="s">
        <v>597</v>
      </c>
      <c r="C156" s="4" t="s">
        <v>610</v>
      </c>
    </row>
    <row r="157" spans="1:3" x14ac:dyDescent="0.2">
      <c r="A157" s="2" t="s">
        <v>19</v>
      </c>
      <c r="B157" s="3" t="s">
        <v>598</v>
      </c>
      <c r="C157" s="4" t="s">
        <v>608</v>
      </c>
    </row>
    <row r="158" spans="1:3" x14ac:dyDescent="0.2">
      <c r="A158" s="2" t="s">
        <v>481</v>
      </c>
      <c r="B158" s="3" t="s">
        <v>597</v>
      </c>
      <c r="C158" s="4" t="s">
        <v>612</v>
      </c>
    </row>
    <row r="159" spans="1:3" x14ac:dyDescent="0.2">
      <c r="A159" s="2" t="s">
        <v>130</v>
      </c>
      <c r="B159" s="3" t="s">
        <v>597</v>
      </c>
      <c r="C159" s="4" t="s">
        <v>611</v>
      </c>
    </row>
    <row r="160" spans="1:3" x14ac:dyDescent="0.2">
      <c r="A160" s="2" t="s">
        <v>187</v>
      </c>
      <c r="B160" s="3" t="s">
        <v>605</v>
      </c>
      <c r="C160" s="4" t="s">
        <v>608</v>
      </c>
    </row>
    <row r="161" spans="1:3" x14ac:dyDescent="0.2">
      <c r="A161" s="2" t="s">
        <v>515</v>
      </c>
      <c r="B161" s="3" t="s">
        <v>606</v>
      </c>
      <c r="C161" s="4" t="s">
        <v>612</v>
      </c>
    </row>
    <row r="162" spans="1:3" x14ac:dyDescent="0.2">
      <c r="A162" s="2" t="s">
        <v>543</v>
      </c>
      <c r="B162" s="3" t="s">
        <v>606</v>
      </c>
      <c r="C162" s="4" t="s">
        <v>610</v>
      </c>
    </row>
    <row r="163" spans="1:3" x14ac:dyDescent="0.2">
      <c r="A163" s="2" t="s">
        <v>558</v>
      </c>
      <c r="B163" s="3" t="s">
        <v>605</v>
      </c>
      <c r="C163" s="4" t="s">
        <v>612</v>
      </c>
    </row>
    <row r="164" spans="1:3" x14ac:dyDescent="0.2">
      <c r="A164" s="2" t="s">
        <v>543</v>
      </c>
      <c r="B164" s="3" t="s">
        <v>606</v>
      </c>
      <c r="C164" s="4" t="s">
        <v>613</v>
      </c>
    </row>
    <row r="165" spans="1:3" x14ac:dyDescent="0.2">
      <c r="A165" s="2" t="s">
        <v>577</v>
      </c>
      <c r="B165" s="3" t="s">
        <v>606</v>
      </c>
      <c r="C165" s="4" t="s">
        <v>612</v>
      </c>
    </row>
    <row r="166" spans="1:3" x14ac:dyDescent="0.2">
      <c r="A166" s="2" t="s">
        <v>491</v>
      </c>
      <c r="B166" s="3" t="s">
        <v>598</v>
      </c>
      <c r="C166" s="4" t="s">
        <v>613</v>
      </c>
    </row>
    <row r="167" spans="1:3" x14ac:dyDescent="0.2">
      <c r="A167" s="2" t="s">
        <v>660</v>
      </c>
      <c r="B167" s="3" t="s">
        <v>598</v>
      </c>
      <c r="C167" s="4" t="s">
        <v>613</v>
      </c>
    </row>
    <row r="168" spans="1:3" x14ac:dyDescent="0.2">
      <c r="A168" s="2" t="s">
        <v>137</v>
      </c>
      <c r="B168" s="3" t="s">
        <v>605</v>
      </c>
      <c r="C168" s="4" t="s">
        <v>612</v>
      </c>
    </row>
    <row r="169" spans="1:3" x14ac:dyDescent="0.2">
      <c r="A169" s="2" t="s">
        <v>413</v>
      </c>
      <c r="B169" s="3" t="s">
        <v>598</v>
      </c>
      <c r="C169" s="4" t="s">
        <v>612</v>
      </c>
    </row>
    <row r="170" spans="1:3" x14ac:dyDescent="0.2">
      <c r="A170" s="2" t="s">
        <v>707</v>
      </c>
      <c r="B170" s="3" t="s">
        <v>597</v>
      </c>
      <c r="C170" s="4" t="s">
        <v>611</v>
      </c>
    </row>
    <row r="171" spans="1:3" x14ac:dyDescent="0.2">
      <c r="A171" s="2" t="s">
        <v>329</v>
      </c>
      <c r="B171" s="3" t="s">
        <v>606</v>
      </c>
      <c r="C171" s="4" t="s">
        <v>613</v>
      </c>
    </row>
    <row r="172" spans="1:3" x14ac:dyDescent="0.2">
      <c r="A172" s="2" t="s">
        <v>719</v>
      </c>
      <c r="B172" s="3" t="s">
        <v>598</v>
      </c>
      <c r="C172" s="4" t="s">
        <v>611</v>
      </c>
    </row>
    <row r="173" spans="1:3" x14ac:dyDescent="0.2">
      <c r="A173" s="2" t="s">
        <v>851</v>
      </c>
      <c r="B173" s="3" t="s">
        <v>598</v>
      </c>
      <c r="C173" s="4" t="s">
        <v>611</v>
      </c>
    </row>
    <row r="174" spans="1:3" x14ac:dyDescent="0.2">
      <c r="A174" s="2" t="s">
        <v>334</v>
      </c>
      <c r="B174" s="3" t="s">
        <v>605</v>
      </c>
      <c r="C174" s="4" t="s">
        <v>611</v>
      </c>
    </row>
    <row r="175" spans="1:3" x14ac:dyDescent="0.2">
      <c r="A175" s="2" t="s">
        <v>559</v>
      </c>
      <c r="B175" s="3" t="s">
        <v>598</v>
      </c>
      <c r="C175" s="4" t="s">
        <v>613</v>
      </c>
    </row>
    <row r="176" spans="1:3" x14ac:dyDescent="0.2">
      <c r="A176" s="2" t="s">
        <v>704</v>
      </c>
      <c r="B176" s="3" t="s">
        <v>605</v>
      </c>
      <c r="C176" s="4" t="s">
        <v>613</v>
      </c>
    </row>
    <row r="177" spans="1:3" x14ac:dyDescent="0.2">
      <c r="A177" s="2" t="s">
        <v>523</v>
      </c>
      <c r="B177" s="3" t="s">
        <v>598</v>
      </c>
      <c r="C177" s="4" t="s">
        <v>608</v>
      </c>
    </row>
    <row r="178" spans="1:3" x14ac:dyDescent="0.2">
      <c r="A178" s="2" t="s">
        <v>183</v>
      </c>
      <c r="B178" s="3" t="s">
        <v>596</v>
      </c>
      <c r="C178" s="4" t="s">
        <v>609</v>
      </c>
    </row>
    <row r="179" spans="1:3" x14ac:dyDescent="0.2">
      <c r="A179" s="2" t="s">
        <v>843</v>
      </c>
      <c r="B179" s="3" t="s">
        <v>605</v>
      </c>
      <c r="C179" s="4" t="s">
        <v>613</v>
      </c>
    </row>
    <row r="180" spans="1:3" x14ac:dyDescent="0.2">
      <c r="A180" s="2" t="s">
        <v>683</v>
      </c>
      <c r="B180" s="3" t="s">
        <v>596</v>
      </c>
      <c r="C180" s="4" t="s">
        <v>609</v>
      </c>
    </row>
    <row r="181" spans="1:3" x14ac:dyDescent="0.2">
      <c r="A181" s="2" t="s">
        <v>511</v>
      </c>
      <c r="B181" s="3" t="s">
        <v>605</v>
      </c>
      <c r="C181" s="4" t="s">
        <v>612</v>
      </c>
    </row>
    <row r="182" spans="1:3" x14ac:dyDescent="0.2">
      <c r="A182" s="2" t="s">
        <v>197</v>
      </c>
      <c r="B182" s="3" t="s">
        <v>605</v>
      </c>
      <c r="C182" s="4" t="s">
        <v>611</v>
      </c>
    </row>
    <row r="183" spans="1:3" x14ac:dyDescent="0.2">
      <c r="A183" s="2" t="s">
        <v>836</v>
      </c>
      <c r="B183" s="3" t="s">
        <v>598</v>
      </c>
      <c r="C183" s="4" t="s">
        <v>610</v>
      </c>
    </row>
    <row r="184" spans="1:3" x14ac:dyDescent="0.2">
      <c r="A184" s="2" t="s">
        <v>333</v>
      </c>
      <c r="B184" s="3" t="s">
        <v>597</v>
      </c>
      <c r="C184" s="4" t="s">
        <v>613</v>
      </c>
    </row>
    <row r="185" spans="1:3" x14ac:dyDescent="0.2">
      <c r="A185" s="2" t="s">
        <v>826</v>
      </c>
      <c r="B185" s="3" t="s">
        <v>606</v>
      </c>
      <c r="C185" s="4" t="s">
        <v>612</v>
      </c>
    </row>
    <row r="186" spans="1:3" x14ac:dyDescent="0.2">
      <c r="A186" s="2" t="s">
        <v>894</v>
      </c>
      <c r="B186" s="3" t="s">
        <v>596</v>
      </c>
      <c r="C186" s="4" t="s">
        <v>613</v>
      </c>
    </row>
    <row r="187" spans="1:3" x14ac:dyDescent="0.2">
      <c r="A187" s="2" t="s">
        <v>489</v>
      </c>
      <c r="B187" s="3" t="s">
        <v>596</v>
      </c>
      <c r="C187" s="4" t="s">
        <v>609</v>
      </c>
    </row>
    <row r="188" spans="1:3" x14ac:dyDescent="0.2">
      <c r="A188" s="2" t="s">
        <v>883</v>
      </c>
      <c r="B188" s="3" t="s">
        <v>598</v>
      </c>
      <c r="C188" s="4" t="s">
        <v>612</v>
      </c>
    </row>
    <row r="189" spans="1:3" x14ac:dyDescent="0.2">
      <c r="A189" s="2" t="s">
        <v>265</v>
      </c>
      <c r="B189" s="3" t="s">
        <v>605</v>
      </c>
      <c r="C189" s="4" t="s">
        <v>608</v>
      </c>
    </row>
    <row r="190" spans="1:3" x14ac:dyDescent="0.2">
      <c r="A190" s="2" t="s">
        <v>802</v>
      </c>
      <c r="B190" s="3" t="s">
        <v>598</v>
      </c>
      <c r="C190" s="4" t="s">
        <v>610</v>
      </c>
    </row>
    <row r="191" spans="1:3" x14ac:dyDescent="0.2">
      <c r="A191" s="2" t="s">
        <v>436</v>
      </c>
      <c r="B191" s="3" t="s">
        <v>598</v>
      </c>
      <c r="C191" s="4" t="s">
        <v>609</v>
      </c>
    </row>
    <row r="192" spans="1:3" x14ac:dyDescent="0.2">
      <c r="A192" s="2" t="s">
        <v>364</v>
      </c>
      <c r="B192" s="3" t="s">
        <v>598</v>
      </c>
      <c r="C192" s="4" t="s">
        <v>611</v>
      </c>
    </row>
    <row r="193" spans="1:3" x14ac:dyDescent="0.2">
      <c r="A193" s="2" t="s">
        <v>711</v>
      </c>
      <c r="B193" s="3" t="s">
        <v>605</v>
      </c>
      <c r="C193" s="4" t="s">
        <v>612</v>
      </c>
    </row>
    <row r="194" spans="1:3" x14ac:dyDescent="0.2">
      <c r="A194" s="2" t="s">
        <v>934</v>
      </c>
      <c r="B194" s="3" t="s">
        <v>605</v>
      </c>
      <c r="C194" s="4" t="s">
        <v>609</v>
      </c>
    </row>
    <row r="195" spans="1:3" x14ac:dyDescent="0.2">
      <c r="A195" s="2" t="s">
        <v>229</v>
      </c>
      <c r="B195" s="3" t="s">
        <v>597</v>
      </c>
      <c r="C195" s="4" t="s">
        <v>612</v>
      </c>
    </row>
    <row r="196" spans="1:3" x14ac:dyDescent="0.2">
      <c r="A196" s="2" t="s">
        <v>450</v>
      </c>
      <c r="B196" s="3" t="s">
        <v>597</v>
      </c>
      <c r="C196" s="4" t="s">
        <v>612</v>
      </c>
    </row>
    <row r="197" spans="1:3" x14ac:dyDescent="0.2">
      <c r="A197" s="2" t="s">
        <v>642</v>
      </c>
      <c r="B197" s="3" t="s">
        <v>598</v>
      </c>
      <c r="C197" s="4" t="s">
        <v>611</v>
      </c>
    </row>
    <row r="198" spans="1:3" x14ac:dyDescent="0.2">
      <c r="A198" s="2" t="s">
        <v>969</v>
      </c>
      <c r="B198" s="3" t="s">
        <v>606</v>
      </c>
      <c r="C198" s="4" t="s">
        <v>612</v>
      </c>
    </row>
    <row r="199" spans="1:3" x14ac:dyDescent="0.2">
      <c r="A199" s="2" t="s">
        <v>89</v>
      </c>
      <c r="B199" s="3" t="s">
        <v>605</v>
      </c>
      <c r="C199" s="4" t="s">
        <v>611</v>
      </c>
    </row>
    <row r="200" spans="1:3" x14ac:dyDescent="0.2">
      <c r="A200" s="2" t="s">
        <v>71</v>
      </c>
      <c r="B200" s="3" t="s">
        <v>596</v>
      </c>
      <c r="C200" s="4" t="s">
        <v>608</v>
      </c>
    </row>
    <row r="201" spans="1:3" x14ac:dyDescent="0.2">
      <c r="A201" s="2" t="s">
        <v>1026</v>
      </c>
      <c r="B201" s="3" t="s">
        <v>605</v>
      </c>
      <c r="C201" s="4" t="s">
        <v>611</v>
      </c>
    </row>
    <row r="202" spans="1:3" x14ac:dyDescent="0.2">
      <c r="A202" s="2" t="s">
        <v>98</v>
      </c>
      <c r="B202" s="3" t="s">
        <v>606</v>
      </c>
      <c r="C202" s="4" t="s">
        <v>613</v>
      </c>
    </row>
    <row r="203" spans="1:3" x14ac:dyDescent="0.2">
      <c r="A203" s="2" t="s">
        <v>313</v>
      </c>
      <c r="B203" s="3" t="s">
        <v>597</v>
      </c>
      <c r="C203" s="4" t="s">
        <v>612</v>
      </c>
    </row>
    <row r="204" spans="1:3" x14ac:dyDescent="0.2">
      <c r="A204" s="2" t="s">
        <v>775</v>
      </c>
      <c r="B204" s="3" t="s">
        <v>597</v>
      </c>
      <c r="C204" s="4" t="s">
        <v>611</v>
      </c>
    </row>
    <row r="205" spans="1:3" x14ac:dyDescent="0.2">
      <c r="A205" s="2" t="s">
        <v>330</v>
      </c>
      <c r="B205" s="3" t="s">
        <v>597</v>
      </c>
      <c r="C205" s="4" t="s">
        <v>608</v>
      </c>
    </row>
    <row r="206" spans="1:3" x14ac:dyDescent="0.2">
      <c r="A206" s="2" t="s">
        <v>865</v>
      </c>
      <c r="B206" s="3" t="s">
        <v>598</v>
      </c>
      <c r="C206" s="4" t="s">
        <v>609</v>
      </c>
    </row>
    <row r="207" spans="1:3" x14ac:dyDescent="0.2">
      <c r="A207" s="2" t="s">
        <v>778</v>
      </c>
      <c r="B207" s="3" t="s">
        <v>606</v>
      </c>
      <c r="C207" s="4" t="s">
        <v>609</v>
      </c>
    </row>
    <row r="208" spans="1:3" x14ac:dyDescent="0.2">
      <c r="A208" s="2" t="s">
        <v>356</v>
      </c>
      <c r="B208" s="3" t="s">
        <v>606</v>
      </c>
      <c r="C208" s="4" t="s">
        <v>612</v>
      </c>
    </row>
    <row r="209" spans="1:3" x14ac:dyDescent="0.2">
      <c r="A209" s="2" t="s">
        <v>354</v>
      </c>
      <c r="B209" s="3" t="s">
        <v>605</v>
      </c>
      <c r="C209" s="4" t="s">
        <v>611</v>
      </c>
    </row>
    <row r="210" spans="1:3" x14ac:dyDescent="0.2">
      <c r="A210" s="2" t="s">
        <v>915</v>
      </c>
      <c r="B210" s="3" t="s">
        <v>606</v>
      </c>
      <c r="C210" s="4" t="s">
        <v>612</v>
      </c>
    </row>
    <row r="211" spans="1:3" x14ac:dyDescent="0.2">
      <c r="A211" s="2" t="s">
        <v>464</v>
      </c>
      <c r="B211" s="3" t="s">
        <v>598</v>
      </c>
      <c r="C211" s="4" t="s">
        <v>612</v>
      </c>
    </row>
    <row r="212" spans="1:3" x14ac:dyDescent="0.2">
      <c r="A212" s="2" t="s">
        <v>447</v>
      </c>
      <c r="B212" s="3" t="s">
        <v>597</v>
      </c>
      <c r="C212" s="4" t="s">
        <v>609</v>
      </c>
    </row>
    <row r="213" spans="1:3" x14ac:dyDescent="0.2">
      <c r="A213" s="2" t="s">
        <v>320</v>
      </c>
      <c r="B213" s="3" t="s">
        <v>606</v>
      </c>
      <c r="C213" s="4" t="s">
        <v>608</v>
      </c>
    </row>
    <row r="214" spans="1:3" x14ac:dyDescent="0.2">
      <c r="A214" s="2" t="s">
        <v>377</v>
      </c>
      <c r="B214" s="3" t="s">
        <v>597</v>
      </c>
      <c r="C214" s="4" t="s">
        <v>612</v>
      </c>
    </row>
    <row r="215" spans="1:3" x14ac:dyDescent="0.2">
      <c r="A215" s="2" t="s">
        <v>963</v>
      </c>
      <c r="B215" s="3" t="s">
        <v>605</v>
      </c>
      <c r="C215" s="4" t="s">
        <v>613</v>
      </c>
    </row>
    <row r="216" spans="1:3" x14ac:dyDescent="0.2">
      <c r="A216" s="2" t="s">
        <v>92</v>
      </c>
      <c r="B216" s="3" t="s">
        <v>598</v>
      </c>
      <c r="C216" s="4" t="s">
        <v>610</v>
      </c>
    </row>
    <row r="217" spans="1:3" x14ac:dyDescent="0.2">
      <c r="A217" s="2" t="s">
        <v>659</v>
      </c>
      <c r="B217" s="3" t="s">
        <v>596</v>
      </c>
      <c r="C217" s="4" t="s">
        <v>612</v>
      </c>
    </row>
    <row r="218" spans="1:3" x14ac:dyDescent="0.2">
      <c r="A218" s="2" t="s">
        <v>863</v>
      </c>
      <c r="B218" s="3" t="s">
        <v>605</v>
      </c>
      <c r="C218" s="4" t="s">
        <v>608</v>
      </c>
    </row>
    <row r="219" spans="1:3" x14ac:dyDescent="0.2">
      <c r="A219" s="2" t="s">
        <v>72</v>
      </c>
      <c r="B219" s="3" t="s">
        <v>598</v>
      </c>
      <c r="C219" s="4" t="s">
        <v>611</v>
      </c>
    </row>
    <row r="220" spans="1:3" x14ac:dyDescent="0.2">
      <c r="A220" s="2" t="s">
        <v>37</v>
      </c>
      <c r="B220" s="3" t="s">
        <v>598</v>
      </c>
      <c r="C220" s="4" t="s">
        <v>612</v>
      </c>
    </row>
    <row r="221" spans="1:3" x14ac:dyDescent="0.2">
      <c r="A221" s="2" t="s">
        <v>39</v>
      </c>
      <c r="B221" s="3" t="s">
        <v>598</v>
      </c>
      <c r="C221" s="4" t="s">
        <v>611</v>
      </c>
    </row>
    <row r="222" spans="1:3" x14ac:dyDescent="0.2">
      <c r="A222" s="2" t="s">
        <v>956</v>
      </c>
      <c r="B222" s="3" t="s">
        <v>606</v>
      </c>
      <c r="C222" s="4" t="s">
        <v>611</v>
      </c>
    </row>
    <row r="223" spans="1:3" x14ac:dyDescent="0.2">
      <c r="A223" s="2" t="s">
        <v>989</v>
      </c>
      <c r="B223" s="3" t="s">
        <v>606</v>
      </c>
      <c r="C223" s="4" t="s">
        <v>613</v>
      </c>
    </row>
    <row r="224" spans="1:3" x14ac:dyDescent="0.2">
      <c r="A224" s="2" t="s">
        <v>346</v>
      </c>
      <c r="B224" s="3" t="s">
        <v>598</v>
      </c>
      <c r="C224" s="4" t="s">
        <v>613</v>
      </c>
    </row>
    <row r="225" spans="1:3" x14ac:dyDescent="0.2">
      <c r="A225" s="2" t="s">
        <v>185</v>
      </c>
      <c r="B225" s="3" t="s">
        <v>598</v>
      </c>
      <c r="C225" s="4" t="s">
        <v>611</v>
      </c>
    </row>
    <row r="226" spans="1:3" x14ac:dyDescent="0.2">
      <c r="A226" s="2" t="s">
        <v>177</v>
      </c>
      <c r="B226" s="3" t="s">
        <v>597</v>
      </c>
      <c r="C226" s="4" t="s">
        <v>608</v>
      </c>
    </row>
    <row r="227" spans="1:3" x14ac:dyDescent="0.2">
      <c r="A227" s="2" t="s">
        <v>240</v>
      </c>
      <c r="B227" s="3" t="s">
        <v>605</v>
      </c>
      <c r="C227" s="4" t="s">
        <v>612</v>
      </c>
    </row>
    <row r="228" spans="1:3" x14ac:dyDescent="0.2">
      <c r="A228" s="2" t="s">
        <v>228</v>
      </c>
      <c r="B228" s="3" t="s">
        <v>606</v>
      </c>
      <c r="C228" s="4" t="s">
        <v>611</v>
      </c>
    </row>
    <row r="229" spans="1:3" x14ac:dyDescent="0.2">
      <c r="A229" s="2" t="s">
        <v>734</v>
      </c>
      <c r="B229" s="3" t="s">
        <v>598</v>
      </c>
      <c r="C229" s="4" t="s">
        <v>609</v>
      </c>
    </row>
    <row r="230" spans="1:3" x14ac:dyDescent="0.2">
      <c r="A230" s="2" t="s">
        <v>136</v>
      </c>
      <c r="B230" s="3" t="s">
        <v>605</v>
      </c>
      <c r="C230" s="4" t="s">
        <v>613</v>
      </c>
    </row>
    <row r="231" spans="1:3" x14ac:dyDescent="0.2">
      <c r="A231" s="2" t="s">
        <v>946</v>
      </c>
      <c r="B231" s="3" t="s">
        <v>605</v>
      </c>
      <c r="C231" s="4" t="s">
        <v>611</v>
      </c>
    </row>
    <row r="232" spans="1:3" x14ac:dyDescent="0.2">
      <c r="A232" s="2" t="s">
        <v>818</v>
      </c>
      <c r="B232" s="3" t="s">
        <v>605</v>
      </c>
      <c r="C232" s="4" t="s">
        <v>608</v>
      </c>
    </row>
    <row r="233" spans="1:3" x14ac:dyDescent="0.2">
      <c r="A233" s="2" t="s">
        <v>6</v>
      </c>
      <c r="B233" s="3" t="s">
        <v>597</v>
      </c>
      <c r="C233" s="4" t="s">
        <v>608</v>
      </c>
    </row>
    <row r="234" spans="1:3" x14ac:dyDescent="0.2">
      <c r="A234" s="2" t="s">
        <v>855</v>
      </c>
      <c r="B234" s="3" t="s">
        <v>597</v>
      </c>
      <c r="C234" s="4" t="s">
        <v>608</v>
      </c>
    </row>
    <row r="235" spans="1:3" x14ac:dyDescent="0.2">
      <c r="A235" s="2" t="s">
        <v>349</v>
      </c>
      <c r="B235" s="3" t="s">
        <v>605</v>
      </c>
      <c r="C235" s="4" t="s">
        <v>611</v>
      </c>
    </row>
    <row r="236" spans="1:3" x14ac:dyDescent="0.2">
      <c r="A236" s="2" t="s">
        <v>754</v>
      </c>
      <c r="B236" s="3" t="s">
        <v>605</v>
      </c>
      <c r="C236" s="4" t="s">
        <v>611</v>
      </c>
    </row>
    <row r="237" spans="1:3" x14ac:dyDescent="0.2">
      <c r="A237" s="2" t="s">
        <v>148</v>
      </c>
      <c r="B237" s="3" t="s">
        <v>606</v>
      </c>
      <c r="C237" s="4" t="s">
        <v>608</v>
      </c>
    </row>
    <row r="238" spans="1:3" x14ac:dyDescent="0.2">
      <c r="A238" s="2" t="s">
        <v>959</v>
      </c>
      <c r="B238" s="3" t="s">
        <v>598</v>
      </c>
      <c r="C238" s="4" t="s">
        <v>612</v>
      </c>
    </row>
    <row r="239" spans="1:3" x14ac:dyDescent="0.2">
      <c r="A239" s="2" t="s">
        <v>226</v>
      </c>
      <c r="B239" s="3" t="s">
        <v>605</v>
      </c>
      <c r="C239" s="4" t="s">
        <v>608</v>
      </c>
    </row>
    <row r="240" spans="1:3" x14ac:dyDescent="0.2">
      <c r="A240" s="2" t="s">
        <v>460</v>
      </c>
      <c r="B240" s="3" t="s">
        <v>598</v>
      </c>
      <c r="C240" s="4" t="s">
        <v>612</v>
      </c>
    </row>
    <row r="241" spans="1:3" x14ac:dyDescent="0.2">
      <c r="A241" s="2" t="s">
        <v>295</v>
      </c>
      <c r="B241" s="3" t="s">
        <v>605</v>
      </c>
      <c r="C241" s="4" t="s">
        <v>612</v>
      </c>
    </row>
    <row r="242" spans="1:3" x14ac:dyDescent="0.2">
      <c r="A242" s="2" t="s">
        <v>999</v>
      </c>
      <c r="B242" s="3" t="s">
        <v>598</v>
      </c>
      <c r="C242" s="4" t="s">
        <v>613</v>
      </c>
    </row>
    <row r="243" spans="1:3" x14ac:dyDescent="0.2">
      <c r="A243" s="2" t="s">
        <v>891</v>
      </c>
      <c r="B243" s="3" t="s">
        <v>598</v>
      </c>
      <c r="C243" s="4" t="s">
        <v>613</v>
      </c>
    </row>
    <row r="244" spans="1:3" x14ac:dyDescent="0.2">
      <c r="A244" s="2" t="s">
        <v>424</v>
      </c>
      <c r="B244" s="3" t="s">
        <v>598</v>
      </c>
      <c r="C244" s="4" t="s">
        <v>613</v>
      </c>
    </row>
    <row r="245" spans="1:3" x14ac:dyDescent="0.2">
      <c r="A245" s="2" t="s">
        <v>441</v>
      </c>
      <c r="B245" s="3" t="s">
        <v>606</v>
      </c>
      <c r="C245" s="4" t="s">
        <v>608</v>
      </c>
    </row>
    <row r="246" spans="1:3" x14ac:dyDescent="0.2">
      <c r="A246" s="2" t="s">
        <v>343</v>
      </c>
      <c r="B246" s="3" t="s">
        <v>598</v>
      </c>
      <c r="C246" s="4" t="s">
        <v>612</v>
      </c>
    </row>
    <row r="247" spans="1:3" x14ac:dyDescent="0.2">
      <c r="A247" s="2" t="s">
        <v>31</v>
      </c>
      <c r="B247" s="3" t="s">
        <v>598</v>
      </c>
      <c r="C247" s="4" t="s">
        <v>613</v>
      </c>
    </row>
    <row r="248" spans="1:3" x14ac:dyDescent="0.2">
      <c r="A248" s="2" t="s">
        <v>845</v>
      </c>
      <c r="B248" s="3" t="s">
        <v>606</v>
      </c>
      <c r="C248" s="4" t="s">
        <v>611</v>
      </c>
    </row>
    <row r="249" spans="1:3" x14ac:dyDescent="0.2">
      <c r="A249" s="2" t="s">
        <v>370</v>
      </c>
      <c r="B249" s="3" t="s">
        <v>596</v>
      </c>
      <c r="C249" s="4" t="s">
        <v>612</v>
      </c>
    </row>
    <row r="250" spans="1:3" x14ac:dyDescent="0.2">
      <c r="A250" s="2" t="s">
        <v>173</v>
      </c>
      <c r="B250" s="3" t="s">
        <v>597</v>
      </c>
      <c r="C250" s="4" t="s">
        <v>608</v>
      </c>
    </row>
    <row r="251" spans="1:3" x14ac:dyDescent="0.2">
      <c r="A251" s="2" t="s">
        <v>1018</v>
      </c>
      <c r="B251" s="3" t="s">
        <v>605</v>
      </c>
      <c r="C251" s="4" t="s">
        <v>609</v>
      </c>
    </row>
    <row r="252" spans="1:3" x14ac:dyDescent="0.2">
      <c r="A252" s="2" t="s">
        <v>913</v>
      </c>
      <c r="B252" s="3" t="s">
        <v>598</v>
      </c>
      <c r="C252" s="4" t="s">
        <v>611</v>
      </c>
    </row>
    <row r="253" spans="1:3" x14ac:dyDescent="0.2">
      <c r="A253" s="2" t="s">
        <v>291</v>
      </c>
      <c r="B253" s="3" t="s">
        <v>605</v>
      </c>
      <c r="C253" s="4" t="s">
        <v>610</v>
      </c>
    </row>
    <row r="254" spans="1:3" x14ac:dyDescent="0.2">
      <c r="A254" s="2" t="s">
        <v>535</v>
      </c>
      <c r="B254" s="3" t="s">
        <v>597</v>
      </c>
      <c r="C254" s="4" t="s">
        <v>609</v>
      </c>
    </row>
    <row r="255" spans="1:3" x14ac:dyDescent="0.2">
      <c r="A255" s="2" t="s">
        <v>404</v>
      </c>
      <c r="B255" s="3" t="s">
        <v>606</v>
      </c>
      <c r="C255" s="4" t="s">
        <v>611</v>
      </c>
    </row>
    <row r="256" spans="1:3" x14ac:dyDescent="0.2">
      <c r="A256" s="2" t="s">
        <v>302</v>
      </c>
      <c r="B256" s="3" t="s">
        <v>606</v>
      </c>
      <c r="C256" s="4" t="s">
        <v>613</v>
      </c>
    </row>
    <row r="257" spans="1:3" x14ac:dyDescent="0.2">
      <c r="A257" s="2" t="s">
        <v>722</v>
      </c>
      <c r="B257" s="3" t="s">
        <v>605</v>
      </c>
      <c r="C257" s="4" t="s">
        <v>612</v>
      </c>
    </row>
    <row r="258" spans="1:3" x14ac:dyDescent="0.2">
      <c r="A258" s="2" t="s">
        <v>844</v>
      </c>
      <c r="B258" s="3" t="s">
        <v>606</v>
      </c>
      <c r="C258" s="4" t="s">
        <v>612</v>
      </c>
    </row>
    <row r="259" spans="1:3" x14ac:dyDescent="0.2">
      <c r="A259" s="2" t="s">
        <v>78</v>
      </c>
      <c r="B259" s="3" t="s">
        <v>605</v>
      </c>
      <c r="C259" s="4" t="s">
        <v>608</v>
      </c>
    </row>
    <row r="260" spans="1:3" x14ac:dyDescent="0.2">
      <c r="A260" s="2" t="s">
        <v>113</v>
      </c>
      <c r="B260" s="3" t="s">
        <v>598</v>
      </c>
      <c r="C260" s="4" t="s">
        <v>613</v>
      </c>
    </row>
    <row r="261" spans="1:3" x14ac:dyDescent="0.2">
      <c r="A261" s="2" t="s">
        <v>533</v>
      </c>
      <c r="B261" s="3" t="s">
        <v>598</v>
      </c>
      <c r="C261" s="4" t="s">
        <v>612</v>
      </c>
    </row>
    <row r="262" spans="1:3" x14ac:dyDescent="0.2">
      <c r="A262" s="2" t="s">
        <v>253</v>
      </c>
      <c r="B262" s="3" t="s">
        <v>605</v>
      </c>
      <c r="C262" s="4" t="s">
        <v>610</v>
      </c>
    </row>
    <row r="263" spans="1:3" x14ac:dyDescent="0.2">
      <c r="A263" s="2" t="s">
        <v>106</v>
      </c>
      <c r="B263" s="3" t="s">
        <v>598</v>
      </c>
      <c r="C263" s="4" t="s">
        <v>612</v>
      </c>
    </row>
    <row r="264" spans="1:3" x14ac:dyDescent="0.2">
      <c r="A264" s="2" t="s">
        <v>8</v>
      </c>
      <c r="B264" s="3" t="s">
        <v>597</v>
      </c>
      <c r="C264" s="4" t="s">
        <v>610</v>
      </c>
    </row>
    <row r="265" spans="1:3" x14ac:dyDescent="0.2">
      <c r="A265" s="2" t="s">
        <v>131</v>
      </c>
      <c r="B265" s="3" t="s">
        <v>598</v>
      </c>
      <c r="C265" s="4" t="s">
        <v>610</v>
      </c>
    </row>
    <row r="266" spans="1:3" x14ac:dyDescent="0.2">
      <c r="A266" s="2" t="s">
        <v>434</v>
      </c>
      <c r="B266" s="3" t="s">
        <v>605</v>
      </c>
      <c r="C266" s="4" t="s">
        <v>611</v>
      </c>
    </row>
    <row r="267" spans="1:3" x14ac:dyDescent="0.2">
      <c r="A267" s="2" t="s">
        <v>951</v>
      </c>
      <c r="B267" s="3" t="s">
        <v>605</v>
      </c>
      <c r="C267" s="4" t="s">
        <v>608</v>
      </c>
    </row>
    <row r="268" spans="1:3" x14ac:dyDescent="0.2">
      <c r="A268" s="2" t="s">
        <v>833</v>
      </c>
      <c r="B268" s="3" t="s">
        <v>606</v>
      </c>
      <c r="C268" s="4" t="s">
        <v>609</v>
      </c>
    </row>
    <row r="269" spans="1:3" x14ac:dyDescent="0.2">
      <c r="A269" s="2" t="s">
        <v>1028</v>
      </c>
      <c r="B269" s="3" t="s">
        <v>597</v>
      </c>
      <c r="C269" s="4" t="s">
        <v>609</v>
      </c>
    </row>
    <row r="270" spans="1:3" x14ac:dyDescent="0.2">
      <c r="A270" s="2" t="s">
        <v>714</v>
      </c>
      <c r="B270" s="3" t="s">
        <v>605</v>
      </c>
      <c r="C270" s="4" t="s">
        <v>611</v>
      </c>
    </row>
    <row r="271" spans="1:3" x14ac:dyDescent="0.2">
      <c r="A271" s="2" t="s">
        <v>352</v>
      </c>
      <c r="B271" s="3" t="s">
        <v>597</v>
      </c>
      <c r="C271" s="4" t="s">
        <v>611</v>
      </c>
    </row>
    <row r="272" spans="1:3" x14ac:dyDescent="0.2">
      <c r="A272" s="2" t="s">
        <v>317</v>
      </c>
      <c r="B272" s="3" t="s">
        <v>598</v>
      </c>
      <c r="C272" s="4" t="s">
        <v>613</v>
      </c>
    </row>
    <row r="273" spans="1:3" x14ac:dyDescent="0.2">
      <c r="A273" s="2" t="s">
        <v>568</v>
      </c>
      <c r="B273" s="3" t="s">
        <v>605</v>
      </c>
      <c r="C273" s="4" t="s">
        <v>612</v>
      </c>
    </row>
    <row r="274" spans="1:3" x14ac:dyDescent="0.2">
      <c r="A274" s="2" t="s">
        <v>974</v>
      </c>
      <c r="B274" s="3" t="s">
        <v>598</v>
      </c>
      <c r="C274" s="4" t="s">
        <v>608</v>
      </c>
    </row>
    <row r="275" spans="1:3" x14ac:dyDescent="0.2">
      <c r="A275" s="2" t="s">
        <v>220</v>
      </c>
      <c r="B275" s="3" t="s">
        <v>597</v>
      </c>
      <c r="C275" s="4" t="s">
        <v>612</v>
      </c>
    </row>
    <row r="276" spans="1:3" x14ac:dyDescent="0.2">
      <c r="A276" s="2" t="s">
        <v>476</v>
      </c>
      <c r="B276" s="3" t="s">
        <v>597</v>
      </c>
      <c r="C276" s="4" t="s">
        <v>611</v>
      </c>
    </row>
    <row r="277" spans="1:3" x14ac:dyDescent="0.2">
      <c r="A277" s="2" t="s">
        <v>1025</v>
      </c>
      <c r="B277" s="3" t="s">
        <v>596</v>
      </c>
      <c r="C277" s="4" t="s">
        <v>609</v>
      </c>
    </row>
    <row r="278" spans="1:3" x14ac:dyDescent="0.2">
      <c r="A278" s="2" t="s">
        <v>553</v>
      </c>
      <c r="B278" s="3" t="s">
        <v>598</v>
      </c>
      <c r="C278" s="4" t="s">
        <v>612</v>
      </c>
    </row>
    <row r="279" spans="1:3" x14ac:dyDescent="0.2">
      <c r="A279" s="2" t="s">
        <v>459</v>
      </c>
      <c r="B279" s="3" t="s">
        <v>597</v>
      </c>
      <c r="C279" s="4" t="s">
        <v>611</v>
      </c>
    </row>
    <row r="280" spans="1:3" x14ac:dyDescent="0.2">
      <c r="A280" s="2" t="s">
        <v>943</v>
      </c>
      <c r="B280" s="3" t="s">
        <v>596</v>
      </c>
      <c r="C280" s="4" t="s">
        <v>613</v>
      </c>
    </row>
    <row r="281" spans="1:3" x14ac:dyDescent="0.2">
      <c r="A281" s="2" t="s">
        <v>787</v>
      </c>
      <c r="B281" s="3" t="s">
        <v>598</v>
      </c>
      <c r="C281" s="4" t="s">
        <v>612</v>
      </c>
    </row>
    <row r="282" spans="1:3" x14ac:dyDescent="0.2">
      <c r="A282" s="2" t="s">
        <v>68</v>
      </c>
      <c r="B282" s="3" t="s">
        <v>598</v>
      </c>
      <c r="C282" s="4" t="s">
        <v>608</v>
      </c>
    </row>
    <row r="283" spans="1:3" x14ac:dyDescent="0.2">
      <c r="A283" s="2" t="s">
        <v>342</v>
      </c>
      <c r="B283" s="3" t="s">
        <v>605</v>
      </c>
      <c r="C283" s="4" t="s">
        <v>613</v>
      </c>
    </row>
    <row r="284" spans="1:3" x14ac:dyDescent="0.2">
      <c r="A284" s="2" t="s">
        <v>705</v>
      </c>
      <c r="B284" s="3" t="s">
        <v>597</v>
      </c>
      <c r="C284" s="4" t="s">
        <v>613</v>
      </c>
    </row>
    <row r="285" spans="1:3" x14ac:dyDescent="0.2">
      <c r="A285" s="2" t="s">
        <v>457</v>
      </c>
      <c r="B285" s="3" t="s">
        <v>605</v>
      </c>
      <c r="C285" s="4" t="s">
        <v>612</v>
      </c>
    </row>
    <row r="286" spans="1:3" x14ac:dyDescent="0.2">
      <c r="A286" s="2" t="s">
        <v>1020</v>
      </c>
      <c r="B286" s="3" t="s">
        <v>596</v>
      </c>
      <c r="C286" s="4" t="s">
        <v>611</v>
      </c>
    </row>
    <row r="287" spans="1:3" x14ac:dyDescent="0.2">
      <c r="A287" s="2" t="s">
        <v>169</v>
      </c>
      <c r="B287" s="3" t="s">
        <v>598</v>
      </c>
      <c r="C287" s="4" t="s">
        <v>613</v>
      </c>
    </row>
    <row r="288" spans="1:3" x14ac:dyDescent="0.2">
      <c r="A288" s="2" t="s">
        <v>807</v>
      </c>
      <c r="B288" s="3" t="s">
        <v>605</v>
      </c>
      <c r="C288" s="4" t="s">
        <v>611</v>
      </c>
    </row>
    <row r="289" spans="1:3" x14ac:dyDescent="0.2">
      <c r="A289" s="2" t="s">
        <v>921</v>
      </c>
      <c r="B289" s="3" t="s">
        <v>605</v>
      </c>
      <c r="C289" s="4" t="s">
        <v>612</v>
      </c>
    </row>
    <row r="290" spans="1:3" x14ac:dyDescent="0.2">
      <c r="A290" s="2" t="s">
        <v>949</v>
      </c>
      <c r="B290" s="3" t="s">
        <v>598</v>
      </c>
      <c r="C290" s="4" t="s">
        <v>608</v>
      </c>
    </row>
    <row r="291" spans="1:3" x14ac:dyDescent="0.2">
      <c r="A291" s="2" t="s">
        <v>202</v>
      </c>
      <c r="B291" s="3" t="s">
        <v>596</v>
      </c>
      <c r="C291" s="4" t="s">
        <v>611</v>
      </c>
    </row>
    <row r="292" spans="1:3" x14ac:dyDescent="0.2">
      <c r="A292" s="2" t="s">
        <v>810</v>
      </c>
      <c r="B292" s="3" t="s">
        <v>605</v>
      </c>
      <c r="C292" s="4" t="s">
        <v>609</v>
      </c>
    </row>
    <row r="293" spans="1:3" x14ac:dyDescent="0.2">
      <c r="A293" s="2" t="s">
        <v>819</v>
      </c>
      <c r="B293" s="3" t="s">
        <v>597</v>
      </c>
      <c r="C293" s="4" t="s">
        <v>609</v>
      </c>
    </row>
    <row r="294" spans="1:3" x14ac:dyDescent="0.2">
      <c r="A294" s="2" t="s">
        <v>397</v>
      </c>
      <c r="B294" s="3" t="s">
        <v>605</v>
      </c>
      <c r="C294" s="4" t="s">
        <v>613</v>
      </c>
    </row>
    <row r="295" spans="1:3" x14ac:dyDescent="0.2">
      <c r="A295" s="2" t="s">
        <v>634</v>
      </c>
      <c r="B295" s="3" t="s">
        <v>596</v>
      </c>
      <c r="C295" s="4" t="s">
        <v>613</v>
      </c>
    </row>
    <row r="296" spans="1:3" x14ac:dyDescent="0.2">
      <c r="A296" s="2" t="s">
        <v>632</v>
      </c>
      <c r="B296" s="3" t="s">
        <v>597</v>
      </c>
      <c r="C296" s="4" t="s">
        <v>613</v>
      </c>
    </row>
    <row r="297" spans="1:3" x14ac:dyDescent="0.2">
      <c r="A297" s="2" t="s">
        <v>248</v>
      </c>
      <c r="B297" s="3" t="s">
        <v>605</v>
      </c>
      <c r="C297" s="4" t="s">
        <v>611</v>
      </c>
    </row>
    <row r="298" spans="1:3" x14ac:dyDescent="0.2">
      <c r="A298" s="2" t="s">
        <v>944</v>
      </c>
      <c r="B298" s="3" t="s">
        <v>605</v>
      </c>
      <c r="C298" s="4" t="s">
        <v>608</v>
      </c>
    </row>
    <row r="299" spans="1:3" x14ac:dyDescent="0.2">
      <c r="A299" s="2" t="s">
        <v>773</v>
      </c>
      <c r="B299" s="3" t="s">
        <v>597</v>
      </c>
      <c r="C299" s="4" t="s">
        <v>609</v>
      </c>
    </row>
    <row r="300" spans="1:3" x14ac:dyDescent="0.2">
      <c r="A300" s="2" t="s">
        <v>494</v>
      </c>
      <c r="B300" s="3" t="s">
        <v>597</v>
      </c>
      <c r="C300" s="4" t="s">
        <v>612</v>
      </c>
    </row>
    <row r="301" spans="1:3" x14ac:dyDescent="0.2">
      <c r="A301" s="2" t="s">
        <v>724</v>
      </c>
      <c r="B301" s="3" t="s">
        <v>598</v>
      </c>
      <c r="C301" s="4" t="s">
        <v>612</v>
      </c>
    </row>
    <row r="302" spans="1:3" x14ac:dyDescent="0.2">
      <c r="A302" s="2" t="s">
        <v>263</v>
      </c>
      <c r="B302" s="3" t="s">
        <v>598</v>
      </c>
      <c r="C302" s="4" t="s">
        <v>612</v>
      </c>
    </row>
    <row r="303" spans="1:3" x14ac:dyDescent="0.2">
      <c r="A303" s="2" t="s">
        <v>536</v>
      </c>
      <c r="B303" s="3" t="s">
        <v>605</v>
      </c>
      <c r="C303" s="4" t="s">
        <v>609</v>
      </c>
    </row>
    <row r="304" spans="1:3" x14ac:dyDescent="0.2">
      <c r="A304" s="2" t="s">
        <v>117</v>
      </c>
      <c r="B304" s="3" t="s">
        <v>606</v>
      </c>
      <c r="C304" s="4" t="s">
        <v>610</v>
      </c>
    </row>
    <row r="305" spans="1:3" x14ac:dyDescent="0.2">
      <c r="A305" s="2" t="s">
        <v>725</v>
      </c>
      <c r="B305" s="3" t="s">
        <v>605</v>
      </c>
      <c r="C305" s="4" t="s">
        <v>613</v>
      </c>
    </row>
    <row r="306" spans="1:3" x14ac:dyDescent="0.2">
      <c r="A306" s="2" t="s">
        <v>993</v>
      </c>
      <c r="B306" s="3" t="s">
        <v>598</v>
      </c>
      <c r="C306" s="4" t="s">
        <v>613</v>
      </c>
    </row>
    <row r="307" spans="1:3" x14ac:dyDescent="0.2">
      <c r="A307" s="2" t="s">
        <v>190</v>
      </c>
      <c r="B307" s="3" t="s">
        <v>596</v>
      </c>
      <c r="C307" s="4" t="s">
        <v>609</v>
      </c>
    </row>
    <row r="308" spans="1:3" x14ac:dyDescent="0.2">
      <c r="A308" s="2" t="s">
        <v>693</v>
      </c>
      <c r="B308" s="3" t="s">
        <v>598</v>
      </c>
      <c r="C308" s="4" t="s">
        <v>613</v>
      </c>
    </row>
    <row r="309" spans="1:3" x14ac:dyDescent="0.2">
      <c r="A309" s="2" t="s">
        <v>694</v>
      </c>
      <c r="B309" s="3" t="s">
        <v>596</v>
      </c>
      <c r="C309" s="4" t="s">
        <v>611</v>
      </c>
    </row>
    <row r="310" spans="1:3" x14ac:dyDescent="0.2">
      <c r="A310" s="2" t="s">
        <v>15</v>
      </c>
      <c r="B310" s="3" t="s">
        <v>597</v>
      </c>
      <c r="C310" s="4" t="s">
        <v>609</v>
      </c>
    </row>
    <row r="311" spans="1:3" x14ac:dyDescent="0.2">
      <c r="A311" s="2" t="s">
        <v>862</v>
      </c>
      <c r="B311" s="3" t="s">
        <v>596</v>
      </c>
      <c r="C311" s="4" t="s">
        <v>608</v>
      </c>
    </row>
    <row r="312" spans="1:3" x14ac:dyDescent="0.2">
      <c r="A312" s="2" t="s">
        <v>1036</v>
      </c>
      <c r="B312" s="3" t="s">
        <v>605</v>
      </c>
      <c r="C312" s="4" t="s">
        <v>611</v>
      </c>
    </row>
    <row r="313" spans="1:3" x14ac:dyDescent="0.2">
      <c r="A313" s="2" t="s">
        <v>48</v>
      </c>
      <c r="B313" s="3" t="s">
        <v>605</v>
      </c>
      <c r="C313" s="4" t="s">
        <v>612</v>
      </c>
    </row>
    <row r="314" spans="1:3" x14ac:dyDescent="0.2">
      <c r="A314" s="2" t="s">
        <v>409</v>
      </c>
      <c r="B314" s="3" t="s">
        <v>605</v>
      </c>
      <c r="C314" s="4" t="s">
        <v>611</v>
      </c>
    </row>
    <row r="315" spans="1:3" x14ac:dyDescent="0.2">
      <c r="A315" s="2" t="s">
        <v>290</v>
      </c>
      <c r="B315" s="3" t="s">
        <v>597</v>
      </c>
      <c r="C315" s="4" t="s">
        <v>611</v>
      </c>
    </row>
    <row r="316" spans="1:3" x14ac:dyDescent="0.2">
      <c r="A316" s="2" t="s">
        <v>504</v>
      </c>
      <c r="B316" s="3" t="s">
        <v>598</v>
      </c>
      <c r="C316" s="4" t="s">
        <v>612</v>
      </c>
    </row>
    <row r="317" spans="1:3" x14ac:dyDescent="0.2">
      <c r="A317" s="2" t="s">
        <v>567</v>
      </c>
      <c r="B317" s="3" t="s">
        <v>598</v>
      </c>
      <c r="C317" s="4" t="s">
        <v>608</v>
      </c>
    </row>
    <row r="318" spans="1:3" x14ac:dyDescent="0.2">
      <c r="A318" s="2" t="s">
        <v>808</v>
      </c>
      <c r="B318" s="3" t="s">
        <v>597</v>
      </c>
      <c r="C318" s="4" t="s">
        <v>611</v>
      </c>
    </row>
    <row r="319" spans="1:3" x14ac:dyDescent="0.2">
      <c r="A319" s="2" t="s">
        <v>986</v>
      </c>
      <c r="B319" s="3" t="s">
        <v>598</v>
      </c>
      <c r="C319" s="4" t="s">
        <v>612</v>
      </c>
    </row>
    <row r="320" spans="1:3" x14ac:dyDescent="0.2">
      <c r="A320" s="2" t="s">
        <v>80</v>
      </c>
      <c r="B320" s="3" t="s">
        <v>598</v>
      </c>
      <c r="C320" s="4" t="s">
        <v>611</v>
      </c>
    </row>
    <row r="321" spans="1:3" x14ac:dyDescent="0.2">
      <c r="A321" s="2" t="s">
        <v>516</v>
      </c>
      <c r="B321" s="3" t="s">
        <v>606</v>
      </c>
      <c r="C321" s="4" t="s">
        <v>611</v>
      </c>
    </row>
    <row r="322" spans="1:3" x14ac:dyDescent="0.2">
      <c r="A322" s="2" t="s">
        <v>702</v>
      </c>
      <c r="B322" s="3" t="s">
        <v>596</v>
      </c>
      <c r="C322" s="4" t="s">
        <v>613</v>
      </c>
    </row>
    <row r="323" spans="1:3" x14ac:dyDescent="0.2">
      <c r="A323" s="2" t="s">
        <v>435</v>
      </c>
      <c r="B323" s="3" t="s">
        <v>605</v>
      </c>
      <c r="C323" s="4" t="s">
        <v>612</v>
      </c>
    </row>
    <row r="324" spans="1:3" x14ac:dyDescent="0.2">
      <c r="A324" s="2" t="s">
        <v>255</v>
      </c>
      <c r="B324" s="3" t="s">
        <v>598</v>
      </c>
      <c r="C324" s="4" t="s">
        <v>608</v>
      </c>
    </row>
    <row r="325" spans="1:3" x14ac:dyDescent="0.2">
      <c r="A325" s="2" t="s">
        <v>1030</v>
      </c>
      <c r="B325" s="3" t="s">
        <v>605</v>
      </c>
      <c r="C325" s="4" t="s">
        <v>608</v>
      </c>
    </row>
    <row r="326" spans="1:3" x14ac:dyDescent="0.2">
      <c r="A326" s="2" t="s">
        <v>134</v>
      </c>
      <c r="B326" s="3" t="s">
        <v>606</v>
      </c>
      <c r="C326" s="4" t="s">
        <v>613</v>
      </c>
    </row>
    <row r="327" spans="1:3" x14ac:dyDescent="0.2">
      <c r="A327" s="2" t="s">
        <v>178</v>
      </c>
      <c r="B327" s="3" t="s">
        <v>598</v>
      </c>
      <c r="C327" s="4" t="s">
        <v>611</v>
      </c>
    </row>
    <row r="328" spans="1:3" x14ac:dyDescent="0.2">
      <c r="A328" s="2" t="s">
        <v>859</v>
      </c>
      <c r="B328" s="3" t="s">
        <v>606</v>
      </c>
      <c r="C328" s="4" t="s">
        <v>609</v>
      </c>
    </row>
    <row r="329" spans="1:3" x14ac:dyDescent="0.2">
      <c r="A329" s="2" t="s">
        <v>451</v>
      </c>
      <c r="B329" s="3" t="s">
        <v>605</v>
      </c>
      <c r="C329" s="4" t="s">
        <v>609</v>
      </c>
    </row>
    <row r="330" spans="1:3" x14ac:dyDescent="0.2">
      <c r="A330" s="2" t="s">
        <v>326</v>
      </c>
      <c r="B330" s="3" t="s">
        <v>605</v>
      </c>
      <c r="C330" s="4" t="s">
        <v>612</v>
      </c>
    </row>
    <row r="331" spans="1:3" x14ac:dyDescent="0.2">
      <c r="A331" s="2" t="s">
        <v>697</v>
      </c>
      <c r="B331" s="3" t="s">
        <v>605</v>
      </c>
      <c r="C331" s="4" t="s">
        <v>612</v>
      </c>
    </row>
    <row r="332" spans="1:3" x14ac:dyDescent="0.2">
      <c r="A332" s="2" t="s">
        <v>442</v>
      </c>
      <c r="B332" s="3" t="s">
        <v>606</v>
      </c>
      <c r="C332" s="4" t="s">
        <v>613</v>
      </c>
    </row>
    <row r="333" spans="1:3" x14ac:dyDescent="0.2">
      <c r="A333" s="2" t="s">
        <v>316</v>
      </c>
      <c r="B333" s="3" t="s">
        <v>596</v>
      </c>
      <c r="C333" s="4" t="s">
        <v>612</v>
      </c>
    </row>
    <row r="334" spans="1:3" x14ac:dyDescent="0.2">
      <c r="A334" s="2" t="s">
        <v>100</v>
      </c>
      <c r="B334" s="3" t="s">
        <v>598</v>
      </c>
      <c r="C334" s="4" t="s">
        <v>608</v>
      </c>
    </row>
    <row r="335" spans="1:3" x14ac:dyDescent="0.2">
      <c r="A335" s="2" t="s">
        <v>77</v>
      </c>
      <c r="B335" s="3" t="s">
        <v>598</v>
      </c>
      <c r="C335" s="4" t="s">
        <v>611</v>
      </c>
    </row>
    <row r="336" spans="1:3" x14ac:dyDescent="0.2">
      <c r="A336" s="2" t="s">
        <v>382</v>
      </c>
      <c r="B336" s="3" t="s">
        <v>605</v>
      </c>
      <c r="C336" s="4" t="s">
        <v>613</v>
      </c>
    </row>
    <row r="337" spans="1:3" x14ac:dyDescent="0.2">
      <c r="A337" s="2" t="s">
        <v>713</v>
      </c>
      <c r="B337" s="3" t="s">
        <v>598</v>
      </c>
      <c r="C337" s="4" t="s">
        <v>609</v>
      </c>
    </row>
    <row r="338" spans="1:3" x14ac:dyDescent="0.2">
      <c r="A338" s="2" t="s">
        <v>261</v>
      </c>
      <c r="B338" s="3" t="s">
        <v>605</v>
      </c>
      <c r="C338" s="4" t="s">
        <v>609</v>
      </c>
    </row>
    <row r="339" spans="1:3" x14ac:dyDescent="0.2">
      <c r="A339" s="2" t="s">
        <v>269</v>
      </c>
      <c r="B339" s="3" t="s">
        <v>606</v>
      </c>
      <c r="C339" s="4" t="s">
        <v>612</v>
      </c>
    </row>
    <row r="340" spans="1:3" x14ac:dyDescent="0.2">
      <c r="A340" s="2" t="s">
        <v>790</v>
      </c>
      <c r="B340" s="3" t="s">
        <v>605</v>
      </c>
      <c r="C340" s="4" t="s">
        <v>608</v>
      </c>
    </row>
    <row r="341" spans="1:3" x14ac:dyDescent="0.2">
      <c r="A341" s="2" t="s">
        <v>277</v>
      </c>
      <c r="B341" s="3" t="s">
        <v>597</v>
      </c>
      <c r="C341" s="4" t="s">
        <v>612</v>
      </c>
    </row>
    <row r="342" spans="1:3" x14ac:dyDescent="0.2">
      <c r="A342" s="2" t="s">
        <v>286</v>
      </c>
      <c r="B342" s="3" t="s">
        <v>598</v>
      </c>
      <c r="C342" s="4" t="s">
        <v>611</v>
      </c>
    </row>
    <row r="343" spans="1:3" x14ac:dyDescent="0.2">
      <c r="A343" s="2" t="s">
        <v>181</v>
      </c>
      <c r="B343" s="3" t="s">
        <v>598</v>
      </c>
      <c r="C343" s="4" t="s">
        <v>611</v>
      </c>
    </row>
    <row r="344" spans="1:3" x14ac:dyDescent="0.2">
      <c r="A344" s="2" t="s">
        <v>401</v>
      </c>
      <c r="B344" s="3" t="s">
        <v>605</v>
      </c>
      <c r="C344" s="4" t="s">
        <v>610</v>
      </c>
    </row>
    <row r="345" spans="1:3" x14ac:dyDescent="0.2">
      <c r="A345" s="2" t="s">
        <v>337</v>
      </c>
      <c r="B345" s="3" t="s">
        <v>596</v>
      </c>
      <c r="C345" s="4" t="s">
        <v>612</v>
      </c>
    </row>
    <row r="346" spans="1:3" x14ac:dyDescent="0.2">
      <c r="A346" s="2" t="s">
        <v>668</v>
      </c>
      <c r="B346" s="3" t="s">
        <v>606</v>
      </c>
      <c r="C346" s="4" t="s">
        <v>612</v>
      </c>
    </row>
    <row r="347" spans="1:3" x14ac:dyDescent="0.2">
      <c r="A347" s="2" t="s">
        <v>201</v>
      </c>
      <c r="B347" s="3" t="s">
        <v>598</v>
      </c>
      <c r="C347" s="4" t="s">
        <v>609</v>
      </c>
    </row>
    <row r="348" spans="1:3" x14ac:dyDescent="0.2">
      <c r="A348" s="2" t="s">
        <v>561</v>
      </c>
      <c r="B348" s="3" t="s">
        <v>596</v>
      </c>
      <c r="C348" s="4" t="s">
        <v>609</v>
      </c>
    </row>
    <row r="349" spans="1:3" x14ac:dyDescent="0.2">
      <c r="A349" s="2" t="s">
        <v>651</v>
      </c>
      <c r="B349" s="3" t="s">
        <v>598</v>
      </c>
      <c r="C349" s="4" t="s">
        <v>610</v>
      </c>
    </row>
    <row r="350" spans="1:3" x14ac:dyDescent="0.2">
      <c r="A350" s="2" t="s">
        <v>512</v>
      </c>
      <c r="B350" s="3" t="s">
        <v>605</v>
      </c>
      <c r="C350" s="4" t="s">
        <v>611</v>
      </c>
    </row>
    <row r="351" spans="1:3" x14ac:dyDescent="0.2">
      <c r="A351" s="2" t="s">
        <v>975</v>
      </c>
      <c r="B351" s="3" t="s">
        <v>598</v>
      </c>
      <c r="C351" s="4" t="s">
        <v>612</v>
      </c>
    </row>
    <row r="352" spans="1:3" x14ac:dyDescent="0.2">
      <c r="A352" s="2" t="s">
        <v>307</v>
      </c>
      <c r="B352" s="3" t="s">
        <v>605</v>
      </c>
      <c r="C352" s="4" t="s">
        <v>610</v>
      </c>
    </row>
    <row r="353" spans="1:3" x14ac:dyDescent="0.2">
      <c r="A353" s="2" t="s">
        <v>54</v>
      </c>
      <c r="B353" s="3" t="s">
        <v>605</v>
      </c>
      <c r="C353" s="4" t="s">
        <v>611</v>
      </c>
    </row>
    <row r="354" spans="1:3" x14ac:dyDescent="0.2">
      <c r="A354" s="2" t="s">
        <v>751</v>
      </c>
      <c r="B354" s="3" t="s">
        <v>606</v>
      </c>
      <c r="C354" s="4" t="s">
        <v>608</v>
      </c>
    </row>
    <row r="355" spans="1:3" x14ac:dyDescent="0.2">
      <c r="A355" s="2" t="s">
        <v>984</v>
      </c>
      <c r="B355" s="3" t="s">
        <v>596</v>
      </c>
      <c r="C355" s="4" t="s">
        <v>609</v>
      </c>
    </row>
    <row r="356" spans="1:3" x14ac:dyDescent="0.2">
      <c r="A356" s="2" t="s">
        <v>25</v>
      </c>
      <c r="B356" s="3" t="s">
        <v>605</v>
      </c>
      <c r="C356" s="4" t="s">
        <v>609</v>
      </c>
    </row>
    <row r="357" spans="1:3" x14ac:dyDescent="0.2">
      <c r="A357" s="2" t="s">
        <v>105</v>
      </c>
      <c r="B357" s="3" t="s">
        <v>597</v>
      </c>
      <c r="C357" s="4" t="s">
        <v>608</v>
      </c>
    </row>
    <row r="358" spans="1:3" x14ac:dyDescent="0.2">
      <c r="A358" s="2" t="s">
        <v>339</v>
      </c>
      <c r="B358" s="3" t="s">
        <v>596</v>
      </c>
      <c r="C358" s="4" t="s">
        <v>612</v>
      </c>
    </row>
    <row r="359" spans="1:3" x14ac:dyDescent="0.2">
      <c r="A359" s="2" t="s">
        <v>101</v>
      </c>
      <c r="B359" s="3" t="s">
        <v>606</v>
      </c>
      <c r="C359" s="4" t="s">
        <v>612</v>
      </c>
    </row>
    <row r="360" spans="1:3" x14ac:dyDescent="0.2">
      <c r="A360" s="2" t="s">
        <v>1021</v>
      </c>
      <c r="B360" s="3" t="s">
        <v>598</v>
      </c>
      <c r="C360" s="4" t="s">
        <v>609</v>
      </c>
    </row>
    <row r="361" spans="1:3" x14ac:dyDescent="0.2">
      <c r="A361" s="2" t="s">
        <v>243</v>
      </c>
      <c r="B361" s="3" t="s">
        <v>596</v>
      </c>
      <c r="C361" s="4" t="s">
        <v>612</v>
      </c>
    </row>
    <row r="362" spans="1:3" x14ac:dyDescent="0.2">
      <c r="A362" s="2" t="s">
        <v>502</v>
      </c>
      <c r="B362" s="3" t="s">
        <v>598</v>
      </c>
      <c r="C362" s="4" t="s">
        <v>611</v>
      </c>
    </row>
    <row r="363" spans="1:3" x14ac:dyDescent="0.2">
      <c r="A363" s="2" t="s">
        <v>800</v>
      </c>
      <c r="B363" s="3" t="s">
        <v>605</v>
      </c>
      <c r="C363" s="4" t="s">
        <v>609</v>
      </c>
    </row>
    <row r="364" spans="1:3" x14ac:dyDescent="0.2">
      <c r="A364" s="2" t="s">
        <v>908</v>
      </c>
      <c r="B364" s="3" t="s">
        <v>598</v>
      </c>
      <c r="C364" s="4" t="s">
        <v>613</v>
      </c>
    </row>
    <row r="365" spans="1:3" x14ac:dyDescent="0.2">
      <c r="A365" s="2" t="s">
        <v>866</v>
      </c>
      <c r="B365" s="3" t="s">
        <v>596</v>
      </c>
      <c r="C365" s="4" t="s">
        <v>609</v>
      </c>
    </row>
    <row r="366" spans="1:3" x14ac:dyDescent="0.2">
      <c r="A366" s="2" t="s">
        <v>744</v>
      </c>
      <c r="B366" s="3" t="s">
        <v>605</v>
      </c>
      <c r="C366" s="4" t="s">
        <v>612</v>
      </c>
    </row>
    <row r="367" spans="1:3" x14ac:dyDescent="0.2">
      <c r="A367" s="2" t="s">
        <v>917</v>
      </c>
      <c r="B367" s="3" t="s">
        <v>598</v>
      </c>
      <c r="C367" s="4" t="s">
        <v>611</v>
      </c>
    </row>
    <row r="368" spans="1:3" x14ac:dyDescent="0.2">
      <c r="A368" s="2" t="s">
        <v>27</v>
      </c>
      <c r="B368" s="3" t="s">
        <v>598</v>
      </c>
      <c r="C368" s="4" t="s">
        <v>612</v>
      </c>
    </row>
    <row r="369" spans="1:3" x14ac:dyDescent="0.2">
      <c r="A369" s="2" t="s">
        <v>937</v>
      </c>
      <c r="B369" s="3" t="s">
        <v>597</v>
      </c>
      <c r="C369" s="4" t="s">
        <v>613</v>
      </c>
    </row>
    <row r="370" spans="1:3" x14ac:dyDescent="0.2">
      <c r="A370" s="2" t="s">
        <v>76</v>
      </c>
      <c r="B370" s="3" t="s">
        <v>597</v>
      </c>
      <c r="C370" s="4" t="s">
        <v>613</v>
      </c>
    </row>
    <row r="371" spans="1:3" x14ac:dyDescent="0.2">
      <c r="A371" s="2" t="s">
        <v>487</v>
      </c>
      <c r="B371" s="3" t="s">
        <v>605</v>
      </c>
      <c r="C371" s="4" t="s">
        <v>613</v>
      </c>
    </row>
    <row r="372" spans="1:3" x14ac:dyDescent="0.2">
      <c r="A372" s="2" t="s">
        <v>328</v>
      </c>
      <c r="B372" s="3" t="s">
        <v>597</v>
      </c>
      <c r="C372" s="4" t="s">
        <v>609</v>
      </c>
    </row>
    <row r="373" spans="1:3" x14ac:dyDescent="0.2">
      <c r="A373" s="2" t="s">
        <v>797</v>
      </c>
      <c r="B373" s="3" t="s">
        <v>598</v>
      </c>
      <c r="C373" s="4" t="s">
        <v>611</v>
      </c>
    </row>
    <row r="374" spans="1:3" x14ac:dyDescent="0.2">
      <c r="A374" s="2" t="s">
        <v>672</v>
      </c>
      <c r="B374" s="3" t="s">
        <v>597</v>
      </c>
      <c r="C374" s="4" t="s">
        <v>608</v>
      </c>
    </row>
    <row r="375" spans="1:3" x14ac:dyDescent="0.2">
      <c r="A375" s="2" t="s">
        <v>981</v>
      </c>
      <c r="B375" s="3" t="s">
        <v>598</v>
      </c>
      <c r="C375" s="4" t="s">
        <v>610</v>
      </c>
    </row>
    <row r="376" spans="1:3" x14ac:dyDescent="0.2">
      <c r="A376" s="2" t="s">
        <v>1022</v>
      </c>
      <c r="B376" s="3" t="s">
        <v>596</v>
      </c>
      <c r="C376" s="4" t="s">
        <v>613</v>
      </c>
    </row>
    <row r="377" spans="1:3" x14ac:dyDescent="0.2">
      <c r="A377" s="2" t="s">
        <v>740</v>
      </c>
      <c r="B377" s="3" t="s">
        <v>606</v>
      </c>
      <c r="C377" s="4" t="s">
        <v>611</v>
      </c>
    </row>
    <row r="378" spans="1:3" x14ac:dyDescent="0.2">
      <c r="A378" s="2" t="s">
        <v>853</v>
      </c>
      <c r="B378" s="3" t="s">
        <v>606</v>
      </c>
      <c r="C378" s="4" t="s">
        <v>613</v>
      </c>
    </row>
    <row r="379" spans="1:3" x14ac:dyDescent="0.2">
      <c r="A379" s="2" t="s">
        <v>234</v>
      </c>
      <c r="B379" s="3" t="s">
        <v>598</v>
      </c>
      <c r="C379" s="4" t="s">
        <v>613</v>
      </c>
    </row>
    <row r="380" spans="1:3" x14ac:dyDescent="0.2">
      <c r="A380" s="2" t="s">
        <v>997</v>
      </c>
      <c r="B380" s="3" t="s">
        <v>605</v>
      </c>
      <c r="C380" s="4" t="s">
        <v>610</v>
      </c>
    </row>
    <row r="381" spans="1:3" x14ac:dyDescent="0.2">
      <c r="A381" s="2" t="s">
        <v>847</v>
      </c>
      <c r="B381" s="3" t="s">
        <v>598</v>
      </c>
      <c r="C381" s="4" t="s">
        <v>609</v>
      </c>
    </row>
    <row r="382" spans="1:3" x14ac:dyDescent="0.2">
      <c r="A382" s="2" t="s">
        <v>453</v>
      </c>
      <c r="B382" s="3" t="s">
        <v>596</v>
      </c>
      <c r="C382" s="4" t="s">
        <v>609</v>
      </c>
    </row>
    <row r="383" spans="1:3" x14ac:dyDescent="0.2">
      <c r="A383" s="2" t="s">
        <v>881</v>
      </c>
      <c r="B383" s="3" t="s">
        <v>596</v>
      </c>
      <c r="C383" s="4" t="s">
        <v>613</v>
      </c>
    </row>
    <row r="384" spans="1:3" x14ac:dyDescent="0.2">
      <c r="A384" s="2" t="s">
        <v>13</v>
      </c>
      <c r="B384" s="3" t="s">
        <v>596</v>
      </c>
      <c r="C384" s="4" t="s">
        <v>610</v>
      </c>
    </row>
    <row r="385" spans="1:3" x14ac:dyDescent="0.2">
      <c r="A385" s="2" t="s">
        <v>53</v>
      </c>
      <c r="B385" s="3" t="s">
        <v>606</v>
      </c>
      <c r="C385" s="4" t="s">
        <v>611</v>
      </c>
    </row>
    <row r="386" spans="1:3" x14ac:dyDescent="0.2">
      <c r="A386" s="2" t="s">
        <v>182</v>
      </c>
      <c r="B386" s="3" t="s">
        <v>605</v>
      </c>
      <c r="C386" s="4" t="s">
        <v>609</v>
      </c>
    </row>
    <row r="387" spans="1:3" x14ac:dyDescent="0.2">
      <c r="A387" s="2" t="s">
        <v>566</v>
      </c>
      <c r="B387" s="3" t="s">
        <v>598</v>
      </c>
      <c r="C387" s="4" t="s">
        <v>611</v>
      </c>
    </row>
    <row r="388" spans="1:3" x14ac:dyDescent="0.2">
      <c r="A388" s="2" t="s">
        <v>140</v>
      </c>
      <c r="B388" s="3" t="s">
        <v>605</v>
      </c>
      <c r="C388" s="4" t="s">
        <v>611</v>
      </c>
    </row>
    <row r="389" spans="1:3" x14ac:dyDescent="0.2">
      <c r="A389" s="2" t="s">
        <v>41</v>
      </c>
      <c r="B389" s="3" t="s">
        <v>605</v>
      </c>
      <c r="C389" s="4" t="s">
        <v>611</v>
      </c>
    </row>
    <row r="390" spans="1:3" x14ac:dyDescent="0.2">
      <c r="A390" s="2" t="s">
        <v>468</v>
      </c>
      <c r="B390" s="3" t="s">
        <v>605</v>
      </c>
      <c r="C390" s="4" t="s">
        <v>610</v>
      </c>
    </row>
    <row r="391" spans="1:3" x14ac:dyDescent="0.2">
      <c r="A391" s="2" t="s">
        <v>652</v>
      </c>
      <c r="B391" s="3" t="s">
        <v>598</v>
      </c>
      <c r="C391" s="4" t="s">
        <v>613</v>
      </c>
    </row>
    <row r="392" spans="1:3" x14ac:dyDescent="0.2">
      <c r="A392" s="2" t="s">
        <v>374</v>
      </c>
      <c r="B392" s="3" t="s">
        <v>605</v>
      </c>
      <c r="C392" s="4" t="s">
        <v>611</v>
      </c>
    </row>
    <row r="393" spans="1:3" x14ac:dyDescent="0.2">
      <c r="A393" s="2" t="s">
        <v>102</v>
      </c>
      <c r="B393" s="3" t="s">
        <v>597</v>
      </c>
      <c r="C393" s="4" t="s">
        <v>609</v>
      </c>
    </row>
    <row r="394" spans="1:3" x14ac:dyDescent="0.2">
      <c r="A394" s="2" t="s">
        <v>871</v>
      </c>
      <c r="B394" s="3" t="s">
        <v>598</v>
      </c>
      <c r="C394" s="4" t="s">
        <v>609</v>
      </c>
    </row>
    <row r="395" spans="1:3" x14ac:dyDescent="0.2">
      <c r="A395" s="2" t="s">
        <v>254</v>
      </c>
      <c r="B395" s="3" t="s">
        <v>597</v>
      </c>
      <c r="C395" s="4" t="s">
        <v>609</v>
      </c>
    </row>
    <row r="396" spans="1:3" x14ac:dyDescent="0.2">
      <c r="A396" s="2" t="s">
        <v>522</v>
      </c>
      <c r="B396" s="3" t="s">
        <v>605</v>
      </c>
      <c r="C396" s="4" t="s">
        <v>611</v>
      </c>
    </row>
    <row r="397" spans="1:3" x14ac:dyDescent="0.2">
      <c r="A397" s="2" t="s">
        <v>546</v>
      </c>
      <c r="B397" s="3" t="s">
        <v>605</v>
      </c>
      <c r="C397" s="4" t="s">
        <v>611</v>
      </c>
    </row>
    <row r="398" spans="1:3" x14ac:dyDescent="0.2">
      <c r="A398" s="2" t="s">
        <v>56</v>
      </c>
      <c r="B398" s="3" t="s">
        <v>605</v>
      </c>
      <c r="C398" s="4" t="s">
        <v>612</v>
      </c>
    </row>
    <row r="399" spans="1:3" x14ac:dyDescent="0.2">
      <c r="A399" s="2" t="s">
        <v>29</v>
      </c>
      <c r="B399" s="3" t="s">
        <v>606</v>
      </c>
      <c r="C399" s="4" t="s">
        <v>612</v>
      </c>
    </row>
    <row r="400" spans="1:3" x14ac:dyDescent="0.2">
      <c r="A400" s="2" t="s">
        <v>121</v>
      </c>
      <c r="B400" s="3" t="s">
        <v>605</v>
      </c>
      <c r="C400" s="4" t="s">
        <v>609</v>
      </c>
    </row>
    <row r="401" spans="1:3" x14ac:dyDescent="0.2">
      <c r="A401" s="2" t="s">
        <v>368</v>
      </c>
      <c r="B401" s="3" t="s">
        <v>606</v>
      </c>
      <c r="C401" s="4" t="s">
        <v>608</v>
      </c>
    </row>
    <row r="402" spans="1:3" x14ac:dyDescent="0.2">
      <c r="A402" s="2" t="s">
        <v>410</v>
      </c>
      <c r="B402" s="3" t="s">
        <v>596</v>
      </c>
      <c r="C402" s="4" t="s">
        <v>613</v>
      </c>
    </row>
    <row r="403" spans="1:3" x14ac:dyDescent="0.2">
      <c r="A403" s="2" t="s">
        <v>315</v>
      </c>
      <c r="B403" s="3" t="s">
        <v>598</v>
      </c>
      <c r="C403" s="4" t="s">
        <v>612</v>
      </c>
    </row>
    <row r="404" spans="1:3" x14ac:dyDescent="0.2">
      <c r="A404" s="2" t="s">
        <v>761</v>
      </c>
      <c r="B404" s="3" t="s">
        <v>598</v>
      </c>
      <c r="C404" s="4" t="s">
        <v>611</v>
      </c>
    </row>
    <row r="405" spans="1:3" x14ac:dyDescent="0.2">
      <c r="A405" s="2" t="s">
        <v>26</v>
      </c>
      <c r="B405" s="3" t="s">
        <v>605</v>
      </c>
      <c r="C405" s="4" t="s">
        <v>612</v>
      </c>
    </row>
    <row r="406" spans="1:3" x14ac:dyDescent="0.2">
      <c r="A406" s="2" t="s">
        <v>706</v>
      </c>
      <c r="B406" s="3" t="s">
        <v>598</v>
      </c>
      <c r="C406" s="4" t="s">
        <v>609</v>
      </c>
    </row>
    <row r="407" spans="1:3" x14ac:dyDescent="0.2">
      <c r="A407" s="2" t="s">
        <v>776</v>
      </c>
      <c r="B407" s="3" t="s">
        <v>606</v>
      </c>
      <c r="C407" s="4" t="s">
        <v>611</v>
      </c>
    </row>
    <row r="408" spans="1:3" x14ac:dyDescent="0.2">
      <c r="A408" s="2" t="s">
        <v>433</v>
      </c>
      <c r="B408" s="3" t="s">
        <v>605</v>
      </c>
      <c r="C408" s="4" t="s">
        <v>611</v>
      </c>
    </row>
    <row r="409" spans="1:3" x14ac:dyDescent="0.2">
      <c r="A409" s="2" t="s">
        <v>633</v>
      </c>
      <c r="B409" s="3" t="s">
        <v>598</v>
      </c>
      <c r="C409" s="4" t="s">
        <v>611</v>
      </c>
    </row>
    <row r="410" spans="1:3" x14ac:dyDescent="0.2">
      <c r="A410" s="2" t="s">
        <v>361</v>
      </c>
      <c r="B410" s="3" t="s">
        <v>598</v>
      </c>
      <c r="C410" s="4" t="s">
        <v>613</v>
      </c>
    </row>
    <row r="411" spans="1:3" x14ac:dyDescent="0.2">
      <c r="A411" s="2" t="s">
        <v>1009</v>
      </c>
      <c r="B411" s="3" t="s">
        <v>598</v>
      </c>
      <c r="C411" s="4" t="s">
        <v>609</v>
      </c>
    </row>
    <row r="412" spans="1:3" x14ac:dyDescent="0.2">
      <c r="A412" s="2" t="s">
        <v>842</v>
      </c>
      <c r="B412" s="3" t="s">
        <v>606</v>
      </c>
      <c r="C412" s="4" t="s">
        <v>612</v>
      </c>
    </row>
    <row r="413" spans="1:3" x14ac:dyDescent="0.2">
      <c r="A413" s="2" t="s">
        <v>1004</v>
      </c>
      <c r="B413" s="3" t="s">
        <v>605</v>
      </c>
      <c r="C413" s="4" t="s">
        <v>611</v>
      </c>
    </row>
    <row r="414" spans="1:3" x14ac:dyDescent="0.2">
      <c r="A414" s="2" t="s">
        <v>432</v>
      </c>
      <c r="B414" s="3" t="s">
        <v>597</v>
      </c>
      <c r="C414" s="4" t="s">
        <v>609</v>
      </c>
    </row>
    <row r="415" spans="1:3" x14ac:dyDescent="0.2">
      <c r="A415" s="2" t="s">
        <v>738</v>
      </c>
      <c r="B415" s="3" t="s">
        <v>605</v>
      </c>
      <c r="C415" s="4" t="s">
        <v>612</v>
      </c>
    </row>
    <row r="416" spans="1:3" x14ac:dyDescent="0.2">
      <c r="A416" s="2" t="s">
        <v>870</v>
      </c>
      <c r="B416" s="3" t="s">
        <v>598</v>
      </c>
      <c r="C416" s="4" t="s">
        <v>612</v>
      </c>
    </row>
    <row r="417" spans="1:3" x14ac:dyDescent="0.2">
      <c r="A417" s="2" t="s">
        <v>161</v>
      </c>
      <c r="B417" s="3" t="s">
        <v>598</v>
      </c>
      <c r="C417" s="4" t="s">
        <v>609</v>
      </c>
    </row>
    <row r="418" spans="1:3" x14ac:dyDescent="0.2">
      <c r="A418" s="2" t="s">
        <v>572</v>
      </c>
      <c r="B418" s="3" t="s">
        <v>596</v>
      </c>
      <c r="C418" s="4" t="s">
        <v>608</v>
      </c>
    </row>
    <row r="419" spans="1:3" x14ac:dyDescent="0.2">
      <c r="A419" s="2" t="s">
        <v>439</v>
      </c>
      <c r="B419" s="3" t="s">
        <v>598</v>
      </c>
      <c r="C419" s="4" t="s">
        <v>611</v>
      </c>
    </row>
    <row r="420" spans="1:3" x14ac:dyDescent="0.2">
      <c r="A420" s="2" t="s">
        <v>308</v>
      </c>
      <c r="B420" s="3" t="s">
        <v>598</v>
      </c>
      <c r="C420" s="4" t="s">
        <v>613</v>
      </c>
    </row>
    <row r="421" spans="1:3" x14ac:dyDescent="0.2">
      <c r="A421" s="2" t="s">
        <v>817</v>
      </c>
      <c r="B421" s="3" t="s">
        <v>596</v>
      </c>
      <c r="C421" s="4" t="s">
        <v>611</v>
      </c>
    </row>
    <row r="422" spans="1:3" x14ac:dyDescent="0.2">
      <c r="A422" s="2" t="s">
        <v>654</v>
      </c>
      <c r="B422" s="3" t="s">
        <v>598</v>
      </c>
      <c r="C422" s="4" t="s">
        <v>609</v>
      </c>
    </row>
    <row r="423" spans="1:3" x14ac:dyDescent="0.2">
      <c r="A423" s="2" t="s">
        <v>392</v>
      </c>
      <c r="B423" s="3" t="s">
        <v>606</v>
      </c>
      <c r="C423" s="4" t="s">
        <v>612</v>
      </c>
    </row>
    <row r="424" spans="1:3" x14ac:dyDescent="0.2">
      <c r="A424" s="2" t="s">
        <v>23</v>
      </c>
      <c r="B424" s="3" t="s">
        <v>606</v>
      </c>
      <c r="C424" s="4" t="s">
        <v>610</v>
      </c>
    </row>
    <row r="425" spans="1:3" x14ac:dyDescent="0.2">
      <c r="A425" s="2" t="s">
        <v>639</v>
      </c>
      <c r="B425" s="3" t="s">
        <v>598</v>
      </c>
      <c r="C425" s="4" t="s">
        <v>611</v>
      </c>
    </row>
    <row r="426" spans="1:3" x14ac:dyDescent="0.2">
      <c r="A426" s="2" t="s">
        <v>525</v>
      </c>
      <c r="B426" s="3" t="s">
        <v>605</v>
      </c>
      <c r="C426" s="4" t="s">
        <v>609</v>
      </c>
    </row>
    <row r="427" spans="1:3" x14ac:dyDescent="0.2">
      <c r="A427" s="2" t="s">
        <v>560</v>
      </c>
      <c r="B427" s="3" t="s">
        <v>605</v>
      </c>
      <c r="C427" s="4" t="s">
        <v>609</v>
      </c>
    </row>
    <row r="428" spans="1:3" x14ac:dyDescent="0.2">
      <c r="A428" s="2" t="s">
        <v>60</v>
      </c>
      <c r="B428" s="3" t="s">
        <v>597</v>
      </c>
      <c r="C428" s="4" t="s">
        <v>609</v>
      </c>
    </row>
    <row r="429" spans="1:3" x14ac:dyDescent="0.2">
      <c r="A429" s="2" t="s">
        <v>970</v>
      </c>
      <c r="B429" s="3" t="s">
        <v>598</v>
      </c>
      <c r="C429" s="4" t="s">
        <v>609</v>
      </c>
    </row>
    <row r="430" spans="1:3" x14ac:dyDescent="0.2">
      <c r="A430" s="2" t="s">
        <v>500</v>
      </c>
      <c r="B430" s="3" t="s">
        <v>598</v>
      </c>
      <c r="C430" s="4" t="s">
        <v>612</v>
      </c>
    </row>
    <row r="431" spans="1:3" x14ac:dyDescent="0.2">
      <c r="A431" s="2" t="s">
        <v>159</v>
      </c>
      <c r="B431" s="3" t="s">
        <v>606</v>
      </c>
      <c r="C431" s="4" t="s">
        <v>613</v>
      </c>
    </row>
    <row r="432" spans="1:3" x14ac:dyDescent="0.2">
      <c r="A432" s="2" t="s">
        <v>74</v>
      </c>
      <c r="B432" s="3" t="s">
        <v>605</v>
      </c>
      <c r="C432" s="4" t="s">
        <v>609</v>
      </c>
    </row>
    <row r="433" spans="1:3" x14ac:dyDescent="0.2">
      <c r="A433" s="2" t="s">
        <v>830</v>
      </c>
      <c r="B433" s="3" t="s">
        <v>598</v>
      </c>
      <c r="C433" s="4" t="s">
        <v>612</v>
      </c>
    </row>
    <row r="434" spans="1:3" x14ac:dyDescent="0.2">
      <c r="A434" s="2" t="s">
        <v>256</v>
      </c>
      <c r="B434" s="3" t="s">
        <v>597</v>
      </c>
      <c r="C434" s="4" t="s">
        <v>609</v>
      </c>
    </row>
    <row r="435" spans="1:3" x14ac:dyDescent="0.2">
      <c r="A435" s="2" t="s">
        <v>292</v>
      </c>
      <c r="B435" s="3" t="s">
        <v>605</v>
      </c>
      <c r="C435" s="4" t="s">
        <v>609</v>
      </c>
    </row>
    <row r="436" spans="1:3" x14ac:dyDescent="0.2">
      <c r="A436" s="2" t="s">
        <v>360</v>
      </c>
      <c r="B436" s="3" t="s">
        <v>597</v>
      </c>
      <c r="C436" s="4" t="s">
        <v>612</v>
      </c>
    </row>
    <row r="437" spans="1:3" x14ac:dyDescent="0.2">
      <c r="A437" s="2" t="s">
        <v>305</v>
      </c>
      <c r="B437" s="3" t="s">
        <v>605</v>
      </c>
      <c r="C437" s="4" t="s">
        <v>613</v>
      </c>
    </row>
    <row r="438" spans="1:3" x14ac:dyDescent="0.2">
      <c r="A438" s="2" t="s">
        <v>423</v>
      </c>
      <c r="B438" s="3" t="s">
        <v>598</v>
      </c>
      <c r="C438" s="4" t="s">
        <v>613</v>
      </c>
    </row>
    <row r="439" spans="1:3" x14ac:dyDescent="0.2">
      <c r="A439" s="2" t="s">
        <v>745</v>
      </c>
      <c r="B439" s="3" t="s">
        <v>598</v>
      </c>
      <c r="C439" s="4" t="s">
        <v>609</v>
      </c>
    </row>
    <row r="440" spans="1:3" x14ac:dyDescent="0.2">
      <c r="A440" s="2" t="s">
        <v>281</v>
      </c>
      <c r="B440" s="3" t="s">
        <v>605</v>
      </c>
      <c r="C440" s="4" t="s">
        <v>611</v>
      </c>
    </row>
    <row r="441" spans="1:3" x14ac:dyDescent="0.2">
      <c r="A441" s="2" t="s">
        <v>696</v>
      </c>
      <c r="B441" s="3" t="s">
        <v>597</v>
      </c>
      <c r="C441" s="4" t="s">
        <v>612</v>
      </c>
    </row>
    <row r="442" spans="1:3" x14ac:dyDescent="0.2">
      <c r="A442" s="2" t="s">
        <v>116</v>
      </c>
      <c r="B442" s="3" t="s">
        <v>597</v>
      </c>
      <c r="C442" s="4" t="s">
        <v>612</v>
      </c>
    </row>
    <row r="443" spans="1:3" x14ac:dyDescent="0.2">
      <c r="A443" s="2" t="s">
        <v>22</v>
      </c>
      <c r="B443" s="3" t="s">
        <v>597</v>
      </c>
      <c r="C443" s="4" t="s">
        <v>611</v>
      </c>
    </row>
    <row r="444" spans="1:3" x14ac:dyDescent="0.2">
      <c r="A444" s="2" t="s">
        <v>371</v>
      </c>
      <c r="B444" s="3" t="s">
        <v>597</v>
      </c>
      <c r="C444" s="4" t="s">
        <v>609</v>
      </c>
    </row>
    <row r="445" spans="1:3" x14ac:dyDescent="0.2">
      <c r="A445" s="2" t="s">
        <v>737</v>
      </c>
      <c r="B445" s="3" t="s">
        <v>606</v>
      </c>
      <c r="C445" s="4" t="s">
        <v>611</v>
      </c>
    </row>
    <row r="446" spans="1:3" x14ac:dyDescent="0.2">
      <c r="A446" s="2" t="s">
        <v>24</v>
      </c>
      <c r="B446" s="3" t="s">
        <v>605</v>
      </c>
      <c r="C446" s="4" t="s">
        <v>612</v>
      </c>
    </row>
    <row r="447" spans="1:3" x14ac:dyDescent="0.2">
      <c r="A447" s="2" t="s">
        <v>35</v>
      </c>
      <c r="B447" s="3" t="s">
        <v>606</v>
      </c>
      <c r="C447" s="4" t="s">
        <v>612</v>
      </c>
    </row>
    <row r="448" spans="1:3" x14ac:dyDescent="0.2">
      <c r="A448" s="2" t="s">
        <v>864</v>
      </c>
      <c r="B448" s="3" t="s">
        <v>597</v>
      </c>
      <c r="C448" s="4" t="s">
        <v>613</v>
      </c>
    </row>
    <row r="449" spans="1:3" x14ac:dyDescent="0.2">
      <c r="A449" s="2" t="s">
        <v>955</v>
      </c>
      <c r="B449" s="3" t="s">
        <v>597</v>
      </c>
      <c r="C449" s="4" t="s">
        <v>613</v>
      </c>
    </row>
    <row r="450" spans="1:3" x14ac:dyDescent="0.2">
      <c r="A450" s="2" t="s">
        <v>239</v>
      </c>
      <c r="B450" s="3" t="s">
        <v>605</v>
      </c>
      <c r="C450" s="4" t="s">
        <v>610</v>
      </c>
    </row>
    <row r="451" spans="1:3" x14ac:dyDescent="0.2">
      <c r="A451" s="2" t="s">
        <v>838</v>
      </c>
      <c r="B451" s="3" t="s">
        <v>605</v>
      </c>
      <c r="C451" s="4" t="s">
        <v>611</v>
      </c>
    </row>
    <row r="452" spans="1:3" x14ac:dyDescent="0.2">
      <c r="A452" s="2" t="s">
        <v>840</v>
      </c>
      <c r="B452" s="3" t="s">
        <v>606</v>
      </c>
      <c r="C452" s="4" t="s">
        <v>609</v>
      </c>
    </row>
    <row r="453" spans="1:3" x14ac:dyDescent="0.2">
      <c r="A453" s="2" t="s">
        <v>448</v>
      </c>
      <c r="B453" s="3" t="s">
        <v>597</v>
      </c>
      <c r="C453" s="4" t="s">
        <v>613</v>
      </c>
    </row>
    <row r="454" spans="1:3" x14ac:dyDescent="0.2">
      <c r="A454" s="2" t="s">
        <v>965</v>
      </c>
      <c r="B454" s="3" t="s">
        <v>605</v>
      </c>
      <c r="C454" s="4" t="s">
        <v>613</v>
      </c>
    </row>
    <row r="455" spans="1:3" x14ac:dyDescent="0.2">
      <c r="A455" s="2" t="s">
        <v>499</v>
      </c>
      <c r="B455" s="3" t="s">
        <v>598</v>
      </c>
      <c r="C455" s="4" t="s">
        <v>613</v>
      </c>
    </row>
    <row r="456" spans="1:3" x14ac:dyDescent="0.2">
      <c r="A456" s="2" t="s">
        <v>910</v>
      </c>
      <c r="B456" s="3" t="s">
        <v>606</v>
      </c>
      <c r="C456" s="4" t="s">
        <v>612</v>
      </c>
    </row>
    <row r="457" spans="1:3" x14ac:dyDescent="0.2">
      <c r="A457" s="2" t="s">
        <v>272</v>
      </c>
      <c r="B457" s="3" t="s">
        <v>598</v>
      </c>
      <c r="C457" s="4" t="s">
        <v>612</v>
      </c>
    </row>
    <row r="458" spans="1:3" x14ac:dyDescent="0.2">
      <c r="A458" s="2" t="s">
        <v>532</v>
      </c>
      <c r="B458" s="3" t="s">
        <v>606</v>
      </c>
      <c r="C458" s="4" t="s">
        <v>611</v>
      </c>
    </row>
    <row r="459" spans="1:3" x14ac:dyDescent="0.2">
      <c r="A459" s="2" t="s">
        <v>223</v>
      </c>
      <c r="B459" s="3" t="s">
        <v>606</v>
      </c>
      <c r="C459" s="4" t="s">
        <v>611</v>
      </c>
    </row>
    <row r="460" spans="1:3" x14ac:dyDescent="0.2">
      <c r="A460" s="2" t="s">
        <v>17</v>
      </c>
      <c r="B460" s="3" t="s">
        <v>597</v>
      </c>
      <c r="C460" s="4" t="s">
        <v>611</v>
      </c>
    </row>
    <row r="461" spans="1:3" x14ac:dyDescent="0.2">
      <c r="A461" s="2" t="s">
        <v>928</v>
      </c>
      <c r="B461" s="3" t="s">
        <v>606</v>
      </c>
      <c r="C461" s="4" t="s">
        <v>612</v>
      </c>
    </row>
    <row r="462" spans="1:3" x14ac:dyDescent="0.2">
      <c r="A462" s="2" t="s">
        <v>682</v>
      </c>
      <c r="B462" s="3" t="s">
        <v>597</v>
      </c>
      <c r="C462" s="4" t="s">
        <v>613</v>
      </c>
    </row>
    <row r="463" spans="1:3" x14ac:dyDescent="0.2">
      <c r="A463" s="2" t="s">
        <v>765</v>
      </c>
      <c r="B463" s="3" t="s">
        <v>597</v>
      </c>
      <c r="C463" s="4" t="s">
        <v>609</v>
      </c>
    </row>
    <row r="464" spans="1:3" x14ac:dyDescent="0.2">
      <c r="A464" s="2" t="s">
        <v>522</v>
      </c>
      <c r="B464" s="3" t="s">
        <v>598</v>
      </c>
      <c r="C464" s="4" t="s">
        <v>613</v>
      </c>
    </row>
    <row r="465" spans="1:3" x14ac:dyDescent="0.2">
      <c r="A465" s="2" t="s">
        <v>691</v>
      </c>
      <c r="B465" s="3" t="s">
        <v>598</v>
      </c>
      <c r="C465" s="4" t="s">
        <v>612</v>
      </c>
    </row>
    <row r="466" spans="1:3" x14ac:dyDescent="0.2">
      <c r="A466" s="2" t="s">
        <v>501</v>
      </c>
      <c r="B466" s="3" t="s">
        <v>597</v>
      </c>
      <c r="C466" s="4" t="s">
        <v>608</v>
      </c>
    </row>
    <row r="467" spans="1:3" x14ac:dyDescent="0.2">
      <c r="A467" s="2" t="s">
        <v>942</v>
      </c>
      <c r="B467" s="3" t="s">
        <v>598</v>
      </c>
      <c r="C467" s="4" t="s">
        <v>610</v>
      </c>
    </row>
    <row r="468" spans="1:3" x14ac:dyDescent="0.2">
      <c r="A468" s="2" t="s">
        <v>138</v>
      </c>
      <c r="B468" s="3" t="s">
        <v>606</v>
      </c>
      <c r="C468" s="4" t="s">
        <v>611</v>
      </c>
    </row>
    <row r="469" spans="1:3" x14ac:dyDescent="0.2">
      <c r="A469" s="2" t="s">
        <v>983</v>
      </c>
      <c r="B469" s="3" t="s">
        <v>598</v>
      </c>
      <c r="C469" s="4" t="s">
        <v>613</v>
      </c>
    </row>
    <row r="470" spans="1:3" x14ac:dyDescent="0.2">
      <c r="A470" s="2" t="s">
        <v>1024</v>
      </c>
      <c r="B470" s="3" t="s">
        <v>606</v>
      </c>
      <c r="C470" s="4" t="s">
        <v>609</v>
      </c>
    </row>
    <row r="471" spans="1:3" x14ac:dyDescent="0.2">
      <c r="A471" s="2" t="s">
        <v>385</v>
      </c>
      <c r="B471" s="3" t="s">
        <v>598</v>
      </c>
      <c r="C471" s="4" t="s">
        <v>612</v>
      </c>
    </row>
    <row r="472" spans="1:3" x14ac:dyDescent="0.2">
      <c r="A472" s="2" t="s">
        <v>205</v>
      </c>
      <c r="B472" s="3" t="s">
        <v>598</v>
      </c>
      <c r="C472" s="4" t="s">
        <v>609</v>
      </c>
    </row>
    <row r="473" spans="1:3" x14ac:dyDescent="0.2">
      <c r="A473" s="2" t="s">
        <v>458</v>
      </c>
      <c r="B473" s="3" t="s">
        <v>605</v>
      </c>
      <c r="C473" s="4" t="s">
        <v>608</v>
      </c>
    </row>
    <row r="474" spans="1:3" x14ac:dyDescent="0.2">
      <c r="A474" s="2" t="s">
        <v>327</v>
      </c>
      <c r="B474" s="3" t="s">
        <v>605</v>
      </c>
      <c r="C474" s="4" t="s">
        <v>612</v>
      </c>
    </row>
    <row r="475" spans="1:3" x14ac:dyDescent="0.2">
      <c r="A475" s="2" t="s">
        <v>882</v>
      </c>
      <c r="B475" s="3" t="s">
        <v>597</v>
      </c>
      <c r="C475" s="4" t="s">
        <v>612</v>
      </c>
    </row>
    <row r="476" spans="1:3" x14ac:dyDescent="0.2">
      <c r="A476" s="2" t="s">
        <v>784</v>
      </c>
      <c r="B476" s="3" t="s">
        <v>605</v>
      </c>
      <c r="C476" s="4" t="s">
        <v>609</v>
      </c>
    </row>
    <row r="477" spans="1:3" x14ac:dyDescent="0.2">
      <c r="A477" s="2" t="s">
        <v>731</v>
      </c>
      <c r="B477" s="3" t="s">
        <v>605</v>
      </c>
      <c r="C477" s="4" t="s">
        <v>613</v>
      </c>
    </row>
    <row r="478" spans="1:3" x14ac:dyDescent="0.2">
      <c r="A478" s="2" t="s">
        <v>381</v>
      </c>
      <c r="B478" s="3" t="s">
        <v>606</v>
      </c>
      <c r="C478" s="4" t="s">
        <v>612</v>
      </c>
    </row>
    <row r="479" spans="1:3" x14ac:dyDescent="0.2">
      <c r="A479" s="2" t="s">
        <v>547</v>
      </c>
      <c r="B479" s="3" t="s">
        <v>606</v>
      </c>
      <c r="C479" s="4" t="s">
        <v>613</v>
      </c>
    </row>
    <row r="480" spans="1:3" x14ac:dyDescent="0.2">
      <c r="A480" s="2" t="s">
        <v>58</v>
      </c>
      <c r="B480" s="3" t="s">
        <v>605</v>
      </c>
      <c r="C480" s="4" t="s">
        <v>610</v>
      </c>
    </row>
    <row r="481" spans="1:3" x14ac:dyDescent="0.2">
      <c r="A481" s="2" t="s">
        <v>911</v>
      </c>
      <c r="B481" s="3" t="s">
        <v>598</v>
      </c>
      <c r="C481" s="4" t="s">
        <v>612</v>
      </c>
    </row>
    <row r="482" spans="1:3" x14ac:dyDescent="0.2">
      <c r="A482" s="2" t="s">
        <v>232</v>
      </c>
      <c r="B482" s="3" t="s">
        <v>596</v>
      </c>
      <c r="C482" s="4" t="s">
        <v>613</v>
      </c>
    </row>
    <row r="483" spans="1:3" x14ac:dyDescent="0.2">
      <c r="A483" s="2" t="s">
        <v>452</v>
      </c>
      <c r="B483" s="3" t="s">
        <v>605</v>
      </c>
      <c r="C483" s="4" t="s">
        <v>613</v>
      </c>
    </row>
    <row r="484" spans="1:3" x14ac:dyDescent="0.2">
      <c r="A484" s="2" t="s">
        <v>391</v>
      </c>
      <c r="B484" s="3" t="s">
        <v>598</v>
      </c>
      <c r="C484" s="4" t="s">
        <v>611</v>
      </c>
    </row>
    <row r="485" spans="1:3" x14ac:dyDescent="0.2">
      <c r="A485" s="2" t="s">
        <v>28</v>
      </c>
      <c r="B485" s="3" t="s">
        <v>597</v>
      </c>
      <c r="C485" s="4" t="s">
        <v>612</v>
      </c>
    </row>
    <row r="486" spans="1:3" x14ac:dyDescent="0.2">
      <c r="A486" s="2" t="s">
        <v>480</v>
      </c>
      <c r="B486" s="3" t="s">
        <v>605</v>
      </c>
      <c r="C486" s="4" t="s">
        <v>613</v>
      </c>
    </row>
    <row r="487" spans="1:3" x14ac:dyDescent="0.2">
      <c r="A487" s="2" t="s">
        <v>980</v>
      </c>
      <c r="B487" s="3" t="s">
        <v>605</v>
      </c>
      <c r="C487" s="4" t="s">
        <v>609</v>
      </c>
    </row>
    <row r="488" spans="1:3" x14ac:dyDescent="0.2">
      <c r="A488" s="2" t="s">
        <v>648</v>
      </c>
      <c r="B488" s="3" t="s">
        <v>605</v>
      </c>
      <c r="C488" s="4" t="s">
        <v>609</v>
      </c>
    </row>
    <row r="489" spans="1:3" x14ac:dyDescent="0.2">
      <c r="A489" s="2" t="s">
        <v>482</v>
      </c>
      <c r="B489" s="3" t="s">
        <v>606</v>
      </c>
      <c r="C489" s="4" t="s">
        <v>612</v>
      </c>
    </row>
    <row r="490" spans="1:3" x14ac:dyDescent="0.2">
      <c r="A490" s="2" t="s">
        <v>832</v>
      </c>
      <c r="B490" s="3" t="s">
        <v>597</v>
      </c>
      <c r="C490" s="4" t="s">
        <v>609</v>
      </c>
    </row>
    <row r="491" spans="1:3" x14ac:dyDescent="0.2">
      <c r="A491" s="2" t="s">
        <v>454</v>
      </c>
      <c r="B491" s="3" t="s">
        <v>605</v>
      </c>
      <c r="C491" s="4" t="s">
        <v>611</v>
      </c>
    </row>
    <row r="492" spans="1:3" x14ac:dyDescent="0.2">
      <c r="A492" s="2" t="s">
        <v>157</v>
      </c>
      <c r="B492" s="3" t="s">
        <v>605</v>
      </c>
      <c r="C492" s="4" t="s">
        <v>612</v>
      </c>
    </row>
    <row r="493" spans="1:3" x14ac:dyDescent="0.2">
      <c r="A493" s="2" t="s">
        <v>203</v>
      </c>
      <c r="B493" s="3" t="s">
        <v>605</v>
      </c>
      <c r="C493" s="4" t="s">
        <v>613</v>
      </c>
    </row>
    <row r="494" spans="1:3" x14ac:dyDescent="0.2">
      <c r="A494" s="2" t="s">
        <v>376</v>
      </c>
      <c r="B494" s="3" t="s">
        <v>598</v>
      </c>
      <c r="C494" s="4" t="s">
        <v>609</v>
      </c>
    </row>
    <row r="495" spans="1:3" x14ac:dyDescent="0.2">
      <c r="A495" s="2" t="s">
        <v>283</v>
      </c>
      <c r="B495" s="3" t="s">
        <v>605</v>
      </c>
      <c r="C495" s="4" t="s">
        <v>611</v>
      </c>
    </row>
    <row r="496" spans="1:3" x14ac:dyDescent="0.2">
      <c r="A496" s="2" t="s">
        <v>676</v>
      </c>
      <c r="B496" s="3" t="s">
        <v>597</v>
      </c>
      <c r="C496" s="4" t="s">
        <v>611</v>
      </c>
    </row>
    <row r="497" spans="1:3" x14ac:dyDescent="0.2">
      <c r="A497" s="2" t="s">
        <v>213</v>
      </c>
      <c r="B497" s="3" t="s">
        <v>596</v>
      </c>
      <c r="C497" s="4" t="s">
        <v>609</v>
      </c>
    </row>
    <row r="498" spans="1:3" x14ac:dyDescent="0.2">
      <c r="A498" s="2" t="s">
        <v>1003</v>
      </c>
      <c r="B498" s="3" t="s">
        <v>605</v>
      </c>
      <c r="C498" s="4" t="s">
        <v>611</v>
      </c>
    </row>
    <row r="499" spans="1:3" x14ac:dyDescent="0.2">
      <c r="A499" s="2" t="s">
        <v>935</v>
      </c>
      <c r="B499" s="3" t="s">
        <v>606</v>
      </c>
      <c r="C499" s="4" t="s">
        <v>612</v>
      </c>
    </row>
    <row r="500" spans="1:3" x14ac:dyDescent="0.2">
      <c r="A500" s="2" t="s">
        <v>79</v>
      </c>
      <c r="B500" s="3" t="s">
        <v>597</v>
      </c>
      <c r="C500" s="4" t="s">
        <v>612</v>
      </c>
    </row>
    <row r="501" spans="1:3" x14ac:dyDescent="0.2">
      <c r="A501" s="2" t="s">
        <v>70</v>
      </c>
      <c r="B501" s="3" t="s">
        <v>597</v>
      </c>
      <c r="C501" s="4" t="s">
        <v>613</v>
      </c>
    </row>
    <row r="502" spans="1:3" x14ac:dyDescent="0.2">
      <c r="A502" s="2" t="s">
        <v>767</v>
      </c>
      <c r="B502" s="3" t="s">
        <v>598</v>
      </c>
      <c r="C502" s="4" t="s">
        <v>612</v>
      </c>
    </row>
    <row r="503" spans="1:3" x14ac:dyDescent="0.2">
      <c r="A503" s="2" t="s">
        <v>479</v>
      </c>
      <c r="B503" s="3" t="s">
        <v>605</v>
      </c>
      <c r="C503" s="4" t="s">
        <v>613</v>
      </c>
    </row>
    <row r="504" spans="1:3" x14ac:dyDescent="0.2">
      <c r="A504" s="2" t="s">
        <v>669</v>
      </c>
      <c r="B504" s="3" t="s">
        <v>598</v>
      </c>
      <c r="C504" s="4" t="s">
        <v>610</v>
      </c>
    </row>
    <row r="505" spans="1:3" x14ac:dyDescent="0.2">
      <c r="A505" s="2" t="s">
        <v>988</v>
      </c>
      <c r="B505" s="3" t="s">
        <v>597</v>
      </c>
      <c r="C505" s="4" t="s">
        <v>609</v>
      </c>
    </row>
    <row r="506" spans="1:3" x14ac:dyDescent="0.2">
      <c r="A506" s="2" t="s">
        <v>420</v>
      </c>
      <c r="B506" s="3" t="s">
        <v>605</v>
      </c>
      <c r="C506" s="4" t="s">
        <v>612</v>
      </c>
    </row>
    <row r="507" spans="1:3" x14ac:dyDescent="0.2">
      <c r="A507" s="2" t="s">
        <v>350</v>
      </c>
      <c r="B507" s="3" t="s">
        <v>605</v>
      </c>
      <c r="C507" s="4" t="s">
        <v>608</v>
      </c>
    </row>
    <row r="508" spans="1:3" x14ac:dyDescent="0.2">
      <c r="A508" s="2" t="s">
        <v>184</v>
      </c>
      <c r="B508" s="3" t="s">
        <v>605</v>
      </c>
      <c r="C508" s="4" t="s">
        <v>609</v>
      </c>
    </row>
    <row r="509" spans="1:3" x14ac:dyDescent="0.2">
      <c r="A509" s="2" t="s">
        <v>30</v>
      </c>
      <c r="B509" s="3" t="s">
        <v>596</v>
      </c>
      <c r="C509" s="4" t="s">
        <v>612</v>
      </c>
    </row>
    <row r="510" spans="1:3" x14ac:dyDescent="0.2">
      <c r="A510" s="2" t="s">
        <v>528</v>
      </c>
      <c r="B510" s="3" t="s">
        <v>598</v>
      </c>
      <c r="C510" s="4" t="s">
        <v>612</v>
      </c>
    </row>
    <row r="511" spans="1:3" x14ac:dyDescent="0.2">
      <c r="A511" s="2" t="s">
        <v>966</v>
      </c>
      <c r="B511" s="3" t="s">
        <v>606</v>
      </c>
      <c r="C511" s="4" t="s">
        <v>609</v>
      </c>
    </row>
    <row r="512" spans="1:3" x14ac:dyDescent="0.2">
      <c r="A512" s="2" t="s">
        <v>712</v>
      </c>
      <c r="B512" s="3" t="s">
        <v>598</v>
      </c>
      <c r="C512" s="4" t="s">
        <v>611</v>
      </c>
    </row>
    <row r="513" spans="1:3" x14ac:dyDescent="0.2">
      <c r="A513" s="2" t="s">
        <v>689</v>
      </c>
      <c r="B513" s="3" t="s">
        <v>605</v>
      </c>
      <c r="C513" s="4" t="s">
        <v>608</v>
      </c>
    </row>
    <row r="514" spans="1:3" x14ac:dyDescent="0.2">
      <c r="A514" s="2" t="s">
        <v>763</v>
      </c>
      <c r="B514" s="3" t="s">
        <v>605</v>
      </c>
      <c r="C514" s="4" t="s">
        <v>611</v>
      </c>
    </row>
    <row r="515" spans="1:3" x14ac:dyDescent="0.2">
      <c r="A515" s="2" t="s">
        <v>398</v>
      </c>
      <c r="B515" s="3" t="s">
        <v>606</v>
      </c>
      <c r="C515" s="4" t="s">
        <v>611</v>
      </c>
    </row>
    <row r="516" spans="1:3" x14ac:dyDescent="0.2">
      <c r="A516" s="2" t="s">
        <v>156</v>
      </c>
      <c r="B516" s="3" t="s">
        <v>605</v>
      </c>
      <c r="C516" s="4" t="s">
        <v>610</v>
      </c>
    </row>
    <row r="517" spans="1:3" x14ac:dyDescent="0.2">
      <c r="A517" s="2" t="s">
        <v>575</v>
      </c>
      <c r="B517" s="3" t="s">
        <v>605</v>
      </c>
      <c r="C517" s="4" t="s">
        <v>613</v>
      </c>
    </row>
    <row r="518" spans="1:3" x14ac:dyDescent="0.2">
      <c r="A518" s="2" t="s">
        <v>992</v>
      </c>
      <c r="B518" s="3" t="s">
        <v>606</v>
      </c>
      <c r="C518" s="4" t="s">
        <v>609</v>
      </c>
    </row>
    <row r="519" spans="1:3" x14ac:dyDescent="0.2">
      <c r="A519" s="2" t="s">
        <v>841</v>
      </c>
      <c r="B519" s="3" t="s">
        <v>597</v>
      </c>
      <c r="C519" s="4" t="s">
        <v>613</v>
      </c>
    </row>
    <row r="520" spans="1:3" x14ac:dyDescent="0.2">
      <c r="A520" s="2" t="s">
        <v>347</v>
      </c>
      <c r="B520" s="3" t="s">
        <v>598</v>
      </c>
      <c r="C520" s="4" t="s">
        <v>610</v>
      </c>
    </row>
    <row r="521" spans="1:3" x14ac:dyDescent="0.2">
      <c r="A521" s="2" t="s">
        <v>1008</v>
      </c>
      <c r="B521" s="3" t="s">
        <v>597</v>
      </c>
      <c r="C521" s="4" t="s">
        <v>608</v>
      </c>
    </row>
    <row r="522" spans="1:3" x14ac:dyDescent="0.2">
      <c r="A522" s="2" t="s">
        <v>456</v>
      </c>
      <c r="B522" s="3" t="s">
        <v>598</v>
      </c>
      <c r="C522" s="4" t="s">
        <v>608</v>
      </c>
    </row>
    <row r="523" spans="1:3" x14ac:dyDescent="0.2">
      <c r="A523" s="2" t="s">
        <v>514</v>
      </c>
      <c r="B523" s="3" t="s">
        <v>605</v>
      </c>
      <c r="C523" s="4" t="s">
        <v>613</v>
      </c>
    </row>
    <row r="524" spans="1:3" x14ac:dyDescent="0.2">
      <c r="A524" s="2" t="s">
        <v>63</v>
      </c>
      <c r="B524" s="3" t="s">
        <v>606</v>
      </c>
      <c r="C524" s="4" t="s">
        <v>608</v>
      </c>
    </row>
    <row r="525" spans="1:3" x14ac:dyDescent="0.2">
      <c r="A525" s="2" t="s">
        <v>9</v>
      </c>
      <c r="B525" s="3" t="s">
        <v>597</v>
      </c>
      <c r="C525" s="4" t="s">
        <v>612</v>
      </c>
    </row>
    <row r="526" spans="1:3" x14ac:dyDescent="0.2">
      <c r="A526" s="2" t="s">
        <v>781</v>
      </c>
      <c r="B526" s="3" t="s">
        <v>597</v>
      </c>
      <c r="C526" s="4" t="s">
        <v>612</v>
      </c>
    </row>
    <row r="527" spans="1:3" x14ac:dyDescent="0.2">
      <c r="A527" s="2" t="s">
        <v>524</v>
      </c>
      <c r="B527" s="3" t="s">
        <v>606</v>
      </c>
      <c r="C527" s="4" t="s">
        <v>611</v>
      </c>
    </row>
    <row r="528" spans="1:3" x14ac:dyDescent="0.2">
      <c r="A528" s="2" t="s">
        <v>222</v>
      </c>
      <c r="B528" s="3" t="s">
        <v>598</v>
      </c>
      <c r="C528" s="4" t="s">
        <v>611</v>
      </c>
    </row>
    <row r="529" spans="1:3" x14ac:dyDescent="0.2">
      <c r="A529" s="2" t="s">
        <v>912</v>
      </c>
      <c r="B529" s="3" t="s">
        <v>597</v>
      </c>
      <c r="C529" s="4" t="s">
        <v>613</v>
      </c>
    </row>
    <row r="530" spans="1:3" x14ac:dyDescent="0.2">
      <c r="A530" s="2" t="s">
        <v>814</v>
      </c>
      <c r="B530" s="3" t="s">
        <v>598</v>
      </c>
      <c r="C530" s="4" t="s">
        <v>613</v>
      </c>
    </row>
    <row r="531" spans="1:3" x14ac:dyDescent="0.2">
      <c r="A531" s="2" t="s">
        <v>645</v>
      </c>
      <c r="B531" s="3" t="s">
        <v>598</v>
      </c>
      <c r="C531" s="4" t="s">
        <v>610</v>
      </c>
    </row>
    <row r="532" spans="1:3" x14ac:dyDescent="0.2">
      <c r="A532" s="2" t="s">
        <v>570</v>
      </c>
      <c r="B532" s="3" t="s">
        <v>598</v>
      </c>
      <c r="C532" s="4" t="s">
        <v>608</v>
      </c>
    </row>
    <row r="533" spans="1:3" x14ac:dyDescent="0.2">
      <c r="A533" s="2" t="s">
        <v>783</v>
      </c>
      <c r="B533" s="3" t="s">
        <v>598</v>
      </c>
      <c r="C533" s="4" t="s">
        <v>611</v>
      </c>
    </row>
    <row r="534" spans="1:3" x14ac:dyDescent="0.2">
      <c r="A534" s="2" t="s">
        <v>998</v>
      </c>
      <c r="B534" s="3" t="s">
        <v>605</v>
      </c>
      <c r="C534" s="4" t="s">
        <v>613</v>
      </c>
    </row>
    <row r="535" spans="1:3" x14ac:dyDescent="0.2">
      <c r="A535" s="2" t="s">
        <v>175</v>
      </c>
      <c r="B535" s="3" t="s">
        <v>598</v>
      </c>
      <c r="C535" s="4" t="s">
        <v>612</v>
      </c>
    </row>
    <row r="536" spans="1:3" x14ac:dyDescent="0.2">
      <c r="A536" s="2" t="s">
        <v>515</v>
      </c>
      <c r="B536" s="3" t="s">
        <v>598</v>
      </c>
      <c r="C536" s="4" t="s">
        <v>611</v>
      </c>
    </row>
    <row r="537" spans="1:3" x14ac:dyDescent="0.2">
      <c r="A537" s="2" t="s">
        <v>355</v>
      </c>
      <c r="B537" s="3" t="s">
        <v>606</v>
      </c>
      <c r="C537" s="4" t="s">
        <v>611</v>
      </c>
    </row>
    <row r="538" spans="1:3" x14ac:dyDescent="0.2">
      <c r="A538" s="2" t="s">
        <v>968</v>
      </c>
      <c r="B538" s="3" t="s">
        <v>605</v>
      </c>
      <c r="C538" s="4" t="s">
        <v>613</v>
      </c>
    </row>
    <row r="539" spans="1:3" x14ac:dyDescent="0.2">
      <c r="A539" s="2" t="s">
        <v>127</v>
      </c>
      <c r="B539" s="3" t="s">
        <v>597</v>
      </c>
      <c r="C539" s="4" t="s">
        <v>609</v>
      </c>
    </row>
    <row r="540" spans="1:3" x14ac:dyDescent="0.2">
      <c r="A540" s="2" t="s">
        <v>319</v>
      </c>
      <c r="B540" s="3" t="s">
        <v>598</v>
      </c>
      <c r="C540" s="4" t="s">
        <v>613</v>
      </c>
    </row>
    <row r="541" spans="1:3" x14ac:dyDescent="0.2">
      <c r="A541" s="2" t="s">
        <v>930</v>
      </c>
      <c r="B541" s="3" t="s">
        <v>605</v>
      </c>
      <c r="C541" s="4" t="s">
        <v>611</v>
      </c>
    </row>
    <row r="542" spans="1:3" x14ac:dyDescent="0.2">
      <c r="A542" s="2" t="s">
        <v>1005</v>
      </c>
      <c r="B542" s="3" t="s">
        <v>596</v>
      </c>
      <c r="C542" s="4" t="s">
        <v>609</v>
      </c>
    </row>
    <row r="543" spans="1:3" x14ac:dyDescent="0.2">
      <c r="A543" s="2" t="s">
        <v>509</v>
      </c>
      <c r="B543" s="3" t="s">
        <v>598</v>
      </c>
      <c r="C543" s="4" t="s">
        <v>612</v>
      </c>
    </row>
    <row r="544" spans="1:3" x14ac:dyDescent="0.2">
      <c r="A544" s="2" t="s">
        <v>91</v>
      </c>
      <c r="B544" s="3" t="s">
        <v>598</v>
      </c>
      <c r="C544" s="4" t="s">
        <v>608</v>
      </c>
    </row>
    <row r="545" spans="1:3" x14ac:dyDescent="0.2">
      <c r="A545" s="2" t="s">
        <v>47</v>
      </c>
      <c r="B545" s="3" t="s">
        <v>598</v>
      </c>
      <c r="C545" s="4" t="s">
        <v>611</v>
      </c>
    </row>
    <row r="546" spans="1:3" x14ac:dyDescent="0.2">
      <c r="A546" s="2" t="s">
        <v>298</v>
      </c>
      <c r="B546" s="3" t="s">
        <v>596</v>
      </c>
      <c r="C546" s="4" t="s">
        <v>613</v>
      </c>
    </row>
    <row r="547" spans="1:3" x14ac:dyDescent="0.2">
      <c r="A547" s="2" t="s">
        <v>782</v>
      </c>
      <c r="B547" s="3" t="s">
        <v>596</v>
      </c>
      <c r="C547" s="4" t="s">
        <v>609</v>
      </c>
    </row>
    <row r="548" spans="1:3" x14ac:dyDescent="0.2">
      <c r="A548" s="2" t="s">
        <v>658</v>
      </c>
      <c r="B548" s="3" t="s">
        <v>606</v>
      </c>
      <c r="C548" s="4" t="s">
        <v>608</v>
      </c>
    </row>
    <row r="549" spans="1:3" x14ac:dyDescent="0.2">
      <c r="A549" s="2" t="s">
        <v>994</v>
      </c>
      <c r="B549" s="3" t="s">
        <v>598</v>
      </c>
      <c r="C549" s="4" t="s">
        <v>611</v>
      </c>
    </row>
    <row r="550" spans="1:3" x14ac:dyDescent="0.2">
      <c r="A550" s="2" t="s">
        <v>147</v>
      </c>
      <c r="B550" s="3" t="s">
        <v>597</v>
      </c>
      <c r="C550" s="4" t="s">
        <v>609</v>
      </c>
    </row>
    <row r="551" spans="1:3" x14ac:dyDescent="0.2">
      <c r="A551" s="2" t="s">
        <v>854</v>
      </c>
      <c r="B551" s="3" t="s">
        <v>598</v>
      </c>
      <c r="C551" s="4" t="s">
        <v>613</v>
      </c>
    </row>
    <row r="552" spans="1:3" x14ac:dyDescent="0.2">
      <c r="A552" s="2" t="s">
        <v>158</v>
      </c>
      <c r="B552" s="3" t="s">
        <v>598</v>
      </c>
      <c r="C552" s="4" t="s">
        <v>613</v>
      </c>
    </row>
    <row r="553" spans="1:3" x14ac:dyDescent="0.2">
      <c r="A553" s="2" t="s">
        <v>485</v>
      </c>
      <c r="B553" s="3" t="s">
        <v>605</v>
      </c>
      <c r="C553" s="4" t="s">
        <v>609</v>
      </c>
    </row>
    <row r="554" spans="1:3" x14ac:dyDescent="0.2">
      <c r="A554" s="2" t="s">
        <v>321</v>
      </c>
      <c r="B554" s="3" t="s">
        <v>598</v>
      </c>
      <c r="C554" s="4" t="s">
        <v>609</v>
      </c>
    </row>
    <row r="555" spans="1:3" x14ac:dyDescent="0.2">
      <c r="A555" s="2" t="s">
        <v>395</v>
      </c>
      <c r="B555" s="3" t="s">
        <v>598</v>
      </c>
      <c r="C555" s="4" t="s">
        <v>613</v>
      </c>
    </row>
    <row r="556" spans="1:3" x14ac:dyDescent="0.2">
      <c r="A556" s="2" t="s">
        <v>551</v>
      </c>
      <c r="B556" s="3" t="s">
        <v>596</v>
      </c>
      <c r="C556" s="4" t="s">
        <v>609</v>
      </c>
    </row>
    <row r="557" spans="1:3" x14ac:dyDescent="0.2">
      <c r="A557" s="2" t="s">
        <v>32</v>
      </c>
      <c r="B557" s="3" t="s">
        <v>605</v>
      </c>
      <c r="C557" s="4" t="s">
        <v>612</v>
      </c>
    </row>
    <row r="558" spans="1:3" x14ac:dyDescent="0.2">
      <c r="A558" s="2" t="s">
        <v>812</v>
      </c>
      <c r="B558" s="3" t="s">
        <v>605</v>
      </c>
      <c r="C558" s="4" t="s">
        <v>611</v>
      </c>
    </row>
    <row r="559" spans="1:3" x14ac:dyDescent="0.2">
      <c r="A559" s="2" t="s">
        <v>84</v>
      </c>
      <c r="B559" s="3" t="s">
        <v>606</v>
      </c>
      <c r="C559" s="4" t="s">
        <v>610</v>
      </c>
    </row>
    <row r="560" spans="1:3" x14ac:dyDescent="0.2">
      <c r="A560" s="2" t="s">
        <v>728</v>
      </c>
      <c r="B560" s="3" t="s">
        <v>598</v>
      </c>
      <c r="C560" s="4" t="s">
        <v>609</v>
      </c>
    </row>
    <row r="561" spans="1:3" x14ac:dyDescent="0.2">
      <c r="A561" s="2" t="s">
        <v>193</v>
      </c>
      <c r="B561" s="3" t="s">
        <v>606</v>
      </c>
      <c r="C561" s="4" t="s">
        <v>611</v>
      </c>
    </row>
    <row r="562" spans="1:3" x14ac:dyDescent="0.2">
      <c r="A562" s="2" t="s">
        <v>554</v>
      </c>
      <c r="B562" s="3" t="s">
        <v>598</v>
      </c>
      <c r="C562" s="4" t="s">
        <v>613</v>
      </c>
    </row>
    <row r="563" spans="1:3" x14ac:dyDescent="0.2">
      <c r="A563" s="2" t="s">
        <v>892</v>
      </c>
      <c r="B563" s="3" t="s">
        <v>605</v>
      </c>
      <c r="C563" s="4" t="s">
        <v>612</v>
      </c>
    </row>
    <row r="564" spans="1:3" x14ac:dyDescent="0.2">
      <c r="A564" s="2" t="s">
        <v>868</v>
      </c>
      <c r="B564" s="3" t="s">
        <v>597</v>
      </c>
      <c r="C564" s="4" t="s">
        <v>613</v>
      </c>
    </row>
    <row r="565" spans="1:3" x14ac:dyDescent="0.2">
      <c r="A565" s="2" t="s">
        <v>904</v>
      </c>
      <c r="B565" s="3" t="s">
        <v>605</v>
      </c>
      <c r="C565" s="4" t="s">
        <v>608</v>
      </c>
    </row>
    <row r="566" spans="1:3" x14ac:dyDescent="0.2">
      <c r="A566" s="2" t="s">
        <v>44</v>
      </c>
      <c r="B566" s="3" t="s">
        <v>606</v>
      </c>
      <c r="C566" s="4" t="s">
        <v>610</v>
      </c>
    </row>
    <row r="567" spans="1:3" x14ac:dyDescent="0.2">
      <c r="A567" s="2" t="s">
        <v>681</v>
      </c>
      <c r="B567" s="3" t="s">
        <v>606</v>
      </c>
      <c r="C567" s="4" t="s">
        <v>611</v>
      </c>
    </row>
    <row r="568" spans="1:3" x14ac:dyDescent="0.2">
      <c r="A568" s="2" t="s">
        <v>171</v>
      </c>
      <c r="B568" s="3" t="s">
        <v>598</v>
      </c>
      <c r="C568" s="4" t="s">
        <v>613</v>
      </c>
    </row>
    <row r="569" spans="1:3" x14ac:dyDescent="0.2">
      <c r="A569" s="2" t="s">
        <v>163</v>
      </c>
      <c r="B569" s="3" t="s">
        <v>598</v>
      </c>
      <c r="C569" s="4" t="s">
        <v>611</v>
      </c>
    </row>
    <row r="570" spans="1:3" x14ac:dyDescent="0.2">
      <c r="A570" s="2" t="s">
        <v>1033</v>
      </c>
      <c r="B570" s="3" t="s">
        <v>598</v>
      </c>
      <c r="C570" s="4" t="s">
        <v>613</v>
      </c>
    </row>
    <row r="571" spans="1:3" x14ac:dyDescent="0.2">
      <c r="A571" s="2" t="s">
        <v>388</v>
      </c>
      <c r="B571" s="3" t="s">
        <v>597</v>
      </c>
      <c r="C571" s="4" t="s">
        <v>611</v>
      </c>
    </row>
    <row r="572" spans="1:3" x14ac:dyDescent="0.2">
      <c r="A572" s="2" t="s">
        <v>211</v>
      </c>
      <c r="B572" s="3" t="s">
        <v>605</v>
      </c>
      <c r="C572" s="4" t="s">
        <v>613</v>
      </c>
    </row>
    <row r="573" spans="1:3" x14ac:dyDescent="0.2">
      <c r="A573" s="2" t="s">
        <v>861</v>
      </c>
      <c r="B573" s="3" t="s">
        <v>597</v>
      </c>
      <c r="C573" s="4" t="s">
        <v>609</v>
      </c>
    </row>
    <row r="574" spans="1:3" x14ac:dyDescent="0.2">
      <c r="A574" s="2" t="s">
        <v>266</v>
      </c>
      <c r="B574" s="3" t="s">
        <v>598</v>
      </c>
      <c r="C574" s="4" t="s">
        <v>612</v>
      </c>
    </row>
    <row r="575" spans="1:3" x14ac:dyDescent="0.2">
      <c r="A575" s="2" t="s">
        <v>471</v>
      </c>
      <c r="B575" s="3" t="s">
        <v>598</v>
      </c>
      <c r="C575" s="4" t="s">
        <v>611</v>
      </c>
    </row>
    <row r="576" spans="1:3" x14ac:dyDescent="0.2">
      <c r="A576" s="2" t="s">
        <v>777</v>
      </c>
      <c r="B576" s="3" t="s">
        <v>606</v>
      </c>
      <c r="C576" s="4" t="s">
        <v>612</v>
      </c>
    </row>
    <row r="577" spans="1:3" x14ac:dyDescent="0.2">
      <c r="A577" s="2" t="s">
        <v>548</v>
      </c>
      <c r="B577" s="3" t="s">
        <v>597</v>
      </c>
      <c r="C577" s="4" t="s">
        <v>611</v>
      </c>
    </row>
    <row r="578" spans="1:3" x14ac:dyDescent="0.2">
      <c r="A578" s="2" t="s">
        <v>918</v>
      </c>
      <c r="B578" s="3" t="s">
        <v>605</v>
      </c>
      <c r="C578" s="4" t="s">
        <v>611</v>
      </c>
    </row>
    <row r="579" spans="1:3" x14ac:dyDescent="0.2">
      <c r="A579" s="5" t="s">
        <v>542</v>
      </c>
      <c r="B579" s="6" t="s">
        <v>597</v>
      </c>
      <c r="C579" s="7" t="s">
        <v>609</v>
      </c>
    </row>
    <row r="580" spans="1:3" x14ac:dyDescent="0.2">
      <c r="A580" t="s">
        <v>531</v>
      </c>
      <c r="B580" t="s">
        <v>606</v>
      </c>
      <c r="C580" t="s">
        <v>609</v>
      </c>
    </row>
    <row r="581" spans="1:3" x14ac:dyDescent="0.2">
      <c r="A581" t="s">
        <v>686</v>
      </c>
      <c r="B581" t="s">
        <v>598</v>
      </c>
      <c r="C581" t="s">
        <v>609</v>
      </c>
    </row>
    <row r="582" spans="1:3" x14ac:dyDescent="0.2">
      <c r="A582" t="s">
        <v>541</v>
      </c>
      <c r="B582" t="s">
        <v>605</v>
      </c>
      <c r="C582" t="s">
        <v>612</v>
      </c>
    </row>
    <row r="583" spans="1:3" x14ac:dyDescent="0.2">
      <c r="A583" t="s">
        <v>875</v>
      </c>
      <c r="B583" t="s">
        <v>598</v>
      </c>
      <c r="C583" t="s">
        <v>608</v>
      </c>
    </row>
    <row r="584" spans="1:3" x14ac:dyDescent="0.2">
      <c r="A584" t="s">
        <v>534</v>
      </c>
      <c r="B584" t="s">
        <v>596</v>
      </c>
      <c r="C584" t="s">
        <v>613</v>
      </c>
    </row>
    <row r="585" spans="1:3" x14ac:dyDescent="0.2">
      <c r="A585" t="s">
        <v>730</v>
      </c>
      <c r="B585" t="s">
        <v>605</v>
      </c>
      <c r="C585" t="s">
        <v>611</v>
      </c>
    </row>
    <row r="586" spans="1:3" x14ac:dyDescent="0.2">
      <c r="A586" t="s">
        <v>742</v>
      </c>
      <c r="B586" t="s">
        <v>606</v>
      </c>
      <c r="C586" t="s">
        <v>612</v>
      </c>
    </row>
    <row r="587" spans="1:3" x14ac:dyDescent="0.2">
      <c r="A587" t="s">
        <v>888</v>
      </c>
      <c r="B587" t="s">
        <v>606</v>
      </c>
      <c r="C587" t="s">
        <v>610</v>
      </c>
    </row>
    <row r="588" spans="1:3" x14ac:dyDescent="0.2">
      <c r="A588" t="s">
        <v>160</v>
      </c>
      <c r="B588" t="s">
        <v>598</v>
      </c>
      <c r="C588" t="s">
        <v>611</v>
      </c>
    </row>
    <row r="589" spans="1:3" x14ac:dyDescent="0.2">
      <c r="A589" t="s">
        <v>45</v>
      </c>
      <c r="B589" t="s">
        <v>597</v>
      </c>
      <c r="C589" t="s">
        <v>612</v>
      </c>
    </row>
    <row r="590" spans="1:3" x14ac:dyDescent="0.2">
      <c r="A590" t="s">
        <v>769</v>
      </c>
      <c r="B590" t="s">
        <v>598</v>
      </c>
      <c r="C590" t="s">
        <v>613</v>
      </c>
    </row>
    <row r="591" spans="1:3" x14ac:dyDescent="0.2">
      <c r="A591" t="s">
        <v>338</v>
      </c>
      <c r="B591" t="s">
        <v>597</v>
      </c>
      <c r="C591" t="s">
        <v>609</v>
      </c>
    </row>
    <row r="592" spans="1:3" x14ac:dyDescent="0.2">
      <c r="A592" t="s">
        <v>721</v>
      </c>
      <c r="B592" t="s">
        <v>598</v>
      </c>
      <c r="C592" t="s">
        <v>613</v>
      </c>
    </row>
    <row r="593" spans="1:3" x14ac:dyDescent="0.2">
      <c r="A593" t="s">
        <v>129</v>
      </c>
      <c r="B593" t="s">
        <v>598</v>
      </c>
      <c r="C593" t="s">
        <v>612</v>
      </c>
    </row>
    <row r="594" spans="1:3" x14ac:dyDescent="0.2">
      <c r="A594" t="s">
        <v>270</v>
      </c>
      <c r="B594" t="s">
        <v>598</v>
      </c>
      <c r="C594" t="s">
        <v>608</v>
      </c>
    </row>
    <row r="595" spans="1:3" x14ac:dyDescent="0.2">
      <c r="A595" t="s">
        <v>1032</v>
      </c>
      <c r="B595" t="s">
        <v>606</v>
      </c>
      <c r="C595" t="s">
        <v>610</v>
      </c>
    </row>
    <row r="596" spans="1:3" x14ac:dyDescent="0.2">
      <c r="A596" t="s">
        <v>289</v>
      </c>
      <c r="B596" t="s">
        <v>597</v>
      </c>
      <c r="C596" t="s">
        <v>613</v>
      </c>
    </row>
    <row r="597" spans="1:3" x14ac:dyDescent="0.2">
      <c r="A597" t="s">
        <v>846</v>
      </c>
      <c r="B597" t="s">
        <v>598</v>
      </c>
      <c r="C597" t="s">
        <v>612</v>
      </c>
    </row>
    <row r="598" spans="1:3" x14ac:dyDescent="0.2">
      <c r="A598" t="s">
        <v>465</v>
      </c>
      <c r="B598" t="s">
        <v>606</v>
      </c>
      <c r="C598" t="s">
        <v>612</v>
      </c>
    </row>
    <row r="599" spans="1:3" x14ac:dyDescent="0.2">
      <c r="A599" t="s">
        <v>656</v>
      </c>
      <c r="B599" t="s">
        <v>597</v>
      </c>
      <c r="C599" t="s">
        <v>613</v>
      </c>
    </row>
    <row r="600" spans="1:3" x14ac:dyDescent="0.2">
      <c r="A600" t="s">
        <v>884</v>
      </c>
      <c r="B600" t="s">
        <v>598</v>
      </c>
      <c r="C600" t="s">
        <v>609</v>
      </c>
    </row>
    <row r="601" spans="1:3" x14ac:dyDescent="0.2">
      <c r="A601" t="s">
        <v>1029</v>
      </c>
      <c r="B601" t="s">
        <v>605</v>
      </c>
      <c r="C601" t="s">
        <v>612</v>
      </c>
    </row>
    <row r="602" spans="1:3" x14ac:dyDescent="0.2">
      <c r="A602" t="s">
        <v>473</v>
      </c>
      <c r="B602" t="s">
        <v>605</v>
      </c>
      <c r="C602" t="s">
        <v>609</v>
      </c>
    </row>
    <row r="603" spans="1:3" x14ac:dyDescent="0.2">
      <c r="A603" t="s">
        <v>123</v>
      </c>
      <c r="B603" t="s">
        <v>605</v>
      </c>
      <c r="C603" t="s">
        <v>613</v>
      </c>
    </row>
    <row r="604" spans="1:3" x14ac:dyDescent="0.2">
      <c r="A604" t="s">
        <v>857</v>
      </c>
      <c r="B604" t="s">
        <v>596</v>
      </c>
      <c r="C604" t="s">
        <v>613</v>
      </c>
    </row>
    <row r="605" spans="1:3" x14ac:dyDescent="0.2">
      <c r="A605" t="s">
        <v>51</v>
      </c>
      <c r="B605" t="s">
        <v>598</v>
      </c>
      <c r="C605" t="s">
        <v>608</v>
      </c>
    </row>
    <row r="606" spans="1:3" x14ac:dyDescent="0.2">
      <c r="A606" t="s">
        <v>267</v>
      </c>
      <c r="B606" t="s">
        <v>598</v>
      </c>
      <c r="C606" t="s">
        <v>612</v>
      </c>
    </row>
    <row r="607" spans="1:3" x14ac:dyDescent="0.2">
      <c r="A607" t="s">
        <v>768</v>
      </c>
      <c r="B607" t="s">
        <v>598</v>
      </c>
      <c r="C607" t="s">
        <v>612</v>
      </c>
    </row>
    <row r="608" spans="1:3" x14ac:dyDescent="0.2">
      <c r="A608" t="s">
        <v>758</v>
      </c>
      <c r="B608" t="s">
        <v>598</v>
      </c>
      <c r="C608" t="s">
        <v>611</v>
      </c>
    </row>
    <row r="609" spans="1:3" x14ac:dyDescent="0.2">
      <c r="A609" t="s">
        <v>513</v>
      </c>
      <c r="B609" t="s">
        <v>597</v>
      </c>
      <c r="C609" t="s">
        <v>611</v>
      </c>
    </row>
    <row r="610" spans="1:3" x14ac:dyDescent="0.2">
      <c r="A610" t="s">
        <v>225</v>
      </c>
      <c r="B610" t="s">
        <v>598</v>
      </c>
      <c r="C610" t="s">
        <v>612</v>
      </c>
    </row>
    <row r="611" spans="1:3" x14ac:dyDescent="0.2">
      <c r="A611" t="s">
        <v>192</v>
      </c>
      <c r="B611" t="s">
        <v>606</v>
      </c>
      <c r="C611" t="s">
        <v>609</v>
      </c>
    </row>
    <row r="612" spans="1:3" x14ac:dyDescent="0.2">
      <c r="A612" t="s">
        <v>384</v>
      </c>
      <c r="B612" t="s">
        <v>598</v>
      </c>
      <c r="C612" t="s">
        <v>613</v>
      </c>
    </row>
    <row r="613" spans="1:3" x14ac:dyDescent="0.2">
      <c r="A613" t="s">
        <v>150</v>
      </c>
      <c r="B613" t="s">
        <v>598</v>
      </c>
      <c r="C613" t="s">
        <v>612</v>
      </c>
    </row>
    <row r="614" spans="1:3" x14ac:dyDescent="0.2">
      <c r="A614" t="s">
        <v>760</v>
      </c>
      <c r="B614" t="s">
        <v>605</v>
      </c>
      <c r="C614" t="s">
        <v>612</v>
      </c>
    </row>
    <row r="615" spans="1:3" x14ac:dyDescent="0.2">
      <c r="A615" t="s">
        <v>771</v>
      </c>
      <c r="B615" t="s">
        <v>598</v>
      </c>
      <c r="C615" t="s">
        <v>611</v>
      </c>
    </row>
    <row r="616" spans="1:3" x14ac:dyDescent="0.2">
      <c r="A616" t="s">
        <v>839</v>
      </c>
      <c r="B616" t="s">
        <v>605</v>
      </c>
      <c r="C616" t="s">
        <v>613</v>
      </c>
    </row>
    <row r="617" spans="1:3" x14ac:dyDescent="0.2">
      <c r="A617" t="s">
        <v>852</v>
      </c>
      <c r="B617" t="s">
        <v>596</v>
      </c>
      <c r="C617" t="s">
        <v>611</v>
      </c>
    </row>
    <row r="618" spans="1:3" x14ac:dyDescent="0.2">
      <c r="A618" t="s">
        <v>474</v>
      </c>
      <c r="B618" t="s">
        <v>598</v>
      </c>
      <c r="C618" t="s">
        <v>608</v>
      </c>
    </row>
    <row r="619" spans="1:3" x14ac:dyDescent="0.2">
      <c r="A619" t="s">
        <v>860</v>
      </c>
      <c r="B619" t="s">
        <v>598</v>
      </c>
      <c r="C619" t="s">
        <v>613</v>
      </c>
    </row>
    <row r="620" spans="1:3" x14ac:dyDescent="0.2">
      <c r="A620" t="s">
        <v>40</v>
      </c>
      <c r="B620" t="s">
        <v>598</v>
      </c>
      <c r="C620" t="s">
        <v>612</v>
      </c>
    </row>
    <row r="621" spans="1:3" x14ac:dyDescent="0.2">
      <c r="A621" t="s">
        <v>667</v>
      </c>
      <c r="B621" t="s">
        <v>605</v>
      </c>
      <c r="C621" t="s">
        <v>609</v>
      </c>
    </row>
    <row r="622" spans="1:3" x14ac:dyDescent="0.2">
      <c r="A622" t="s">
        <v>312</v>
      </c>
      <c r="B622" t="s">
        <v>606</v>
      </c>
      <c r="C622" t="s">
        <v>611</v>
      </c>
    </row>
    <row r="623" spans="1:3" x14ac:dyDescent="0.2">
      <c r="A623" t="s">
        <v>759</v>
      </c>
      <c r="B623" t="s">
        <v>605</v>
      </c>
      <c r="C623" t="s">
        <v>613</v>
      </c>
    </row>
    <row r="624" spans="1:3" x14ac:dyDescent="0.2">
      <c r="A624" t="s">
        <v>505</v>
      </c>
      <c r="B624" t="s">
        <v>598</v>
      </c>
      <c r="C624" t="s">
        <v>613</v>
      </c>
    </row>
    <row r="625" spans="1:3" x14ac:dyDescent="0.2">
      <c r="A625" t="s">
        <v>249</v>
      </c>
      <c r="B625" t="s">
        <v>597</v>
      </c>
      <c r="C625" t="s">
        <v>609</v>
      </c>
    </row>
    <row r="626" spans="1:3" x14ac:dyDescent="0.2">
      <c r="A626" t="s">
        <v>288</v>
      </c>
      <c r="B626" t="s">
        <v>606</v>
      </c>
      <c r="C626" t="s">
        <v>613</v>
      </c>
    </row>
    <row r="627" spans="1:3" x14ac:dyDescent="0.2">
      <c r="A627" t="s">
        <v>306</v>
      </c>
      <c r="B627" t="s">
        <v>605</v>
      </c>
      <c r="C627" t="s">
        <v>609</v>
      </c>
    </row>
    <row r="628" spans="1:3" x14ac:dyDescent="0.2">
      <c r="A628" t="s">
        <v>902</v>
      </c>
      <c r="B628" t="s">
        <v>598</v>
      </c>
      <c r="C628" t="s">
        <v>612</v>
      </c>
    </row>
    <row r="629" spans="1:3" x14ac:dyDescent="0.2">
      <c r="A629" t="s">
        <v>518</v>
      </c>
      <c r="B629" t="s">
        <v>605</v>
      </c>
      <c r="C629" t="s">
        <v>611</v>
      </c>
    </row>
    <row r="630" spans="1:3" x14ac:dyDescent="0.2">
      <c r="A630" t="s">
        <v>64</v>
      </c>
      <c r="B630" t="s">
        <v>597</v>
      </c>
      <c r="C630" t="s">
        <v>608</v>
      </c>
    </row>
    <row r="631" spans="1:3" x14ac:dyDescent="0.2">
      <c r="A631" t="s">
        <v>186</v>
      </c>
      <c r="B631" t="s">
        <v>605</v>
      </c>
      <c r="C631" t="s">
        <v>611</v>
      </c>
    </row>
    <row r="632" spans="1:3" x14ac:dyDescent="0.2">
      <c r="A632" t="s">
        <v>428</v>
      </c>
      <c r="B632" t="s">
        <v>598</v>
      </c>
      <c r="C632" t="s">
        <v>609</v>
      </c>
    </row>
    <row r="633" spans="1:3" x14ac:dyDescent="0.2">
      <c r="A633" t="s">
        <v>879</v>
      </c>
      <c r="B633" t="s">
        <v>598</v>
      </c>
      <c r="C633" t="s">
        <v>613</v>
      </c>
    </row>
    <row r="634" spans="1:3" x14ac:dyDescent="0.2">
      <c r="A634" t="s">
        <v>369</v>
      </c>
      <c r="B634" t="s">
        <v>596</v>
      </c>
      <c r="C634" t="s">
        <v>609</v>
      </c>
    </row>
    <row r="635" spans="1:3" x14ac:dyDescent="0.2">
      <c r="A635" t="s">
        <v>461</v>
      </c>
      <c r="B635" t="s">
        <v>605</v>
      </c>
      <c r="C635" t="s">
        <v>613</v>
      </c>
    </row>
    <row r="636" spans="1:3" x14ac:dyDescent="0.2">
      <c r="A636" t="s">
        <v>1034</v>
      </c>
      <c r="B636" t="s">
        <v>598</v>
      </c>
      <c r="C636" t="s">
        <v>613</v>
      </c>
    </row>
    <row r="637" spans="1:3" x14ac:dyDescent="0.2">
      <c r="A637" t="s">
        <v>301</v>
      </c>
      <c r="B637" t="s">
        <v>596</v>
      </c>
      <c r="C637" t="s">
        <v>609</v>
      </c>
    </row>
    <row r="638" spans="1:3" x14ac:dyDescent="0.2">
      <c r="A638" t="s">
        <v>268</v>
      </c>
      <c r="B638" t="s">
        <v>598</v>
      </c>
      <c r="C638" t="s">
        <v>609</v>
      </c>
    </row>
    <row r="639" spans="1:3" x14ac:dyDescent="0.2">
      <c r="A639" t="s">
        <v>950</v>
      </c>
      <c r="B639" t="s">
        <v>606</v>
      </c>
      <c r="C639" t="s">
        <v>608</v>
      </c>
    </row>
    <row r="640" spans="1:3" x14ac:dyDescent="0.2">
      <c r="A640" t="s">
        <v>231</v>
      </c>
      <c r="B640" t="s">
        <v>596</v>
      </c>
      <c r="C640" t="s">
        <v>611</v>
      </c>
    </row>
    <row r="641" spans="1:3" x14ac:dyDescent="0.2">
      <c r="A641" t="s">
        <v>422</v>
      </c>
      <c r="B641" t="s">
        <v>597</v>
      </c>
      <c r="C641" t="s">
        <v>610</v>
      </c>
    </row>
    <row r="642" spans="1:3" x14ac:dyDescent="0.2">
      <c r="A642" t="s">
        <v>709</v>
      </c>
      <c r="B642" t="s">
        <v>605</v>
      </c>
      <c r="C642" t="s">
        <v>609</v>
      </c>
    </row>
    <row r="643" spans="1:3" x14ac:dyDescent="0.2">
      <c r="A643" t="s">
        <v>849</v>
      </c>
      <c r="B643" t="s">
        <v>606</v>
      </c>
      <c r="C643" t="s">
        <v>612</v>
      </c>
    </row>
    <row r="644" spans="1:3" x14ac:dyDescent="0.2">
      <c r="A644" t="s">
        <v>552</v>
      </c>
      <c r="B644" t="s">
        <v>598</v>
      </c>
      <c r="C644" t="s">
        <v>609</v>
      </c>
    </row>
    <row r="645" spans="1:3" x14ac:dyDescent="0.2">
      <c r="A645" t="s">
        <v>470</v>
      </c>
      <c r="B645" t="s">
        <v>598</v>
      </c>
      <c r="C645" t="s">
        <v>612</v>
      </c>
    </row>
    <row r="646" spans="1:3" x14ac:dyDescent="0.2">
      <c r="A646" t="s">
        <v>931</v>
      </c>
      <c r="B646" t="s">
        <v>605</v>
      </c>
      <c r="C646" t="s">
        <v>613</v>
      </c>
    </row>
    <row r="647" spans="1:3" x14ac:dyDescent="0.2">
      <c r="A647" t="s">
        <v>755</v>
      </c>
      <c r="B647" t="s">
        <v>597</v>
      </c>
      <c r="C647" t="s">
        <v>609</v>
      </c>
    </row>
    <row r="648" spans="1:3" x14ac:dyDescent="0.2">
      <c r="A648" t="s">
        <v>176</v>
      </c>
      <c r="B648" t="s">
        <v>598</v>
      </c>
      <c r="C648" t="s">
        <v>611</v>
      </c>
    </row>
    <row r="649" spans="1:3" x14ac:dyDescent="0.2">
      <c r="A649" t="s">
        <v>372</v>
      </c>
      <c r="B649" t="s">
        <v>605</v>
      </c>
      <c r="C649" t="s">
        <v>609</v>
      </c>
    </row>
    <row r="650" spans="1:3" x14ac:dyDescent="0.2">
      <c r="A650" t="s">
        <v>521</v>
      </c>
      <c r="B650" t="s">
        <v>596</v>
      </c>
      <c r="C650" t="s">
        <v>608</v>
      </c>
    </row>
    <row r="651" spans="1:3" x14ac:dyDescent="0.2">
      <c r="A651" t="s">
        <v>258</v>
      </c>
      <c r="B651" t="s">
        <v>598</v>
      </c>
      <c r="C651" t="s">
        <v>609</v>
      </c>
    </row>
    <row r="652" spans="1:3" x14ac:dyDescent="0.2">
      <c r="A652" t="s">
        <v>973</v>
      </c>
      <c r="B652" t="s">
        <v>605</v>
      </c>
      <c r="C652" t="s">
        <v>612</v>
      </c>
    </row>
    <row r="653" spans="1:3" x14ac:dyDescent="0.2">
      <c r="A653" t="s">
        <v>402</v>
      </c>
      <c r="B653" t="s">
        <v>605</v>
      </c>
      <c r="C653" t="s">
        <v>610</v>
      </c>
    </row>
    <row r="654" spans="1:3" x14ac:dyDescent="0.2">
      <c r="A654" t="s">
        <v>237</v>
      </c>
      <c r="B654" t="s">
        <v>597</v>
      </c>
      <c r="C654" t="s">
        <v>612</v>
      </c>
    </row>
    <row r="655" spans="1:3" x14ac:dyDescent="0.2">
      <c r="A655" t="s">
        <v>1017</v>
      </c>
      <c r="B655" t="s">
        <v>597</v>
      </c>
      <c r="C655" t="s">
        <v>613</v>
      </c>
    </row>
    <row r="656" spans="1:3" x14ac:dyDescent="0.2">
      <c r="A656" t="s">
        <v>684</v>
      </c>
      <c r="B656" t="s">
        <v>605</v>
      </c>
      <c r="C656" t="s">
        <v>613</v>
      </c>
    </row>
    <row r="657" spans="1:3" x14ac:dyDescent="0.2">
      <c r="A657" t="s">
        <v>779</v>
      </c>
      <c r="B657" t="s">
        <v>605</v>
      </c>
      <c r="C657" t="s">
        <v>613</v>
      </c>
    </row>
    <row r="658" spans="1:3" x14ac:dyDescent="0.2">
      <c r="A658" t="s">
        <v>406</v>
      </c>
      <c r="B658" t="s">
        <v>598</v>
      </c>
      <c r="C658" t="s">
        <v>608</v>
      </c>
    </row>
    <row r="659" spans="1:3" x14ac:dyDescent="0.2">
      <c r="A659" t="s">
        <v>544</v>
      </c>
      <c r="B659" t="s">
        <v>598</v>
      </c>
      <c r="C659" t="s">
        <v>608</v>
      </c>
    </row>
    <row r="660" spans="1:3" x14ac:dyDescent="0.2">
      <c r="A660" t="s">
        <v>698</v>
      </c>
      <c r="B660" t="s">
        <v>605</v>
      </c>
      <c r="C660" t="s">
        <v>611</v>
      </c>
    </row>
    <row r="661" spans="1:3" x14ac:dyDescent="0.2">
      <c r="A661" t="s">
        <v>673</v>
      </c>
      <c r="B661" t="s">
        <v>597</v>
      </c>
      <c r="C661" t="s">
        <v>612</v>
      </c>
    </row>
    <row r="662" spans="1:3" x14ac:dyDescent="0.2">
      <c r="A662" t="s">
        <v>108</v>
      </c>
      <c r="B662" t="s">
        <v>597</v>
      </c>
      <c r="C662" t="s">
        <v>612</v>
      </c>
    </row>
    <row r="663" spans="1:3" x14ac:dyDescent="0.2">
      <c r="A663" t="s">
        <v>446</v>
      </c>
      <c r="B663" t="s">
        <v>606</v>
      </c>
      <c r="C663" t="s">
        <v>613</v>
      </c>
    </row>
    <row r="664" spans="1:3" x14ac:dyDescent="0.2">
      <c r="A664" t="s">
        <v>412</v>
      </c>
      <c r="B664" t="s">
        <v>597</v>
      </c>
      <c r="C664" t="s">
        <v>609</v>
      </c>
    </row>
    <row r="665" spans="1:3" x14ac:dyDescent="0.2">
      <c r="A665" t="s">
        <v>273</v>
      </c>
      <c r="B665" t="s">
        <v>598</v>
      </c>
      <c r="C665" t="s">
        <v>611</v>
      </c>
    </row>
    <row r="666" spans="1:3" x14ac:dyDescent="0.2">
      <c r="A666" t="s">
        <v>52</v>
      </c>
      <c r="B666" t="s">
        <v>597</v>
      </c>
      <c r="C666" t="s">
        <v>611</v>
      </c>
    </row>
    <row r="667" spans="1:3" x14ac:dyDescent="0.2">
      <c r="A667" t="s">
        <v>69</v>
      </c>
      <c r="B667" t="s">
        <v>598</v>
      </c>
      <c r="C667" t="s">
        <v>611</v>
      </c>
    </row>
    <row r="668" spans="1:3" x14ac:dyDescent="0.2">
      <c r="A668" t="s">
        <v>414</v>
      </c>
      <c r="B668" t="s">
        <v>606</v>
      </c>
      <c r="C668" t="s">
        <v>612</v>
      </c>
    </row>
    <row r="669" spans="1:3" x14ac:dyDescent="0.2">
      <c r="A669" t="s">
        <v>57</v>
      </c>
      <c r="B669" t="s">
        <v>598</v>
      </c>
      <c r="C669" t="s">
        <v>611</v>
      </c>
    </row>
    <row r="670" spans="1:3" x14ac:dyDescent="0.2">
      <c r="A670" t="s">
        <v>1011</v>
      </c>
      <c r="B670" t="s">
        <v>605</v>
      </c>
      <c r="C670" t="s">
        <v>611</v>
      </c>
    </row>
    <row r="671" spans="1:3" x14ac:dyDescent="0.2">
      <c r="A671" t="s">
        <v>573</v>
      </c>
      <c r="B671" t="s">
        <v>596</v>
      </c>
      <c r="C671" t="s">
        <v>613</v>
      </c>
    </row>
    <row r="672" spans="1:3" x14ac:dyDescent="0.2">
      <c r="A672" t="s">
        <v>311</v>
      </c>
      <c r="B672" t="s">
        <v>598</v>
      </c>
      <c r="C672" t="s">
        <v>610</v>
      </c>
    </row>
    <row r="673" spans="1:3" x14ac:dyDescent="0.2">
      <c r="A673" t="s">
        <v>242</v>
      </c>
      <c r="B673" t="s">
        <v>598</v>
      </c>
      <c r="C673" t="s">
        <v>612</v>
      </c>
    </row>
    <row r="674" spans="1:3" x14ac:dyDescent="0.2">
      <c r="A674" t="s">
        <v>444</v>
      </c>
      <c r="B674" t="s">
        <v>598</v>
      </c>
      <c r="C674" t="s">
        <v>611</v>
      </c>
    </row>
    <row r="675" spans="1:3" x14ac:dyDescent="0.2">
      <c r="A675" t="s">
        <v>508</v>
      </c>
      <c r="B675" t="s">
        <v>605</v>
      </c>
      <c r="C675" t="s">
        <v>609</v>
      </c>
    </row>
    <row r="676" spans="1:3" x14ac:dyDescent="0.2">
      <c r="A676" t="s">
        <v>785</v>
      </c>
      <c r="B676" t="s">
        <v>606</v>
      </c>
      <c r="C676" t="s">
        <v>611</v>
      </c>
    </row>
    <row r="677" spans="1:3" x14ac:dyDescent="0.2">
      <c r="A677" t="s">
        <v>85</v>
      </c>
      <c r="B677" t="s">
        <v>598</v>
      </c>
      <c r="C677" t="s">
        <v>608</v>
      </c>
    </row>
    <row r="678" spans="1:3" x14ac:dyDescent="0.2">
      <c r="A678" t="s">
        <v>104</v>
      </c>
      <c r="B678" t="s">
        <v>597</v>
      </c>
      <c r="C678" t="s">
        <v>611</v>
      </c>
    </row>
    <row r="679" spans="1:3" x14ac:dyDescent="0.2">
      <c r="A679" t="s">
        <v>90</v>
      </c>
      <c r="B679" t="s">
        <v>598</v>
      </c>
      <c r="C679" t="s">
        <v>612</v>
      </c>
    </row>
    <row r="680" spans="1:3" x14ac:dyDescent="0.2">
      <c r="A680" t="s">
        <v>488</v>
      </c>
      <c r="B680" t="s">
        <v>597</v>
      </c>
      <c r="C680" t="s">
        <v>612</v>
      </c>
    </row>
    <row r="681" spans="1:3" x14ac:dyDescent="0.2">
      <c r="A681" t="s">
        <v>75</v>
      </c>
      <c r="B681" t="s">
        <v>598</v>
      </c>
      <c r="C681" t="s">
        <v>611</v>
      </c>
    </row>
    <row r="682" spans="1:3" x14ac:dyDescent="0.2">
      <c r="A682" t="s">
        <v>670</v>
      </c>
      <c r="B682" t="s">
        <v>605</v>
      </c>
      <c r="C682" t="s">
        <v>609</v>
      </c>
    </row>
    <row r="683" spans="1:3" x14ac:dyDescent="0.2">
      <c r="A683" t="s">
        <v>238</v>
      </c>
      <c r="B683" t="s">
        <v>605</v>
      </c>
      <c r="C683" t="s">
        <v>608</v>
      </c>
    </row>
    <row r="684" spans="1:3" x14ac:dyDescent="0.2">
      <c r="A684" t="s">
        <v>665</v>
      </c>
      <c r="B684" t="s">
        <v>598</v>
      </c>
      <c r="C684" t="s">
        <v>609</v>
      </c>
    </row>
    <row r="685" spans="1:3" x14ac:dyDescent="0.2">
      <c r="A685" t="s">
        <v>407</v>
      </c>
      <c r="B685" t="s">
        <v>597</v>
      </c>
      <c r="C685" t="s">
        <v>609</v>
      </c>
    </row>
    <row r="686" spans="1:3" x14ac:dyDescent="0.2">
      <c r="A686" t="s">
        <v>332</v>
      </c>
      <c r="B686" t="s">
        <v>606</v>
      </c>
      <c r="C686" t="s">
        <v>613</v>
      </c>
    </row>
    <row r="687" spans="1:3" x14ac:dyDescent="0.2">
      <c r="A687" t="s">
        <v>162</v>
      </c>
      <c r="B687" t="s">
        <v>598</v>
      </c>
      <c r="C687" t="s">
        <v>613</v>
      </c>
    </row>
    <row r="688" spans="1:3" x14ac:dyDescent="0.2">
      <c r="A688" t="s">
        <v>246</v>
      </c>
      <c r="B688" t="s">
        <v>597</v>
      </c>
      <c r="C688" t="s">
        <v>613</v>
      </c>
    </row>
    <row r="689" spans="1:3" x14ac:dyDescent="0.2">
      <c r="A689" t="s">
        <v>426</v>
      </c>
      <c r="B689" t="s">
        <v>606</v>
      </c>
      <c r="C689" t="s">
        <v>609</v>
      </c>
    </row>
    <row r="690" spans="1:3" x14ac:dyDescent="0.2">
      <c r="A690" t="s">
        <v>967</v>
      </c>
      <c r="B690" t="s">
        <v>606</v>
      </c>
      <c r="C690" t="s">
        <v>612</v>
      </c>
    </row>
    <row r="691" spans="1:3" x14ac:dyDescent="0.2">
      <c r="A691" t="s">
        <v>224</v>
      </c>
      <c r="B691" t="s">
        <v>598</v>
      </c>
      <c r="C691" t="s">
        <v>612</v>
      </c>
    </row>
    <row r="692" spans="1:3" x14ac:dyDescent="0.2">
      <c r="A692" t="s">
        <v>820</v>
      </c>
      <c r="B692" t="s">
        <v>598</v>
      </c>
      <c r="C692" t="s">
        <v>608</v>
      </c>
    </row>
    <row r="693" spans="1:3" x14ac:dyDescent="0.2">
      <c r="A693" t="s">
        <v>324</v>
      </c>
      <c r="B693" t="s">
        <v>597</v>
      </c>
      <c r="C693" t="s">
        <v>613</v>
      </c>
    </row>
    <row r="694" spans="1:3" x14ac:dyDescent="0.2">
      <c r="A694" t="s">
        <v>273</v>
      </c>
      <c r="B694" t="s">
        <v>605</v>
      </c>
      <c r="C694" t="s">
        <v>612</v>
      </c>
    </row>
    <row r="695" spans="1:3" x14ac:dyDescent="0.2">
      <c r="A695" t="s">
        <v>692</v>
      </c>
      <c r="B695" t="s">
        <v>605</v>
      </c>
      <c r="C695" t="s">
        <v>608</v>
      </c>
    </row>
    <row r="696" spans="1:3" x14ac:dyDescent="0.2">
      <c r="A696" t="s">
        <v>834</v>
      </c>
      <c r="B696" t="s">
        <v>597</v>
      </c>
      <c r="C696" t="s">
        <v>611</v>
      </c>
    </row>
    <row r="697" spans="1:3" x14ac:dyDescent="0.2">
      <c r="A697" t="s">
        <v>366</v>
      </c>
      <c r="B697" t="s">
        <v>605</v>
      </c>
      <c r="C697" t="s">
        <v>612</v>
      </c>
    </row>
    <row r="698" spans="1:3" x14ac:dyDescent="0.2">
      <c r="A698" t="s">
        <v>743</v>
      </c>
      <c r="B698" t="s">
        <v>598</v>
      </c>
      <c r="C698" t="s">
        <v>608</v>
      </c>
    </row>
    <row r="699" spans="1:3" x14ac:dyDescent="0.2">
      <c r="A699" t="s">
        <v>340</v>
      </c>
      <c r="B699" t="s">
        <v>598</v>
      </c>
      <c r="C699" t="s">
        <v>611</v>
      </c>
    </row>
    <row r="700" spans="1:3" x14ac:dyDescent="0.2">
      <c r="A700" t="s">
        <v>341</v>
      </c>
      <c r="B700" t="s">
        <v>597</v>
      </c>
      <c r="C700" t="s">
        <v>611</v>
      </c>
    </row>
    <row r="701" spans="1:3" x14ac:dyDescent="0.2">
      <c r="A701" t="s">
        <v>741</v>
      </c>
      <c r="B701" t="s">
        <v>598</v>
      </c>
      <c r="C701" t="s">
        <v>612</v>
      </c>
    </row>
    <row r="702" spans="1:3" x14ac:dyDescent="0.2">
      <c r="A702" t="s">
        <v>655</v>
      </c>
      <c r="B702" t="s">
        <v>606</v>
      </c>
      <c r="C702" t="s">
        <v>612</v>
      </c>
    </row>
    <row r="703" spans="1:3" x14ac:dyDescent="0.2">
      <c r="A703" t="s">
        <v>987</v>
      </c>
      <c r="B703" t="s">
        <v>605</v>
      </c>
      <c r="C703" t="s">
        <v>611</v>
      </c>
    </row>
    <row r="704" spans="1:3" x14ac:dyDescent="0.2">
      <c r="A704" t="s">
        <v>285</v>
      </c>
      <c r="B704" t="s">
        <v>605</v>
      </c>
      <c r="C704" t="s">
        <v>610</v>
      </c>
    </row>
    <row r="705" spans="1:3" x14ac:dyDescent="0.2">
      <c r="A705" t="s">
        <v>1014</v>
      </c>
      <c r="B705" t="s">
        <v>598</v>
      </c>
      <c r="C705" t="s">
        <v>612</v>
      </c>
    </row>
    <row r="706" spans="1:3" x14ac:dyDescent="0.2">
      <c r="A706" t="s">
        <v>411</v>
      </c>
      <c r="B706" t="s">
        <v>605</v>
      </c>
      <c r="C706" t="s">
        <v>611</v>
      </c>
    </row>
    <row r="707" spans="1:3" x14ac:dyDescent="0.2">
      <c r="A707" t="s">
        <v>87</v>
      </c>
      <c r="B707" t="s">
        <v>597</v>
      </c>
      <c r="C707" t="s">
        <v>613</v>
      </c>
    </row>
    <row r="708" spans="1:3" x14ac:dyDescent="0.2">
      <c r="A708" t="s">
        <v>300</v>
      </c>
      <c r="B708" t="s">
        <v>598</v>
      </c>
      <c r="C708" t="s">
        <v>611</v>
      </c>
    </row>
    <row r="709" spans="1:3" x14ac:dyDescent="0.2">
      <c r="A709" t="s">
        <v>486</v>
      </c>
      <c r="B709" t="s">
        <v>598</v>
      </c>
      <c r="C709" t="s">
        <v>609</v>
      </c>
    </row>
    <row r="710" spans="1:3" x14ac:dyDescent="0.2">
      <c r="A710" t="s">
        <v>828</v>
      </c>
      <c r="B710" t="s">
        <v>597</v>
      </c>
      <c r="C710" t="s">
        <v>610</v>
      </c>
    </row>
    <row r="711" spans="1:3" x14ac:dyDescent="0.2">
      <c r="A711" t="s">
        <v>245</v>
      </c>
      <c r="B711" t="s">
        <v>598</v>
      </c>
      <c r="C711" t="s">
        <v>608</v>
      </c>
    </row>
    <row r="712" spans="1:3" x14ac:dyDescent="0.2">
      <c r="A712" t="s">
        <v>571</v>
      </c>
      <c r="B712" t="s">
        <v>597</v>
      </c>
      <c r="C712" t="s">
        <v>611</v>
      </c>
    </row>
    <row r="713" spans="1:3" x14ac:dyDescent="0.2">
      <c r="A713" t="s">
        <v>972</v>
      </c>
      <c r="B713" t="s">
        <v>605</v>
      </c>
      <c r="C713" t="s">
        <v>611</v>
      </c>
    </row>
    <row r="714" spans="1:3" x14ac:dyDescent="0.2">
      <c r="A714" t="s">
        <v>569</v>
      </c>
      <c r="B714" t="s">
        <v>597</v>
      </c>
      <c r="C714" t="s">
        <v>613</v>
      </c>
    </row>
    <row r="715" spans="1:3" x14ac:dyDescent="0.2">
      <c r="A715" t="s">
        <v>18</v>
      </c>
      <c r="B715" t="s">
        <v>598</v>
      </c>
      <c r="C715" t="s">
        <v>609</v>
      </c>
    </row>
    <row r="716" spans="1:3" x14ac:dyDescent="0.2">
      <c r="A716" t="s">
        <v>964</v>
      </c>
      <c r="B716" t="s">
        <v>597</v>
      </c>
      <c r="C716" t="s">
        <v>612</v>
      </c>
    </row>
    <row r="717" spans="1:3" x14ac:dyDescent="0.2">
      <c r="A717" t="s">
        <v>878</v>
      </c>
      <c r="B717" t="s">
        <v>597</v>
      </c>
      <c r="C717" t="s">
        <v>611</v>
      </c>
    </row>
    <row r="718" spans="1:3" x14ac:dyDescent="0.2">
      <c r="A718" t="s">
        <v>212</v>
      </c>
      <c r="B718" t="s">
        <v>605</v>
      </c>
      <c r="C718" t="s">
        <v>610</v>
      </c>
    </row>
    <row r="719" spans="1:3" x14ac:dyDescent="0.2">
      <c r="A719" t="s">
        <v>219</v>
      </c>
      <c r="B719" t="s">
        <v>596</v>
      </c>
      <c r="C719" t="s">
        <v>609</v>
      </c>
    </row>
    <row r="720" spans="1:3" x14ac:dyDescent="0.2">
      <c r="A720" t="s">
        <v>170</v>
      </c>
      <c r="B720" t="s">
        <v>597</v>
      </c>
      <c r="C720" t="s">
        <v>613</v>
      </c>
    </row>
    <row r="721" spans="1:3" x14ac:dyDescent="0.2">
      <c r="A721" t="s">
        <v>325</v>
      </c>
      <c r="B721" t="s">
        <v>605</v>
      </c>
      <c r="C721" t="s">
        <v>609</v>
      </c>
    </row>
    <row r="722" spans="1:3" x14ac:dyDescent="0.2">
      <c r="A722" t="s">
        <v>792</v>
      </c>
      <c r="B722" t="s">
        <v>598</v>
      </c>
      <c r="C722" t="s">
        <v>613</v>
      </c>
    </row>
    <row r="723" spans="1:3" x14ac:dyDescent="0.2">
      <c r="A723" t="s">
        <v>380</v>
      </c>
      <c r="B723" t="s">
        <v>596</v>
      </c>
      <c r="C723" t="s">
        <v>611</v>
      </c>
    </row>
    <row r="724" spans="1:3" x14ac:dyDescent="0.2">
      <c r="A724" t="s">
        <v>893</v>
      </c>
      <c r="B724" t="s">
        <v>598</v>
      </c>
      <c r="C724" t="s">
        <v>610</v>
      </c>
    </row>
    <row r="725" spans="1:3" x14ac:dyDescent="0.2">
      <c r="A725" t="s">
        <v>196</v>
      </c>
      <c r="B725" t="s">
        <v>605</v>
      </c>
      <c r="C725" t="s">
        <v>613</v>
      </c>
    </row>
    <row r="726" spans="1:3" x14ac:dyDescent="0.2">
      <c r="A726" t="s">
        <v>215</v>
      </c>
      <c r="B726" t="s">
        <v>598</v>
      </c>
      <c r="C726" t="s">
        <v>613</v>
      </c>
    </row>
    <row r="727" spans="1:3" x14ac:dyDescent="0.2">
      <c r="A727" t="s">
        <v>314</v>
      </c>
      <c r="B727" t="s">
        <v>598</v>
      </c>
      <c r="C727" t="s">
        <v>611</v>
      </c>
    </row>
    <row r="728" spans="1:3" x14ac:dyDescent="0.2">
      <c r="A728" t="s">
        <v>823</v>
      </c>
      <c r="B728" t="s">
        <v>597</v>
      </c>
      <c r="C728" t="s">
        <v>613</v>
      </c>
    </row>
    <row r="729" spans="1:3" x14ac:dyDescent="0.2">
      <c r="A729" t="s">
        <v>791</v>
      </c>
      <c r="B729" t="s">
        <v>596</v>
      </c>
      <c r="C729" t="s">
        <v>612</v>
      </c>
    </row>
    <row r="730" spans="1:3" x14ac:dyDescent="0.2">
      <c r="A730" t="s">
        <v>799</v>
      </c>
      <c r="B730" t="s">
        <v>597</v>
      </c>
      <c r="C730" t="s">
        <v>611</v>
      </c>
    </row>
    <row r="731" spans="1:3" x14ac:dyDescent="0.2">
      <c r="A731" t="s">
        <v>638</v>
      </c>
      <c r="B731" t="s">
        <v>596</v>
      </c>
      <c r="C731" t="s">
        <v>612</v>
      </c>
    </row>
    <row r="732" spans="1:3" x14ac:dyDescent="0.2">
      <c r="A732" t="s">
        <v>664</v>
      </c>
      <c r="B732" t="s">
        <v>598</v>
      </c>
      <c r="C732" t="s">
        <v>610</v>
      </c>
    </row>
    <row r="733" spans="1:3" x14ac:dyDescent="0.2">
      <c r="A733" t="s">
        <v>462</v>
      </c>
      <c r="B733" t="s">
        <v>606</v>
      </c>
      <c r="C733" t="s">
        <v>611</v>
      </c>
    </row>
    <row r="734" spans="1:3" x14ac:dyDescent="0.2">
      <c r="A734" t="s">
        <v>526</v>
      </c>
      <c r="B734" t="s">
        <v>606</v>
      </c>
      <c r="C734" t="s">
        <v>612</v>
      </c>
    </row>
    <row r="735" spans="1:3" x14ac:dyDescent="0.2">
      <c r="A735" t="s">
        <v>733</v>
      </c>
      <c r="B735" t="s">
        <v>597</v>
      </c>
      <c r="C735" t="s">
        <v>613</v>
      </c>
    </row>
    <row r="736" spans="1:3" x14ac:dyDescent="0.2">
      <c r="A736" t="s">
        <v>166</v>
      </c>
      <c r="B736" t="s">
        <v>597</v>
      </c>
      <c r="C736" t="s">
        <v>611</v>
      </c>
    </row>
    <row r="737" spans="1:3" x14ac:dyDescent="0.2">
      <c r="A737" t="s">
        <v>145</v>
      </c>
      <c r="B737" t="s">
        <v>605</v>
      </c>
      <c r="C737" t="s">
        <v>611</v>
      </c>
    </row>
    <row r="738" spans="1:3" x14ac:dyDescent="0.2">
      <c r="A738" t="s">
        <v>233</v>
      </c>
      <c r="B738" t="s">
        <v>598</v>
      </c>
      <c r="C738" t="s">
        <v>612</v>
      </c>
    </row>
    <row r="739" spans="1:3" x14ac:dyDescent="0.2">
      <c r="A739" t="s">
        <v>948</v>
      </c>
      <c r="B739" t="s">
        <v>605</v>
      </c>
      <c r="C739" t="s">
        <v>611</v>
      </c>
    </row>
    <row r="740" spans="1:3" x14ac:dyDescent="0.2">
      <c r="A740" t="s">
        <v>835</v>
      </c>
      <c r="B740" t="s">
        <v>598</v>
      </c>
      <c r="C740" t="s">
        <v>612</v>
      </c>
    </row>
    <row r="741" spans="1:3" x14ac:dyDescent="0.2">
      <c r="A741" t="s">
        <v>279</v>
      </c>
      <c r="B741" t="s">
        <v>598</v>
      </c>
      <c r="C741" t="s">
        <v>612</v>
      </c>
    </row>
    <row r="742" spans="1:3" x14ac:dyDescent="0.2">
      <c r="A742" t="s">
        <v>418</v>
      </c>
      <c r="B742" t="s">
        <v>605</v>
      </c>
      <c r="C742" t="s">
        <v>609</v>
      </c>
    </row>
    <row r="743" spans="1:3" x14ac:dyDescent="0.2">
      <c r="A743" t="s">
        <v>727</v>
      </c>
      <c r="B743" t="s">
        <v>606</v>
      </c>
      <c r="C743" t="s">
        <v>611</v>
      </c>
    </row>
    <row r="744" spans="1:3" x14ac:dyDescent="0.2">
      <c r="A744" t="s">
        <v>749</v>
      </c>
      <c r="B744" t="s">
        <v>605</v>
      </c>
      <c r="C744" t="s">
        <v>612</v>
      </c>
    </row>
    <row r="745" spans="1:3" x14ac:dyDescent="0.2">
      <c r="A745" t="s">
        <v>164</v>
      </c>
      <c r="B745" t="s">
        <v>597</v>
      </c>
      <c r="C745" t="s">
        <v>609</v>
      </c>
    </row>
    <row r="746" spans="1:3" x14ac:dyDescent="0.2">
      <c r="A746" t="s">
        <v>394</v>
      </c>
      <c r="B746" t="s">
        <v>596</v>
      </c>
      <c r="C746" t="s">
        <v>612</v>
      </c>
    </row>
    <row r="747" spans="1:3" x14ac:dyDescent="0.2">
      <c r="A747" t="s">
        <v>336</v>
      </c>
      <c r="B747" t="s">
        <v>605</v>
      </c>
      <c r="C747" t="s">
        <v>611</v>
      </c>
    </row>
    <row r="748" spans="1:3" x14ac:dyDescent="0.2">
      <c r="A748" t="s">
        <v>498</v>
      </c>
      <c r="B748" t="s">
        <v>605</v>
      </c>
      <c r="C748" t="s">
        <v>608</v>
      </c>
    </row>
    <row r="749" spans="1:3" x14ac:dyDescent="0.2">
      <c r="A749" t="s">
        <v>575</v>
      </c>
      <c r="B749" t="s">
        <v>606</v>
      </c>
      <c r="C749" t="s">
        <v>608</v>
      </c>
    </row>
    <row r="750" spans="1:3" x14ac:dyDescent="0.2">
      <c r="A750" t="s">
        <v>153</v>
      </c>
      <c r="B750" t="s">
        <v>597</v>
      </c>
      <c r="C750" t="s">
        <v>612</v>
      </c>
    </row>
    <row r="751" spans="1:3" x14ac:dyDescent="0.2">
      <c r="A751" t="s">
        <v>710</v>
      </c>
      <c r="B751" t="s">
        <v>605</v>
      </c>
      <c r="C751" t="s">
        <v>612</v>
      </c>
    </row>
    <row r="752" spans="1:3" x14ac:dyDescent="0.2">
      <c r="A752" t="s">
        <v>985</v>
      </c>
      <c r="B752" t="s">
        <v>597</v>
      </c>
      <c r="C752" t="s">
        <v>613</v>
      </c>
    </row>
    <row r="753" spans="1:3" x14ac:dyDescent="0.2">
      <c r="A753" t="s">
        <v>151</v>
      </c>
      <c r="B753" t="s">
        <v>597</v>
      </c>
      <c r="C753" t="s">
        <v>612</v>
      </c>
    </row>
    <row r="754" spans="1:3" x14ac:dyDescent="0.2">
      <c r="A754" t="s">
        <v>770</v>
      </c>
      <c r="B754" t="s">
        <v>606</v>
      </c>
      <c r="C754" t="s">
        <v>612</v>
      </c>
    </row>
    <row r="755" spans="1:3" x14ac:dyDescent="0.2">
      <c r="A755" t="s">
        <v>309</v>
      </c>
      <c r="B755" t="s">
        <v>606</v>
      </c>
      <c r="C755" t="s">
        <v>611</v>
      </c>
    </row>
    <row r="756" spans="1:3" x14ac:dyDescent="0.2">
      <c r="A756" t="s">
        <v>50</v>
      </c>
      <c r="B756" t="s">
        <v>605</v>
      </c>
      <c r="C756" t="s">
        <v>609</v>
      </c>
    </row>
    <row r="757" spans="1:3" x14ac:dyDescent="0.2">
      <c r="A757" t="s">
        <v>128</v>
      </c>
      <c r="B757" t="s">
        <v>606</v>
      </c>
      <c r="C757" t="s">
        <v>611</v>
      </c>
    </row>
    <row r="758" spans="1:3" x14ac:dyDescent="0.2">
      <c r="A758" t="s">
        <v>94</v>
      </c>
      <c r="B758" t="s">
        <v>598</v>
      </c>
      <c r="C758" t="s">
        <v>612</v>
      </c>
    </row>
    <row r="759" spans="1:3" x14ac:dyDescent="0.2">
      <c r="A759" t="s">
        <v>666</v>
      </c>
      <c r="B759" t="s">
        <v>597</v>
      </c>
      <c r="C759" t="s">
        <v>608</v>
      </c>
    </row>
    <row r="760" spans="1:3" x14ac:dyDescent="0.2">
      <c r="A760" t="s">
        <v>962</v>
      </c>
      <c r="B760" t="s">
        <v>598</v>
      </c>
      <c r="C760" t="s">
        <v>613</v>
      </c>
    </row>
    <row r="761" spans="1:3" x14ac:dyDescent="0.2">
      <c r="A761" t="s">
        <v>118</v>
      </c>
      <c r="B761" t="s">
        <v>598</v>
      </c>
      <c r="C761" t="s">
        <v>611</v>
      </c>
    </row>
    <row r="762" spans="1:3" x14ac:dyDescent="0.2">
      <c r="A762" t="s">
        <v>379</v>
      </c>
      <c r="B762" t="s">
        <v>596</v>
      </c>
      <c r="C762" t="s">
        <v>608</v>
      </c>
    </row>
    <row r="763" spans="1:3" x14ac:dyDescent="0.2">
      <c r="A763" t="s">
        <v>472</v>
      </c>
      <c r="B763" t="s">
        <v>605</v>
      </c>
      <c r="C763" t="s">
        <v>613</v>
      </c>
    </row>
    <row r="764" spans="1:3" x14ac:dyDescent="0.2">
      <c r="A764" t="s">
        <v>636</v>
      </c>
      <c r="B764" t="s">
        <v>605</v>
      </c>
      <c r="C764" t="s">
        <v>611</v>
      </c>
    </row>
    <row r="765" spans="1:3" x14ac:dyDescent="0.2">
      <c r="A765" t="s">
        <v>231</v>
      </c>
      <c r="B765" t="s">
        <v>605</v>
      </c>
      <c r="C765" t="s">
        <v>612</v>
      </c>
    </row>
    <row r="766" spans="1:3" x14ac:dyDescent="0.2">
      <c r="A766" t="s">
        <v>416</v>
      </c>
      <c r="B766" t="s">
        <v>596</v>
      </c>
      <c r="C766" t="s">
        <v>608</v>
      </c>
    </row>
    <row r="767" spans="1:3" x14ac:dyDescent="0.2">
      <c r="A767" t="s">
        <v>206</v>
      </c>
      <c r="B767" t="s">
        <v>597</v>
      </c>
      <c r="C767" t="s">
        <v>612</v>
      </c>
    </row>
    <row r="768" spans="1:3" x14ac:dyDescent="0.2">
      <c r="A768" t="s">
        <v>716</v>
      </c>
      <c r="B768" t="s">
        <v>605</v>
      </c>
      <c r="C768" t="s">
        <v>612</v>
      </c>
    </row>
    <row r="769" spans="1:3" x14ac:dyDescent="0.2">
      <c r="A769" t="s">
        <v>880</v>
      </c>
      <c r="B769" t="s">
        <v>606</v>
      </c>
      <c r="C769" t="s">
        <v>613</v>
      </c>
    </row>
    <row r="770" spans="1:3" x14ac:dyDescent="0.2">
      <c r="A770" t="s">
        <v>7</v>
      </c>
      <c r="B770" t="s">
        <v>598</v>
      </c>
      <c r="C770" t="s">
        <v>611</v>
      </c>
    </row>
    <row r="771" spans="1:3" x14ac:dyDescent="0.2">
      <c r="A771" t="s">
        <v>850</v>
      </c>
      <c r="B771" t="s">
        <v>597</v>
      </c>
      <c r="C771" t="s">
        <v>611</v>
      </c>
    </row>
    <row r="772" spans="1:3" x14ac:dyDescent="0.2">
      <c r="A772" t="s">
        <v>909</v>
      </c>
      <c r="B772" t="s">
        <v>597</v>
      </c>
      <c r="C772" t="s">
        <v>612</v>
      </c>
    </row>
    <row r="773" spans="1:3" x14ac:dyDescent="0.2">
      <c r="A773" t="s">
        <v>425</v>
      </c>
      <c r="B773" t="s">
        <v>596</v>
      </c>
      <c r="C773" t="s">
        <v>613</v>
      </c>
    </row>
    <row r="774" spans="1:3" x14ac:dyDescent="0.2">
      <c r="A774" t="s">
        <v>399</v>
      </c>
      <c r="B774" t="s">
        <v>597</v>
      </c>
      <c r="C774" t="s">
        <v>609</v>
      </c>
    </row>
    <row r="775" spans="1:3" x14ac:dyDescent="0.2">
      <c r="A775" t="s">
        <v>492</v>
      </c>
      <c r="B775" t="s">
        <v>605</v>
      </c>
      <c r="C775" t="s">
        <v>612</v>
      </c>
    </row>
    <row r="776" spans="1:3" x14ac:dyDescent="0.2">
      <c r="A776" t="s">
        <v>995</v>
      </c>
      <c r="B776" t="s">
        <v>606</v>
      </c>
      <c r="C776" t="s">
        <v>612</v>
      </c>
    </row>
    <row r="777" spans="1:3" x14ac:dyDescent="0.2">
      <c r="A777" t="s">
        <v>506</v>
      </c>
      <c r="B777" t="s">
        <v>598</v>
      </c>
      <c r="C777" t="s">
        <v>612</v>
      </c>
    </row>
    <row r="778" spans="1:3" x14ac:dyDescent="0.2">
      <c r="A778" t="s">
        <v>42</v>
      </c>
      <c r="B778" t="s">
        <v>596</v>
      </c>
      <c r="C778" t="s">
        <v>612</v>
      </c>
    </row>
    <row r="779" spans="1:3" x14ac:dyDescent="0.2">
      <c r="A779" t="s">
        <v>991</v>
      </c>
      <c r="B779" t="s">
        <v>605</v>
      </c>
      <c r="C779" t="s">
        <v>611</v>
      </c>
    </row>
    <row r="780" spans="1:3" x14ac:dyDescent="0.2">
      <c r="A780" t="s">
        <v>793</v>
      </c>
      <c r="B780" t="s">
        <v>598</v>
      </c>
      <c r="C780" t="s">
        <v>612</v>
      </c>
    </row>
    <row r="781" spans="1:3" x14ac:dyDescent="0.2">
      <c r="A781" t="s">
        <v>82</v>
      </c>
      <c r="B781" t="s">
        <v>597</v>
      </c>
      <c r="C781" t="s">
        <v>612</v>
      </c>
    </row>
    <row r="782" spans="1:3" x14ac:dyDescent="0.2">
      <c r="A782" t="s">
        <v>126</v>
      </c>
      <c r="B782" t="s">
        <v>605</v>
      </c>
      <c r="C782" t="s">
        <v>611</v>
      </c>
    </row>
    <row r="783" spans="1:3" x14ac:dyDescent="0.2">
      <c r="A783" t="s">
        <v>353</v>
      </c>
      <c r="B783" t="s">
        <v>598</v>
      </c>
      <c r="C783" t="s">
        <v>613</v>
      </c>
    </row>
    <row r="784" spans="1:3" x14ac:dyDescent="0.2">
      <c r="A784" t="s">
        <v>643</v>
      </c>
      <c r="B784" t="s">
        <v>596</v>
      </c>
      <c r="C784" t="s">
        <v>613</v>
      </c>
    </row>
    <row r="785" spans="1:3" x14ac:dyDescent="0.2">
      <c r="A785" t="s">
        <v>235</v>
      </c>
      <c r="B785" t="s">
        <v>598</v>
      </c>
      <c r="C785" t="s">
        <v>612</v>
      </c>
    </row>
    <row r="786" spans="1:3" x14ac:dyDescent="0.2">
      <c r="A786" t="s">
        <v>455</v>
      </c>
      <c r="B786" t="s">
        <v>598</v>
      </c>
      <c r="C786" t="s">
        <v>612</v>
      </c>
    </row>
    <row r="787" spans="1:3" x14ac:dyDescent="0.2">
      <c r="A787" t="s">
        <v>1013</v>
      </c>
      <c r="B787" t="s">
        <v>597</v>
      </c>
      <c r="C787" t="s">
        <v>611</v>
      </c>
    </row>
    <row r="788" spans="1:3" x14ac:dyDescent="0.2">
      <c r="A788" t="s">
        <v>469</v>
      </c>
      <c r="B788" t="s">
        <v>605</v>
      </c>
      <c r="C788" t="s">
        <v>613</v>
      </c>
    </row>
    <row r="789" spans="1:3" x14ac:dyDescent="0.2">
      <c r="A789" t="s">
        <v>703</v>
      </c>
      <c r="B789" t="s">
        <v>606</v>
      </c>
      <c r="C789" t="s">
        <v>611</v>
      </c>
    </row>
    <row r="790" spans="1:3" x14ac:dyDescent="0.2">
      <c r="A790" t="s">
        <v>76</v>
      </c>
      <c r="B790" t="s">
        <v>606</v>
      </c>
      <c r="C790" t="s">
        <v>611</v>
      </c>
    </row>
    <row r="791" spans="1:3" x14ac:dyDescent="0.2">
      <c r="A791" t="s">
        <v>83</v>
      </c>
      <c r="B791" t="s">
        <v>606</v>
      </c>
      <c r="C791" t="s">
        <v>611</v>
      </c>
    </row>
    <row r="792" spans="1:3" x14ac:dyDescent="0.2">
      <c r="A792" t="s">
        <v>73</v>
      </c>
      <c r="B792" t="s">
        <v>598</v>
      </c>
      <c r="C792" t="s">
        <v>612</v>
      </c>
    </row>
    <row r="793" spans="1:3" x14ac:dyDescent="0.2">
      <c r="A793" t="s">
        <v>976</v>
      </c>
      <c r="B793" t="s">
        <v>605</v>
      </c>
      <c r="C793" t="s">
        <v>611</v>
      </c>
    </row>
    <row r="794" spans="1:3" x14ac:dyDescent="0.2">
      <c r="A794" t="s">
        <v>179</v>
      </c>
      <c r="B794" t="s">
        <v>605</v>
      </c>
      <c r="C794" t="s">
        <v>611</v>
      </c>
    </row>
    <row r="795" spans="1:3" x14ac:dyDescent="0.2">
      <c r="A795" t="s">
        <v>304</v>
      </c>
      <c r="B795" t="s">
        <v>598</v>
      </c>
      <c r="C795" t="s">
        <v>608</v>
      </c>
    </row>
    <row r="796" spans="1:3" x14ac:dyDescent="0.2">
      <c r="A796" t="s">
        <v>400</v>
      </c>
      <c r="B796" t="s">
        <v>605</v>
      </c>
      <c r="C796" t="s">
        <v>611</v>
      </c>
    </row>
    <row r="797" spans="1:3" x14ac:dyDescent="0.2">
      <c r="A797" t="s">
        <v>795</v>
      </c>
      <c r="B797" t="s">
        <v>605</v>
      </c>
      <c r="C797" t="s">
        <v>612</v>
      </c>
    </row>
    <row r="798" spans="1:3" x14ac:dyDescent="0.2">
      <c r="A798" t="s">
        <v>359</v>
      </c>
      <c r="B798" t="s">
        <v>597</v>
      </c>
      <c r="C798" t="s">
        <v>611</v>
      </c>
    </row>
    <row r="799" spans="1:3" x14ac:dyDescent="0.2">
      <c r="A799" t="s">
        <v>236</v>
      </c>
      <c r="B799" t="s">
        <v>605</v>
      </c>
      <c r="C799" t="s">
        <v>609</v>
      </c>
    </row>
    <row r="800" spans="1:3" x14ac:dyDescent="0.2">
      <c r="A800" t="s">
        <v>303</v>
      </c>
      <c r="B800" t="s">
        <v>598</v>
      </c>
      <c r="C800" t="s">
        <v>608</v>
      </c>
    </row>
    <row r="801" spans="1:3" x14ac:dyDescent="0.2">
      <c r="A801" t="s">
        <v>874</v>
      </c>
      <c r="B801" t="s">
        <v>596</v>
      </c>
      <c r="C801" t="s">
        <v>611</v>
      </c>
    </row>
    <row r="802" spans="1:3" x14ac:dyDescent="0.2">
      <c r="A802" t="s">
        <v>867</v>
      </c>
      <c r="B802" t="s">
        <v>606</v>
      </c>
      <c r="C802" t="s">
        <v>611</v>
      </c>
    </row>
    <row r="803" spans="1:3" x14ac:dyDescent="0.2">
      <c r="A803" t="s">
        <v>947</v>
      </c>
      <c r="B803" t="s">
        <v>597</v>
      </c>
      <c r="C803" t="s">
        <v>613</v>
      </c>
    </row>
    <row r="804" spans="1:3" x14ac:dyDescent="0.2">
      <c r="A804" t="s">
        <v>899</v>
      </c>
      <c r="B804" t="s">
        <v>597</v>
      </c>
      <c r="C804" t="s">
        <v>611</v>
      </c>
    </row>
    <row r="805" spans="1:3" x14ac:dyDescent="0.2">
      <c r="A805" t="s">
        <v>141</v>
      </c>
      <c r="B805" t="s">
        <v>598</v>
      </c>
      <c r="C805" t="s">
        <v>609</v>
      </c>
    </row>
    <row r="806" spans="1:3" x14ac:dyDescent="0.2">
      <c r="A806" t="s">
        <v>200</v>
      </c>
      <c r="B806" t="s">
        <v>598</v>
      </c>
      <c r="C806" t="s">
        <v>612</v>
      </c>
    </row>
    <row r="807" spans="1:3" x14ac:dyDescent="0.2">
      <c r="A807" t="s">
        <v>540</v>
      </c>
      <c r="B807" t="s">
        <v>606</v>
      </c>
      <c r="C807" t="s">
        <v>611</v>
      </c>
    </row>
    <row r="808" spans="1:3" x14ac:dyDescent="0.2">
      <c r="A808" t="s">
        <v>916</v>
      </c>
      <c r="B808" t="s">
        <v>598</v>
      </c>
      <c r="C808" t="s">
        <v>608</v>
      </c>
    </row>
    <row r="809" spans="1:3" x14ac:dyDescent="0.2">
      <c r="A809" t="s">
        <v>16</v>
      </c>
      <c r="B809" t="s">
        <v>598</v>
      </c>
      <c r="C809" t="s">
        <v>612</v>
      </c>
    </row>
    <row r="810" spans="1:3" x14ac:dyDescent="0.2">
      <c r="A810" t="s">
        <v>463</v>
      </c>
      <c r="B810" t="s">
        <v>605</v>
      </c>
      <c r="C810" t="s">
        <v>609</v>
      </c>
    </row>
    <row r="811" spans="1:3" x14ac:dyDescent="0.2">
      <c r="A811" t="s">
        <v>110</v>
      </c>
      <c r="B811" t="s">
        <v>597</v>
      </c>
      <c r="C811" t="s">
        <v>611</v>
      </c>
    </row>
    <row r="812" spans="1:3" x14ac:dyDescent="0.2">
      <c r="A812" t="s">
        <v>143</v>
      </c>
      <c r="B812" t="s">
        <v>598</v>
      </c>
      <c r="C812" t="s">
        <v>609</v>
      </c>
    </row>
    <row r="813" spans="1:3" x14ac:dyDescent="0.2">
      <c r="A813" t="s">
        <v>895</v>
      </c>
      <c r="B813" t="s">
        <v>606</v>
      </c>
      <c r="C813" t="s">
        <v>611</v>
      </c>
    </row>
    <row r="814" spans="1:3" x14ac:dyDescent="0.2">
      <c r="A814" t="s">
        <v>876</v>
      </c>
      <c r="B814" t="s">
        <v>596</v>
      </c>
      <c r="C814" t="s">
        <v>608</v>
      </c>
    </row>
    <row r="815" spans="1:3" x14ac:dyDescent="0.2">
      <c r="A815" t="s">
        <v>483</v>
      </c>
      <c r="B815" t="s">
        <v>597</v>
      </c>
      <c r="C815" t="s">
        <v>608</v>
      </c>
    </row>
    <row r="816" spans="1:3" x14ac:dyDescent="0.2">
      <c r="A816" t="s">
        <v>549</v>
      </c>
      <c r="B816" t="s">
        <v>598</v>
      </c>
      <c r="C816" t="s">
        <v>608</v>
      </c>
    </row>
    <row r="817" spans="1:3" x14ac:dyDescent="0.2">
      <c r="A817" t="s">
        <v>723</v>
      </c>
      <c r="B817" t="s">
        <v>598</v>
      </c>
      <c r="C817" t="s">
        <v>611</v>
      </c>
    </row>
    <row r="818" spans="1:3" x14ac:dyDescent="0.2">
      <c r="A818" t="s">
        <v>940</v>
      </c>
      <c r="B818" t="s">
        <v>605</v>
      </c>
      <c r="C818" t="s">
        <v>609</v>
      </c>
    </row>
    <row r="819" spans="1:3" x14ac:dyDescent="0.2">
      <c r="A819" t="s">
        <v>732</v>
      </c>
      <c r="B819" t="s">
        <v>597</v>
      </c>
      <c r="C819" t="s">
        <v>613</v>
      </c>
    </row>
    <row r="820" spans="1:3" x14ac:dyDescent="0.2">
      <c r="A820" t="s">
        <v>563</v>
      </c>
      <c r="B820" t="s">
        <v>598</v>
      </c>
      <c r="C820" t="s">
        <v>613</v>
      </c>
    </row>
    <row r="821" spans="1:3" x14ac:dyDescent="0.2">
      <c r="A821" t="s">
        <v>637</v>
      </c>
      <c r="B821" t="s">
        <v>597</v>
      </c>
      <c r="C821" t="s">
        <v>609</v>
      </c>
    </row>
    <row r="822" spans="1:3" x14ac:dyDescent="0.2">
      <c r="A822" t="s">
        <v>503</v>
      </c>
      <c r="B822" t="s">
        <v>596</v>
      </c>
      <c r="C822" t="s">
        <v>611</v>
      </c>
    </row>
    <row r="823" spans="1:3" x14ac:dyDescent="0.2">
      <c r="A823" t="s">
        <v>527</v>
      </c>
      <c r="B823" t="s">
        <v>596</v>
      </c>
      <c r="C823" t="s">
        <v>608</v>
      </c>
    </row>
    <row r="824" spans="1:3" x14ac:dyDescent="0.2">
      <c r="A824" t="s">
        <v>449</v>
      </c>
      <c r="B824" t="s">
        <v>597</v>
      </c>
      <c r="C824" t="s">
        <v>609</v>
      </c>
    </row>
    <row r="825" spans="1:3" x14ac:dyDescent="0.2">
      <c r="A825" t="s">
        <v>978</v>
      </c>
      <c r="B825" t="s">
        <v>606</v>
      </c>
      <c r="C825" t="s">
        <v>613</v>
      </c>
    </row>
    <row r="826" spans="1:3" x14ac:dyDescent="0.2">
      <c r="A826" t="s">
        <v>59</v>
      </c>
      <c r="B826" t="s">
        <v>597</v>
      </c>
      <c r="C826" t="s">
        <v>612</v>
      </c>
    </row>
    <row r="827" spans="1:3" x14ac:dyDescent="0.2">
      <c r="A827" t="s">
        <v>199</v>
      </c>
      <c r="B827" t="s">
        <v>597</v>
      </c>
      <c r="C827" t="s">
        <v>613</v>
      </c>
    </row>
    <row r="828" spans="1:3" x14ac:dyDescent="0.2">
      <c r="A828" t="s">
        <v>1027</v>
      </c>
      <c r="B828" t="s">
        <v>606</v>
      </c>
      <c r="C828" t="s">
        <v>613</v>
      </c>
    </row>
    <row r="829" spans="1:3" x14ac:dyDescent="0.2">
      <c r="A829" t="s">
        <v>209</v>
      </c>
      <c r="B829" t="s">
        <v>598</v>
      </c>
      <c r="C829" t="s">
        <v>608</v>
      </c>
    </row>
    <row r="830" spans="1:3" x14ac:dyDescent="0.2">
      <c r="A830" t="s">
        <v>389</v>
      </c>
      <c r="B830" t="s">
        <v>605</v>
      </c>
      <c r="C830" t="s">
        <v>608</v>
      </c>
    </row>
    <row r="831" spans="1:3" x14ac:dyDescent="0.2">
      <c r="A831" t="s">
        <v>945</v>
      </c>
      <c r="B831" t="s">
        <v>605</v>
      </c>
      <c r="C831" t="s">
        <v>609</v>
      </c>
    </row>
    <row r="832" spans="1:3" x14ac:dyDescent="0.2">
      <c r="A832" t="s">
        <v>955</v>
      </c>
      <c r="B832" t="s">
        <v>597</v>
      </c>
      <c r="C832" t="s">
        <v>612</v>
      </c>
    </row>
    <row r="833" spans="1:3" x14ac:dyDescent="0.2">
      <c r="A833" t="s">
        <v>739</v>
      </c>
      <c r="B833" t="s">
        <v>596</v>
      </c>
      <c r="C833" t="s">
        <v>613</v>
      </c>
    </row>
    <row r="834" spans="1:3" x14ac:dyDescent="0.2">
      <c r="A834" t="s">
        <v>789</v>
      </c>
      <c r="B834" t="s">
        <v>598</v>
      </c>
      <c r="C834" t="s">
        <v>613</v>
      </c>
    </row>
    <row r="835" spans="1:3" x14ac:dyDescent="0.2">
      <c r="A835" t="s">
        <v>194</v>
      </c>
      <c r="B835" t="s">
        <v>596</v>
      </c>
      <c r="C835" t="s">
        <v>611</v>
      </c>
    </row>
    <row r="836" spans="1:3" x14ac:dyDescent="0.2">
      <c r="A836" t="s">
        <v>688</v>
      </c>
      <c r="B836" t="s">
        <v>598</v>
      </c>
      <c r="C836" t="s">
        <v>608</v>
      </c>
    </row>
    <row r="837" spans="1:3" x14ac:dyDescent="0.2">
      <c r="A837" t="s">
        <v>107</v>
      </c>
      <c r="B837" t="s">
        <v>605</v>
      </c>
      <c r="C837" t="s">
        <v>611</v>
      </c>
    </row>
    <row r="838" spans="1:3" x14ac:dyDescent="0.2">
      <c r="A838" t="s">
        <v>375</v>
      </c>
      <c r="B838" t="s">
        <v>598</v>
      </c>
      <c r="C838" t="s">
        <v>609</v>
      </c>
    </row>
    <row r="839" spans="1:3" x14ac:dyDescent="0.2">
      <c r="A839" t="s">
        <v>796</v>
      </c>
      <c r="B839" t="s">
        <v>605</v>
      </c>
      <c r="C839" t="s">
        <v>613</v>
      </c>
    </row>
    <row r="840" spans="1:3" x14ac:dyDescent="0.2">
      <c r="A840" t="s">
        <v>715</v>
      </c>
      <c r="B840" t="s">
        <v>598</v>
      </c>
      <c r="C840" t="s">
        <v>613</v>
      </c>
    </row>
    <row r="841" spans="1:3" x14ac:dyDescent="0.2">
      <c r="A841" t="s">
        <v>241</v>
      </c>
      <c r="B841" t="s">
        <v>597</v>
      </c>
      <c r="C841" t="s">
        <v>612</v>
      </c>
    </row>
    <row r="842" spans="1:3" x14ac:dyDescent="0.2">
      <c r="A842" t="s">
        <v>788</v>
      </c>
      <c r="B842" t="s">
        <v>597</v>
      </c>
      <c r="C842" t="s">
        <v>611</v>
      </c>
    </row>
    <row r="843" spans="1:3" x14ac:dyDescent="0.2">
      <c r="A843" t="s">
        <v>565</v>
      </c>
      <c r="B843" t="s">
        <v>597</v>
      </c>
      <c r="C843" t="s">
        <v>612</v>
      </c>
    </row>
    <row r="844" spans="1:3" x14ac:dyDescent="0.2">
      <c r="A844" t="s">
        <v>403</v>
      </c>
      <c r="B844" t="s">
        <v>598</v>
      </c>
      <c r="C844" t="s">
        <v>609</v>
      </c>
    </row>
    <row r="845" spans="1:3" x14ac:dyDescent="0.2">
      <c r="A845" t="s">
        <v>46</v>
      </c>
      <c r="B845" t="s">
        <v>598</v>
      </c>
      <c r="C845" t="s">
        <v>611</v>
      </c>
    </row>
    <row r="846" spans="1:3" x14ac:dyDescent="0.2">
      <c r="A846" t="s">
        <v>221</v>
      </c>
      <c r="B846" t="s">
        <v>598</v>
      </c>
      <c r="C846" t="s">
        <v>609</v>
      </c>
    </row>
    <row r="847" spans="1:3" x14ac:dyDescent="0.2">
      <c r="A847" t="s">
        <v>641</v>
      </c>
      <c r="B847" t="s">
        <v>606</v>
      </c>
      <c r="C847" t="s">
        <v>611</v>
      </c>
    </row>
    <row r="848" spans="1:3" x14ac:dyDescent="0.2">
      <c r="A848" t="s">
        <v>260</v>
      </c>
      <c r="B848" t="s">
        <v>606</v>
      </c>
      <c r="C848" t="s">
        <v>611</v>
      </c>
    </row>
    <row r="849" spans="1:3" x14ac:dyDescent="0.2">
      <c r="A849" t="s">
        <v>445</v>
      </c>
      <c r="B849" t="s">
        <v>598</v>
      </c>
      <c r="C849" t="s">
        <v>612</v>
      </c>
    </row>
    <row r="850" spans="1:3" x14ac:dyDescent="0.2">
      <c r="A850" t="s">
        <v>890</v>
      </c>
      <c r="B850" t="s">
        <v>605</v>
      </c>
      <c r="C850" t="s">
        <v>613</v>
      </c>
    </row>
    <row r="851" spans="1:3" x14ac:dyDescent="0.2">
      <c r="A851" t="s">
        <v>417</v>
      </c>
      <c r="B851" t="s">
        <v>605</v>
      </c>
      <c r="C851" t="s">
        <v>608</v>
      </c>
    </row>
    <row r="852" spans="1:3" x14ac:dyDescent="0.2">
      <c r="A852" t="s">
        <v>897</v>
      </c>
      <c r="B852" t="s">
        <v>598</v>
      </c>
      <c r="C852" t="s">
        <v>609</v>
      </c>
    </row>
    <row r="853" spans="1:3" x14ac:dyDescent="0.2">
      <c r="A853" t="s">
        <v>386</v>
      </c>
      <c r="B853" t="s">
        <v>598</v>
      </c>
      <c r="C853" t="s">
        <v>612</v>
      </c>
    </row>
    <row r="854" spans="1:3" x14ac:dyDescent="0.2">
      <c r="A854" t="s">
        <v>114</v>
      </c>
      <c r="B854" t="s">
        <v>605</v>
      </c>
      <c r="C854" t="s">
        <v>613</v>
      </c>
    </row>
    <row r="855" spans="1:3" x14ac:dyDescent="0.2">
      <c r="A855" t="s">
        <v>640</v>
      </c>
      <c r="B855" t="s">
        <v>605</v>
      </c>
      <c r="C855" t="s">
        <v>613</v>
      </c>
    </row>
    <row r="856" spans="1:3" x14ac:dyDescent="0.2">
      <c r="A856" t="s">
        <v>55</v>
      </c>
      <c r="B856" t="s">
        <v>605</v>
      </c>
      <c r="C856" t="s">
        <v>608</v>
      </c>
    </row>
    <row r="857" spans="1:3" x14ac:dyDescent="0.2">
      <c r="A857" t="s">
        <v>478</v>
      </c>
      <c r="B857" t="s">
        <v>597</v>
      </c>
      <c r="C857" t="s">
        <v>608</v>
      </c>
    </row>
    <row r="858" spans="1:3" x14ac:dyDescent="0.2">
      <c r="A858" t="s">
        <v>142</v>
      </c>
      <c r="B858" t="s">
        <v>606</v>
      </c>
      <c r="C858" t="s">
        <v>613</v>
      </c>
    </row>
    <row r="859" spans="1:3" x14ac:dyDescent="0.2">
      <c r="A859" t="s">
        <v>939</v>
      </c>
      <c r="B859" t="s">
        <v>605</v>
      </c>
      <c r="C859" t="s">
        <v>612</v>
      </c>
    </row>
    <row r="860" spans="1:3" x14ac:dyDescent="0.2">
      <c r="A860" t="s">
        <v>692</v>
      </c>
      <c r="B860" t="s">
        <v>597</v>
      </c>
      <c r="C860" t="s">
        <v>608</v>
      </c>
    </row>
    <row r="861" spans="1:3" x14ac:dyDescent="0.2">
      <c r="A861" t="s">
        <v>274</v>
      </c>
      <c r="B861" t="s">
        <v>605</v>
      </c>
      <c r="C861" t="s">
        <v>610</v>
      </c>
    </row>
    <row r="862" spans="1:3" x14ac:dyDescent="0.2">
      <c r="A862" t="s">
        <v>811</v>
      </c>
      <c r="B862" t="s">
        <v>597</v>
      </c>
      <c r="C862" t="s">
        <v>613</v>
      </c>
    </row>
    <row r="863" spans="1:3" x14ac:dyDescent="0.2">
      <c r="A863" t="s">
        <v>1016</v>
      </c>
      <c r="B863" t="s">
        <v>598</v>
      </c>
      <c r="C863" t="s">
        <v>612</v>
      </c>
    </row>
    <row r="864" spans="1:3" x14ac:dyDescent="0.2">
      <c r="A864" t="s">
        <v>427</v>
      </c>
      <c r="B864" t="s">
        <v>598</v>
      </c>
      <c r="C864" t="s">
        <v>610</v>
      </c>
    </row>
    <row r="865" spans="1:3" x14ac:dyDescent="0.2">
      <c r="A865" t="s">
        <v>889</v>
      </c>
      <c r="B865" t="s">
        <v>598</v>
      </c>
      <c r="C865" t="s">
        <v>610</v>
      </c>
    </row>
    <row r="866" spans="1:3" x14ac:dyDescent="0.2">
      <c r="A866" t="s">
        <v>124</v>
      </c>
      <c r="B866" t="s">
        <v>597</v>
      </c>
      <c r="C866" t="s">
        <v>613</v>
      </c>
    </row>
    <row r="867" spans="1:3" x14ac:dyDescent="0.2">
      <c r="A867" t="s">
        <v>490</v>
      </c>
      <c r="B867" t="s">
        <v>606</v>
      </c>
      <c r="C867" t="s">
        <v>612</v>
      </c>
    </row>
    <row r="868" spans="1:3" x14ac:dyDescent="0.2">
      <c r="A868" t="s">
        <v>119</v>
      </c>
      <c r="B868" t="s">
        <v>598</v>
      </c>
      <c r="C868" t="s">
        <v>611</v>
      </c>
    </row>
    <row r="869" spans="1:3" x14ac:dyDescent="0.2">
      <c r="A869" t="s">
        <v>873</v>
      </c>
      <c r="B869" t="s">
        <v>597</v>
      </c>
      <c r="C869" t="s">
        <v>609</v>
      </c>
    </row>
    <row r="870" spans="1:3" x14ac:dyDescent="0.2">
      <c r="A870" t="s">
        <v>747</v>
      </c>
      <c r="B870" t="s">
        <v>598</v>
      </c>
      <c r="C870" t="s">
        <v>612</v>
      </c>
    </row>
    <row r="871" spans="1:3" x14ac:dyDescent="0.2">
      <c r="A871" t="s">
        <v>120</v>
      </c>
      <c r="B871" t="s">
        <v>597</v>
      </c>
      <c r="C871" t="s">
        <v>608</v>
      </c>
    </row>
    <row r="872" spans="1:3" x14ac:dyDescent="0.2">
      <c r="A872" t="s">
        <v>284</v>
      </c>
      <c r="B872" t="s">
        <v>606</v>
      </c>
      <c r="C872" t="s">
        <v>608</v>
      </c>
    </row>
    <row r="873" spans="1:3" x14ac:dyDescent="0.2">
      <c r="A873" t="s">
        <v>757</v>
      </c>
      <c r="B873" t="s">
        <v>605</v>
      </c>
      <c r="C873" t="s">
        <v>613</v>
      </c>
    </row>
    <row r="874" spans="1:3" x14ac:dyDescent="0.2">
      <c r="A874" t="s">
        <v>194</v>
      </c>
      <c r="B874" t="s">
        <v>606</v>
      </c>
      <c r="C874" t="s">
        <v>608</v>
      </c>
    </row>
    <row r="875" spans="1:3" x14ac:dyDescent="0.2">
      <c r="A875" t="s">
        <v>923</v>
      </c>
      <c r="B875" t="s">
        <v>606</v>
      </c>
      <c r="C875" t="s">
        <v>608</v>
      </c>
    </row>
    <row r="876" spans="1:3" x14ac:dyDescent="0.2">
      <c r="A876" t="s">
        <v>318</v>
      </c>
      <c r="B876" t="s">
        <v>606</v>
      </c>
      <c r="C876" t="s">
        <v>608</v>
      </c>
    </row>
    <row r="877" spans="1:3" x14ac:dyDescent="0.2">
      <c r="A877" t="s">
        <v>438</v>
      </c>
      <c r="B877" t="s">
        <v>598</v>
      </c>
      <c r="C877" t="s">
        <v>612</v>
      </c>
    </row>
    <row r="878" spans="1:3" x14ac:dyDescent="0.2">
      <c r="A878" t="s">
        <v>954</v>
      </c>
      <c r="B878" t="s">
        <v>598</v>
      </c>
      <c r="C878" t="s">
        <v>608</v>
      </c>
    </row>
    <row r="879" spans="1:3" x14ac:dyDescent="0.2">
      <c r="A879" t="s">
        <v>681</v>
      </c>
      <c r="B879" t="s">
        <v>606</v>
      </c>
      <c r="C879" t="s">
        <v>608</v>
      </c>
    </row>
    <row r="880" spans="1:3" x14ac:dyDescent="0.2">
      <c r="A880" t="s">
        <v>762</v>
      </c>
      <c r="B880" t="s">
        <v>606</v>
      </c>
      <c r="C880" t="s">
        <v>609</v>
      </c>
    </row>
    <row r="881" spans="1:3" x14ac:dyDescent="0.2">
      <c r="A881" t="s">
        <v>378</v>
      </c>
      <c r="B881" t="s">
        <v>606</v>
      </c>
      <c r="C881" t="s">
        <v>609</v>
      </c>
    </row>
    <row r="882" spans="1:3" x14ac:dyDescent="0.2">
      <c r="A882" t="s">
        <v>837</v>
      </c>
      <c r="B882" t="s">
        <v>597</v>
      </c>
      <c r="C882" t="s">
        <v>613</v>
      </c>
    </row>
    <row r="883" spans="1:3" x14ac:dyDescent="0.2">
      <c r="A883" t="s">
        <v>1010</v>
      </c>
      <c r="B883" t="s">
        <v>596</v>
      </c>
      <c r="C883" t="s">
        <v>613</v>
      </c>
    </row>
    <row r="884" spans="1:3" x14ac:dyDescent="0.2">
      <c r="A884" t="s">
        <v>14</v>
      </c>
      <c r="B884" t="s">
        <v>598</v>
      </c>
      <c r="C884" t="s">
        <v>609</v>
      </c>
    </row>
    <row r="885" spans="1:3" x14ac:dyDescent="0.2">
      <c r="A885" t="s">
        <v>856</v>
      </c>
      <c r="B885" t="s">
        <v>596</v>
      </c>
      <c r="C885" t="s">
        <v>609</v>
      </c>
    </row>
    <row r="886" spans="1:3" x14ac:dyDescent="0.2">
      <c r="A886" t="s">
        <v>927</v>
      </c>
      <c r="B886" t="s">
        <v>598</v>
      </c>
      <c r="C886" t="s">
        <v>612</v>
      </c>
    </row>
    <row r="887" spans="1:3" x14ac:dyDescent="0.2">
      <c r="A887" t="s">
        <v>1012</v>
      </c>
      <c r="B887" t="s">
        <v>596</v>
      </c>
      <c r="C887" t="s">
        <v>611</v>
      </c>
    </row>
    <row r="888" spans="1:3" x14ac:dyDescent="0.2">
      <c r="A888" t="s">
        <v>250</v>
      </c>
      <c r="B888" t="s">
        <v>605</v>
      </c>
      <c r="C888" t="s">
        <v>610</v>
      </c>
    </row>
    <row r="889" spans="1:3" x14ac:dyDescent="0.2">
      <c r="A889" t="s">
        <v>925</v>
      </c>
      <c r="B889" t="s">
        <v>605</v>
      </c>
      <c r="C889" t="s">
        <v>608</v>
      </c>
    </row>
    <row r="890" spans="1:3" x14ac:dyDescent="0.2">
      <c r="A890" t="s">
        <v>650</v>
      </c>
      <c r="B890" t="s">
        <v>605</v>
      </c>
      <c r="C890" t="s">
        <v>608</v>
      </c>
    </row>
    <row r="891" spans="1:3" x14ac:dyDescent="0.2">
      <c r="A891" t="s">
        <v>529</v>
      </c>
      <c r="B891" t="s">
        <v>598</v>
      </c>
      <c r="C891" t="s">
        <v>611</v>
      </c>
    </row>
    <row r="892" spans="1:3" x14ac:dyDescent="0.2">
      <c r="A892" t="s">
        <v>262</v>
      </c>
      <c r="B892" t="s">
        <v>597</v>
      </c>
      <c r="C892" t="s">
        <v>613</v>
      </c>
    </row>
    <row r="893" spans="1:3" x14ac:dyDescent="0.2">
      <c r="A893" t="s">
        <v>550</v>
      </c>
      <c r="B893" t="s">
        <v>598</v>
      </c>
      <c r="C893" t="s">
        <v>609</v>
      </c>
    </row>
    <row r="894" spans="1:3" x14ac:dyDescent="0.2">
      <c r="A894" t="s">
        <v>906</v>
      </c>
      <c r="B894" t="s">
        <v>598</v>
      </c>
      <c r="C894" t="s">
        <v>612</v>
      </c>
    </row>
    <row r="895" spans="1:3" x14ac:dyDescent="0.2">
      <c r="A895" t="s">
        <v>21</v>
      </c>
      <c r="B895" t="s">
        <v>605</v>
      </c>
      <c r="C895" t="s">
        <v>611</v>
      </c>
    </row>
    <row r="896" spans="1:3" x14ac:dyDescent="0.2">
      <c r="A896" t="s">
        <v>275</v>
      </c>
      <c r="B896" t="s">
        <v>596</v>
      </c>
      <c r="C896" t="s">
        <v>609</v>
      </c>
    </row>
    <row r="897" spans="1:3" x14ac:dyDescent="0.2">
      <c r="A897" t="s">
        <v>825</v>
      </c>
      <c r="B897" t="s">
        <v>596</v>
      </c>
      <c r="C897" t="s">
        <v>611</v>
      </c>
    </row>
    <row r="898" spans="1:3" x14ac:dyDescent="0.2">
      <c r="A898" t="s">
        <v>207</v>
      </c>
      <c r="B898" t="s">
        <v>605</v>
      </c>
      <c r="C898" t="s">
        <v>613</v>
      </c>
    </row>
    <row r="899" spans="1:3" x14ac:dyDescent="0.2">
      <c r="A899" t="s">
        <v>99</v>
      </c>
      <c r="B899" t="s">
        <v>605</v>
      </c>
      <c r="C899" t="s">
        <v>612</v>
      </c>
    </row>
    <row r="900" spans="1:3" x14ac:dyDescent="0.2">
      <c r="A900" t="s">
        <v>708</v>
      </c>
      <c r="B900" t="s">
        <v>598</v>
      </c>
      <c r="C900" t="s">
        <v>612</v>
      </c>
    </row>
    <row r="901" spans="1:3" x14ac:dyDescent="0.2">
      <c r="A901" t="s">
        <v>154</v>
      </c>
      <c r="B901" t="s">
        <v>598</v>
      </c>
      <c r="C901" t="s">
        <v>612</v>
      </c>
    </row>
    <row r="902" spans="1:3" x14ac:dyDescent="0.2">
      <c r="A902" t="s">
        <v>649</v>
      </c>
      <c r="B902" t="s">
        <v>605</v>
      </c>
      <c r="C902" t="s">
        <v>611</v>
      </c>
    </row>
    <row r="903" spans="1:3" x14ac:dyDescent="0.2">
      <c r="A903" t="s">
        <v>512</v>
      </c>
      <c r="B903" t="s">
        <v>598</v>
      </c>
      <c r="C903" t="s">
        <v>609</v>
      </c>
    </row>
    <row r="904" spans="1:3" x14ac:dyDescent="0.2">
      <c r="A904" t="s">
        <v>657</v>
      </c>
      <c r="B904" t="s">
        <v>598</v>
      </c>
      <c r="C904" t="s">
        <v>612</v>
      </c>
    </row>
    <row r="905" spans="1:3" x14ac:dyDescent="0.2">
      <c r="A905" t="s">
        <v>62</v>
      </c>
      <c r="B905" t="s">
        <v>605</v>
      </c>
      <c r="C905" t="s">
        <v>611</v>
      </c>
    </row>
    <row r="906" spans="1:3" x14ac:dyDescent="0.2">
      <c r="A906" t="s">
        <v>132</v>
      </c>
      <c r="B906" t="s">
        <v>598</v>
      </c>
      <c r="C906" t="s">
        <v>609</v>
      </c>
    </row>
    <row r="907" spans="1:3" x14ac:dyDescent="0.2">
      <c r="A907" t="s">
        <v>186</v>
      </c>
      <c r="B907" t="s">
        <v>606</v>
      </c>
      <c r="C907" t="s">
        <v>609</v>
      </c>
    </row>
    <row r="908" spans="1:3" x14ac:dyDescent="0.2">
      <c r="A908" t="s">
        <v>700</v>
      </c>
      <c r="B908" t="s">
        <v>597</v>
      </c>
      <c r="C908" t="s">
        <v>613</v>
      </c>
    </row>
    <row r="909" spans="1:3" x14ac:dyDescent="0.2">
      <c r="A909" t="s">
        <v>952</v>
      </c>
      <c r="B909" t="s">
        <v>596</v>
      </c>
      <c r="C909" t="s">
        <v>611</v>
      </c>
    </row>
    <row r="910" spans="1:3" x14ac:dyDescent="0.2">
      <c r="A910" t="s">
        <v>1007</v>
      </c>
      <c r="B910" t="s">
        <v>606</v>
      </c>
      <c r="C910" t="s">
        <v>612</v>
      </c>
    </row>
    <row r="911" spans="1:3" x14ac:dyDescent="0.2">
      <c r="A911" t="s">
        <v>440</v>
      </c>
      <c r="B911" t="s">
        <v>605</v>
      </c>
      <c r="C911" t="s">
        <v>609</v>
      </c>
    </row>
    <row r="912" spans="1:3" x14ac:dyDescent="0.2">
      <c r="A912" t="s">
        <v>216</v>
      </c>
      <c r="B912" t="s">
        <v>596</v>
      </c>
      <c r="C912" t="s">
        <v>609</v>
      </c>
    </row>
    <row r="913" spans="1:3" x14ac:dyDescent="0.2">
      <c r="A913" t="s">
        <v>680</v>
      </c>
      <c r="B913" t="s">
        <v>596</v>
      </c>
      <c r="C913" t="s">
        <v>609</v>
      </c>
    </row>
    <row r="914" spans="1:3" x14ac:dyDescent="0.2">
      <c r="A914" t="s">
        <v>520</v>
      </c>
      <c r="B914" t="s">
        <v>598</v>
      </c>
      <c r="C914" t="s">
        <v>611</v>
      </c>
    </row>
    <row r="915" spans="1:3" x14ac:dyDescent="0.2">
      <c r="A915" t="s">
        <v>174</v>
      </c>
      <c r="B915" t="s">
        <v>598</v>
      </c>
      <c r="C915" t="s">
        <v>611</v>
      </c>
    </row>
    <row r="916" spans="1:3" x14ac:dyDescent="0.2">
      <c r="A916" t="s">
        <v>251</v>
      </c>
      <c r="B916" t="s">
        <v>597</v>
      </c>
      <c r="C916" t="s">
        <v>612</v>
      </c>
    </row>
    <row r="917" spans="1:3" x14ac:dyDescent="0.2">
      <c r="A917" t="s">
        <v>517</v>
      </c>
      <c r="B917" t="s">
        <v>596</v>
      </c>
      <c r="C917" t="s">
        <v>612</v>
      </c>
    </row>
    <row r="918" spans="1:3" x14ac:dyDescent="0.2">
      <c r="A918" t="s">
        <v>475</v>
      </c>
      <c r="B918" t="s">
        <v>598</v>
      </c>
      <c r="C918" t="s">
        <v>611</v>
      </c>
    </row>
    <row r="919" spans="1:3" x14ac:dyDescent="0.2">
      <c r="A919" t="s">
        <v>809</v>
      </c>
      <c r="B919" t="s">
        <v>598</v>
      </c>
      <c r="C919" t="s">
        <v>613</v>
      </c>
    </row>
    <row r="920" spans="1:3" x14ac:dyDescent="0.2">
      <c r="A920" t="s">
        <v>497</v>
      </c>
      <c r="B920" t="s">
        <v>597</v>
      </c>
      <c r="C920" t="s">
        <v>608</v>
      </c>
    </row>
    <row r="921" spans="1:3" x14ac:dyDescent="0.2">
      <c r="A921" t="s">
        <v>344</v>
      </c>
      <c r="B921" t="s">
        <v>605</v>
      </c>
      <c r="C921" t="s">
        <v>612</v>
      </c>
    </row>
    <row r="922" spans="1:3" x14ac:dyDescent="0.2">
      <c r="A922" t="s">
        <v>806</v>
      </c>
      <c r="B922" t="s">
        <v>606</v>
      </c>
      <c r="C922" t="s">
        <v>608</v>
      </c>
    </row>
    <row r="923" spans="1:3" x14ac:dyDescent="0.2">
      <c r="A923" t="s">
        <v>443</v>
      </c>
      <c r="B923" t="s">
        <v>605</v>
      </c>
      <c r="C923" t="s">
        <v>609</v>
      </c>
    </row>
    <row r="924" spans="1:3" x14ac:dyDescent="0.2">
      <c r="A924" t="s">
        <v>257</v>
      </c>
      <c r="B924" t="s">
        <v>597</v>
      </c>
      <c r="C924" t="s">
        <v>610</v>
      </c>
    </row>
    <row r="925" spans="1:3" x14ac:dyDescent="0.2">
      <c r="A925" t="s">
        <v>133</v>
      </c>
      <c r="B925" t="s">
        <v>598</v>
      </c>
      <c r="C925" t="s">
        <v>609</v>
      </c>
    </row>
    <row r="926" spans="1:3" x14ac:dyDescent="0.2">
      <c r="A926" t="s">
        <v>661</v>
      </c>
      <c r="B926" t="s">
        <v>605</v>
      </c>
      <c r="C926" t="s">
        <v>612</v>
      </c>
    </row>
    <row r="927" spans="1:3" x14ac:dyDescent="0.2">
      <c r="A927" t="s">
        <v>67</v>
      </c>
      <c r="B927" t="s">
        <v>598</v>
      </c>
      <c r="C927" t="s">
        <v>611</v>
      </c>
    </row>
    <row r="928" spans="1:3" x14ac:dyDescent="0.2">
      <c r="A928" t="s">
        <v>429</v>
      </c>
      <c r="B928" t="s">
        <v>598</v>
      </c>
      <c r="C928" t="s">
        <v>612</v>
      </c>
    </row>
    <row r="929" spans="1:3" x14ac:dyDescent="0.2">
      <c r="A929" t="s">
        <v>804</v>
      </c>
      <c r="B929" t="s">
        <v>606</v>
      </c>
      <c r="C929" t="s">
        <v>612</v>
      </c>
    </row>
    <row r="930" spans="1:3" x14ac:dyDescent="0.2">
      <c r="A930" t="s">
        <v>297</v>
      </c>
      <c r="B930" t="s">
        <v>598</v>
      </c>
      <c r="C930" t="s">
        <v>612</v>
      </c>
    </row>
    <row r="931" spans="1:3" x14ac:dyDescent="0.2">
      <c r="A931" t="s">
        <v>635</v>
      </c>
      <c r="B931" t="s">
        <v>598</v>
      </c>
      <c r="C931" t="s">
        <v>613</v>
      </c>
    </row>
    <row r="932" spans="1:3" x14ac:dyDescent="0.2">
      <c r="A932" t="s">
        <v>831</v>
      </c>
      <c r="B932" t="s">
        <v>598</v>
      </c>
      <c r="C932" t="s">
        <v>608</v>
      </c>
    </row>
    <row r="933" spans="1:3" x14ac:dyDescent="0.2">
      <c r="A933" t="s">
        <v>926</v>
      </c>
      <c r="B933" t="s">
        <v>606</v>
      </c>
      <c r="C933" t="s">
        <v>612</v>
      </c>
    </row>
    <row r="934" spans="1:3" x14ac:dyDescent="0.2">
      <c r="A934" t="s">
        <v>990</v>
      </c>
      <c r="B934" t="s">
        <v>606</v>
      </c>
      <c r="C934" t="s">
        <v>613</v>
      </c>
    </row>
    <row r="935" spans="1:3" x14ac:dyDescent="0.2">
      <c r="A935" t="s">
        <v>803</v>
      </c>
      <c r="B935" t="s">
        <v>598</v>
      </c>
      <c r="C935" t="s">
        <v>612</v>
      </c>
    </row>
    <row r="936" spans="1:3" x14ac:dyDescent="0.2">
      <c r="A936" t="s">
        <v>218</v>
      </c>
      <c r="B936" t="s">
        <v>605</v>
      </c>
      <c r="C936" t="s">
        <v>613</v>
      </c>
    </row>
    <row r="937" spans="1:3" x14ac:dyDescent="0.2">
      <c r="A937" t="s">
        <v>646</v>
      </c>
      <c r="B937" t="s">
        <v>605</v>
      </c>
      <c r="C937" t="s">
        <v>611</v>
      </c>
    </row>
    <row r="938" spans="1:3" x14ac:dyDescent="0.2">
      <c r="A938" t="s">
        <v>484</v>
      </c>
      <c r="B938" t="s">
        <v>598</v>
      </c>
      <c r="C938" t="s">
        <v>612</v>
      </c>
    </row>
    <row r="939" spans="1:3" x14ac:dyDescent="0.2">
      <c r="A939" t="s">
        <v>576</v>
      </c>
      <c r="B939" t="s">
        <v>605</v>
      </c>
      <c r="C939" t="s">
        <v>612</v>
      </c>
    </row>
    <row r="940" spans="1:3" x14ac:dyDescent="0.2">
      <c r="A940" t="s">
        <v>718</v>
      </c>
      <c r="B940" t="s">
        <v>597</v>
      </c>
      <c r="C940" t="s">
        <v>608</v>
      </c>
    </row>
    <row r="941" spans="1:3" x14ac:dyDescent="0.2">
      <c r="A941" t="s">
        <v>824</v>
      </c>
      <c r="B941" t="s">
        <v>598</v>
      </c>
      <c r="C941" t="s">
        <v>611</v>
      </c>
    </row>
    <row r="942" spans="1:3" x14ac:dyDescent="0.2">
      <c r="A942" t="s">
        <v>801</v>
      </c>
      <c r="B942" t="s">
        <v>606</v>
      </c>
      <c r="C942" t="s">
        <v>611</v>
      </c>
    </row>
    <row r="943" spans="1:3" x14ac:dyDescent="0.2">
      <c r="A943" t="s">
        <v>112</v>
      </c>
      <c r="B943" t="s">
        <v>606</v>
      </c>
      <c r="C943" t="s">
        <v>612</v>
      </c>
    </row>
    <row r="944" spans="1:3" x14ac:dyDescent="0.2">
      <c r="A944" t="s">
        <v>189</v>
      </c>
      <c r="B944" t="s">
        <v>605</v>
      </c>
      <c r="C944" t="s">
        <v>610</v>
      </c>
    </row>
    <row r="945" spans="1:3" x14ac:dyDescent="0.2">
      <c r="A945" t="s">
        <v>690</v>
      </c>
      <c r="B945" t="s">
        <v>605</v>
      </c>
      <c r="C945" t="s">
        <v>610</v>
      </c>
    </row>
    <row r="946" spans="1:3" x14ac:dyDescent="0.2">
      <c r="A946" t="s">
        <v>538</v>
      </c>
      <c r="B946" t="s">
        <v>597</v>
      </c>
      <c r="C946" t="s">
        <v>612</v>
      </c>
    </row>
    <row r="947" spans="1:3" x14ac:dyDescent="0.2">
      <c r="A947" t="s">
        <v>695</v>
      </c>
      <c r="B947" t="s">
        <v>605</v>
      </c>
      <c r="C947" t="s">
        <v>611</v>
      </c>
    </row>
    <row r="948" spans="1:3" x14ac:dyDescent="0.2">
      <c r="A948" t="s">
        <v>180</v>
      </c>
      <c r="B948" t="s">
        <v>597</v>
      </c>
      <c r="C948" t="s">
        <v>613</v>
      </c>
    </row>
    <row r="949" spans="1:3" x14ac:dyDescent="0.2">
      <c r="A949" t="s">
        <v>886</v>
      </c>
      <c r="B949" t="s">
        <v>597</v>
      </c>
      <c r="C949" t="s">
        <v>611</v>
      </c>
    </row>
    <row r="950" spans="1:3" x14ac:dyDescent="0.2">
      <c r="A950" t="s">
        <v>817</v>
      </c>
      <c r="B950" t="s">
        <v>597</v>
      </c>
      <c r="C950" t="s">
        <v>613</v>
      </c>
    </row>
    <row r="951" spans="1:3" x14ac:dyDescent="0.2">
      <c r="A951" t="s">
        <v>259</v>
      </c>
      <c r="B951" t="s">
        <v>605</v>
      </c>
      <c r="C951" t="s">
        <v>611</v>
      </c>
    </row>
    <row r="952" spans="1:3" x14ac:dyDescent="0.2">
      <c r="A952" t="s">
        <v>752</v>
      </c>
      <c r="B952" t="s">
        <v>597</v>
      </c>
      <c r="C952" t="s">
        <v>609</v>
      </c>
    </row>
    <row r="953" spans="1:3" x14ac:dyDescent="0.2">
      <c r="A953" t="s">
        <v>146</v>
      </c>
      <c r="B953" t="s">
        <v>597</v>
      </c>
      <c r="C953" t="s">
        <v>609</v>
      </c>
    </row>
    <row r="954" spans="1:3" x14ac:dyDescent="0.2">
      <c r="A954" t="s">
        <v>276</v>
      </c>
      <c r="B954" t="s">
        <v>598</v>
      </c>
      <c r="C954" t="s">
        <v>613</v>
      </c>
    </row>
    <row r="955" spans="1:3" x14ac:dyDescent="0.2">
      <c r="A955" t="s">
        <v>230</v>
      </c>
      <c r="B955" t="s">
        <v>598</v>
      </c>
      <c r="C955" t="s">
        <v>611</v>
      </c>
    </row>
    <row r="956" spans="1:3" x14ac:dyDescent="0.2">
      <c r="A956" t="s">
        <v>81</v>
      </c>
      <c r="B956" t="s">
        <v>606</v>
      </c>
      <c r="C956" t="s">
        <v>613</v>
      </c>
    </row>
    <row r="957" spans="1:3" x14ac:dyDescent="0.2">
      <c r="A957" t="s">
        <v>720</v>
      </c>
      <c r="B957" t="s">
        <v>605</v>
      </c>
      <c r="C957" t="s">
        <v>612</v>
      </c>
    </row>
    <row r="958" spans="1:3" x14ac:dyDescent="0.2">
      <c r="A958" t="s">
        <v>556</v>
      </c>
      <c r="B958" t="s">
        <v>598</v>
      </c>
      <c r="C958" t="s">
        <v>611</v>
      </c>
    </row>
    <row r="959" spans="1:3" x14ac:dyDescent="0.2">
      <c r="A959" t="s">
        <v>971</v>
      </c>
      <c r="B959" t="s">
        <v>598</v>
      </c>
      <c r="C959" t="s">
        <v>611</v>
      </c>
    </row>
    <row r="960" spans="1:3" x14ac:dyDescent="0.2">
      <c r="A960" t="s">
        <v>982</v>
      </c>
      <c r="B960" t="s">
        <v>605</v>
      </c>
      <c r="C960" t="s">
        <v>610</v>
      </c>
    </row>
    <row r="961" spans="1:3" x14ac:dyDescent="0.2">
      <c r="A961" t="s">
        <v>920</v>
      </c>
      <c r="B961" t="s">
        <v>605</v>
      </c>
      <c r="C961" t="s">
        <v>609</v>
      </c>
    </row>
    <row r="962" spans="1:3" x14ac:dyDescent="0.2">
      <c r="A962" t="s">
        <v>282</v>
      </c>
      <c r="B962" t="s">
        <v>598</v>
      </c>
      <c r="C962" t="s">
        <v>611</v>
      </c>
    </row>
    <row r="963" spans="1:3" x14ac:dyDescent="0.2">
      <c r="A963" t="s">
        <v>271</v>
      </c>
      <c r="B963" t="s">
        <v>605</v>
      </c>
      <c r="C963" t="s">
        <v>613</v>
      </c>
    </row>
    <row r="964" spans="1:3" x14ac:dyDescent="0.2">
      <c r="A964" t="s">
        <v>383</v>
      </c>
      <c r="B964" t="s">
        <v>598</v>
      </c>
      <c r="C964" t="s">
        <v>613</v>
      </c>
    </row>
    <row r="965" spans="1:3" x14ac:dyDescent="0.2">
      <c r="A965" t="s">
        <v>653</v>
      </c>
      <c r="B965" t="s">
        <v>606</v>
      </c>
      <c r="C965" t="s">
        <v>611</v>
      </c>
    </row>
    <row r="966" spans="1:3" x14ac:dyDescent="0.2">
      <c r="A966" t="s">
        <v>772</v>
      </c>
      <c r="B966" t="s">
        <v>605</v>
      </c>
      <c r="C966" t="s">
        <v>609</v>
      </c>
    </row>
    <row r="967" spans="1:3" x14ac:dyDescent="0.2">
      <c r="A967" t="s">
        <v>191</v>
      </c>
      <c r="B967" t="s">
        <v>597</v>
      </c>
      <c r="C967" t="s">
        <v>612</v>
      </c>
    </row>
    <row r="968" spans="1:3" x14ac:dyDescent="0.2">
      <c r="A968" t="s">
        <v>671</v>
      </c>
      <c r="B968" t="s">
        <v>598</v>
      </c>
      <c r="C968" t="s">
        <v>608</v>
      </c>
    </row>
    <row r="969" spans="1:3" x14ac:dyDescent="0.2">
      <c r="A969" t="s">
        <v>858</v>
      </c>
      <c r="B969" t="s">
        <v>598</v>
      </c>
      <c r="C969" t="s">
        <v>610</v>
      </c>
    </row>
    <row r="970" spans="1:3" x14ac:dyDescent="0.2">
      <c r="A970" t="s">
        <v>907</v>
      </c>
      <c r="B970" t="s">
        <v>605</v>
      </c>
      <c r="C970" t="s">
        <v>611</v>
      </c>
    </row>
    <row r="971" spans="1:3" x14ac:dyDescent="0.2">
      <c r="A971" t="s">
        <v>227</v>
      </c>
      <c r="B971" t="s">
        <v>606</v>
      </c>
      <c r="C971" t="s">
        <v>608</v>
      </c>
    </row>
    <row r="972" spans="1:3" x14ac:dyDescent="0.2">
      <c r="A972" t="s">
        <v>310</v>
      </c>
      <c r="B972" t="s">
        <v>598</v>
      </c>
      <c r="C972" t="s">
        <v>612</v>
      </c>
    </row>
    <row r="973" spans="1:3" x14ac:dyDescent="0.2">
      <c r="A973" t="s">
        <v>662</v>
      </c>
      <c r="B973" t="s">
        <v>606</v>
      </c>
      <c r="C973" t="s">
        <v>609</v>
      </c>
    </row>
    <row r="974" spans="1:3" x14ac:dyDescent="0.2">
      <c r="A974" t="s">
        <v>287</v>
      </c>
      <c r="B974" t="s">
        <v>598</v>
      </c>
      <c r="C974" t="s">
        <v>613</v>
      </c>
    </row>
    <row r="975" spans="1:3" x14ac:dyDescent="0.2">
      <c r="A975" t="s">
        <v>351</v>
      </c>
      <c r="B975" t="s">
        <v>596</v>
      </c>
      <c r="C975" t="s">
        <v>610</v>
      </c>
    </row>
    <row r="976" spans="1:3" x14ac:dyDescent="0.2">
      <c r="A976" t="s">
        <v>97</v>
      </c>
      <c r="B976" t="s">
        <v>598</v>
      </c>
      <c r="C976" t="s">
        <v>611</v>
      </c>
    </row>
    <row r="977" spans="1:3" x14ac:dyDescent="0.2">
      <c r="A977" t="s">
        <v>805</v>
      </c>
      <c r="B977" t="s">
        <v>605</v>
      </c>
      <c r="C977" t="s">
        <v>611</v>
      </c>
    </row>
    <row r="978" spans="1:3" x14ac:dyDescent="0.2">
      <c r="A978" t="s">
        <v>125</v>
      </c>
      <c r="B978" t="s">
        <v>597</v>
      </c>
      <c r="C978" t="s">
        <v>613</v>
      </c>
    </row>
    <row r="979" spans="1:3" x14ac:dyDescent="0.2">
      <c r="A979" t="s">
        <v>96</v>
      </c>
      <c r="B979" t="s">
        <v>605</v>
      </c>
      <c r="C979" t="s">
        <v>609</v>
      </c>
    </row>
    <row r="980" spans="1:3" x14ac:dyDescent="0.2">
      <c r="A980" t="s">
        <v>919</v>
      </c>
      <c r="B980" t="s">
        <v>598</v>
      </c>
      <c r="C980" t="s">
        <v>609</v>
      </c>
    </row>
    <row r="981" spans="1:3" x14ac:dyDescent="0.2">
      <c r="A981" t="s">
        <v>545</v>
      </c>
      <c r="B981" t="s">
        <v>598</v>
      </c>
      <c r="C981" t="s">
        <v>612</v>
      </c>
    </row>
    <row r="982" spans="1:3" x14ac:dyDescent="0.2">
      <c r="A982" t="s">
        <v>33</v>
      </c>
      <c r="B982" t="s">
        <v>598</v>
      </c>
      <c r="C982" t="s">
        <v>609</v>
      </c>
    </row>
    <row r="983" spans="1:3" x14ac:dyDescent="0.2">
      <c r="A983" t="s">
        <v>66</v>
      </c>
      <c r="B983" t="s">
        <v>605</v>
      </c>
      <c r="C983" t="s">
        <v>609</v>
      </c>
    </row>
    <row r="984" spans="1:3" x14ac:dyDescent="0.2">
      <c r="A984" t="s">
        <v>348</v>
      </c>
      <c r="B984" t="s">
        <v>605</v>
      </c>
      <c r="C984" t="s">
        <v>613</v>
      </c>
    </row>
    <row r="985" spans="1:3" x14ac:dyDescent="0.2">
      <c r="A985" t="s">
        <v>877</v>
      </c>
      <c r="B985" t="s">
        <v>597</v>
      </c>
      <c r="C985" t="s">
        <v>613</v>
      </c>
    </row>
    <row r="986" spans="1:3" x14ac:dyDescent="0.2">
      <c r="A986" t="s">
        <v>678</v>
      </c>
      <c r="B986" t="s">
        <v>596</v>
      </c>
      <c r="C986" t="s">
        <v>612</v>
      </c>
    </row>
    <row r="987" spans="1:3" x14ac:dyDescent="0.2">
      <c r="A987" t="s">
        <v>1000</v>
      </c>
      <c r="B987" t="s">
        <v>605</v>
      </c>
      <c r="C987" t="s">
        <v>609</v>
      </c>
    </row>
    <row r="988" spans="1:3" x14ac:dyDescent="0.2">
      <c r="A988" t="s">
        <v>764</v>
      </c>
      <c r="B988" t="s">
        <v>605</v>
      </c>
      <c r="C988" t="s">
        <v>610</v>
      </c>
    </row>
    <row r="989" spans="1:3" x14ac:dyDescent="0.2">
      <c r="A989" t="s">
        <v>887</v>
      </c>
      <c r="B989" t="s">
        <v>605</v>
      </c>
      <c r="C989" t="s">
        <v>609</v>
      </c>
    </row>
    <row r="990" spans="1:3" x14ac:dyDescent="0.2">
      <c r="A990" t="s">
        <v>496</v>
      </c>
      <c r="B990" t="s">
        <v>598</v>
      </c>
      <c r="C990" t="s">
        <v>609</v>
      </c>
    </row>
    <row r="991" spans="1:3" x14ac:dyDescent="0.2">
      <c r="A991" t="s">
        <v>252</v>
      </c>
      <c r="B991" t="s">
        <v>606</v>
      </c>
      <c r="C991" t="s">
        <v>612</v>
      </c>
    </row>
    <row r="992" spans="1:3" x14ac:dyDescent="0.2">
      <c r="A992" t="s">
        <v>510</v>
      </c>
      <c r="B992" t="s">
        <v>598</v>
      </c>
      <c r="C992" t="s">
        <v>613</v>
      </c>
    </row>
    <row r="993" spans="1:3" x14ac:dyDescent="0.2">
      <c r="A993" t="s">
        <v>905</v>
      </c>
      <c r="B993" t="s">
        <v>598</v>
      </c>
      <c r="C993" t="s">
        <v>611</v>
      </c>
    </row>
    <row r="994" spans="1:3" x14ac:dyDescent="0.2">
      <c r="A994" t="s">
        <v>631</v>
      </c>
      <c r="B994" t="s">
        <v>596</v>
      </c>
      <c r="C994" t="s">
        <v>609</v>
      </c>
    </row>
    <row r="995" spans="1:3" x14ac:dyDescent="0.2">
      <c r="A995" t="s">
        <v>467</v>
      </c>
      <c r="B995" t="s">
        <v>596</v>
      </c>
      <c r="C995" t="s">
        <v>609</v>
      </c>
    </row>
    <row r="996" spans="1:3" x14ac:dyDescent="0.2">
      <c r="A996" t="s">
        <v>780</v>
      </c>
      <c r="B996" t="s">
        <v>598</v>
      </c>
      <c r="C996" t="s">
        <v>611</v>
      </c>
    </row>
    <row r="997" spans="1:3" x14ac:dyDescent="0.2">
      <c r="A997" t="s">
        <v>11</v>
      </c>
      <c r="B997" t="s">
        <v>597</v>
      </c>
      <c r="C997" t="s">
        <v>613</v>
      </c>
    </row>
    <row r="998" spans="1:3" x14ac:dyDescent="0.2">
      <c r="A998" t="s">
        <v>437</v>
      </c>
      <c r="B998" t="s">
        <v>606</v>
      </c>
      <c r="C998" t="s">
        <v>613</v>
      </c>
    </row>
    <row r="999" spans="1:3" x14ac:dyDescent="0.2">
      <c r="A999" t="s">
        <v>61</v>
      </c>
      <c r="B999" t="s">
        <v>605</v>
      </c>
      <c r="C999" t="s">
        <v>612</v>
      </c>
    </row>
    <row r="1000" spans="1:3" x14ac:dyDescent="0.2">
      <c r="A1000" t="s">
        <v>111</v>
      </c>
      <c r="B1000" t="s">
        <v>598</v>
      </c>
      <c r="C1000" t="s">
        <v>613</v>
      </c>
    </row>
    <row r="1001" spans="1:3" x14ac:dyDescent="0.2">
      <c r="A1001" t="s">
        <v>299</v>
      </c>
      <c r="B1001" t="s">
        <v>598</v>
      </c>
      <c r="C1001" t="s">
        <v>608</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XLOOKUP</vt:lpstr>
      <vt:lpstr>Pivot Tables</vt:lpstr>
      <vt:lpstr>Charts</vt:lpstr>
      <vt:lpstr>Student Performance</vt:lpstr>
      <vt:lpstr>Student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Microsoft Office User</cp:lastModifiedBy>
  <dcterms:created xsi:type="dcterms:W3CDTF">2022-01-20T02:43:24Z</dcterms:created>
  <dcterms:modified xsi:type="dcterms:W3CDTF">2022-07-08T20:01:27Z</dcterms:modified>
</cp:coreProperties>
</file>