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iplaltd-my.sharepoint.com/personal/pathru_simhachalam_cipla_com/Documents/Documents/1.SIMHA/ASTM_CU_AV_Poligon/MSSD AND K/"/>
    </mc:Choice>
  </mc:AlternateContent>
  <xr:revisionPtr revIDLastSave="15" documentId="8_{8AD75204-7931-466C-A2ED-96B9730ACB70}" xr6:coauthVersionLast="47" xr6:coauthVersionMax="47" xr10:uidLastSave="{460749F7-D431-4141-8CC9-2AE11291CFEF}"/>
  <bookViews>
    <workbookView xWindow="-120" yWindow="-120" windowWidth="20730" windowHeight="11160" xr2:uid="{843C520C-54FF-4C4E-8E36-7F49DC153B1C}"/>
  </bookViews>
  <sheets>
    <sheet name="K&amp;MSSD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1" l="1"/>
  <c r="F6" i="1"/>
  <c r="F4" i="1"/>
  <c r="F7" i="1"/>
  <c r="F3" i="1" l="1"/>
  <c r="F8" i="1" s="1"/>
  <c r="F10" i="1" l="1"/>
  <c r="F11" i="1"/>
  <c r="F9" i="1"/>
  <c r="F12" i="1" l="1"/>
</calcChain>
</file>

<file path=xl/sharedStrings.xml><?xml version="1.0" encoding="utf-8"?>
<sst xmlns="http://schemas.openxmlformats.org/spreadsheetml/2006/main" count="16" uniqueCount="15">
  <si>
    <t>Results</t>
  </si>
  <si>
    <t>Mean</t>
  </si>
  <si>
    <t>SD</t>
  </si>
  <si>
    <t>K-value</t>
  </si>
  <si>
    <t>n Value</t>
  </si>
  <si>
    <t>MSSD</t>
  </si>
  <si>
    <t>90% Confidence and 99.403% Coverage between the limits 83.5 – 116.5 with 95% probability</t>
  </si>
  <si>
    <t>MSSD(SD≤MSSD)</t>
  </si>
  <si>
    <t>Lower Tolerance (≥83.5%)</t>
  </si>
  <si>
    <t>Upper Tolerance (≤116.5)</t>
  </si>
  <si>
    <t>Conclusion</t>
  </si>
  <si>
    <t>N</t>
  </si>
  <si>
    <t>Batch No.</t>
  </si>
  <si>
    <t>Min.</t>
  </si>
  <si>
    <t>Max.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</si>
</sst>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11"/>
      <color theme="1"/>
      <name val="Century Gothic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theme="1"/>
      <name val="Garamond"/>
      <family val="1"/>
    </font>
    <font>
      <b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5"/>
      </patternFill>
    </fill>
  </fills>
  <borders count="13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3" fillId="4" borderId="0" applyNumberFormat="0" applyBorder="0" applyAlignment="0" applyProtection="0"/>
    <xf numFmtId="0" fontId="1" fillId="7" borderId="0" applyNumberFormat="0" applyBorder="0" applyAlignment="0" applyProtection="0"/>
  </cellStyleXfs>
  <cellXfs count="29">
    <xf numFmtId="0" fontId="0" fillId="0" borderId="0" xfId="0"/>
    <xf numFmtId="0" fontId="0" fillId="0" borderId="0" xfId="0" applyProtection="1">
      <protection locked="0"/>
    </xf>
    <xf numFmtId="0" fontId="8" fillId="0" borderId="0" xfId="0" applyFont="1" applyAlignment="1" applyProtection="1">
      <alignment vertical="center" wrapText="1"/>
      <protection locked="0"/>
    </xf>
    <xf numFmtId="164" fontId="0" fillId="0" borderId="12" xfId="0" applyNumberFormat="1" applyBorder="1" applyAlignment="1" applyProtection="1">
      <alignment horizontal="center" vertical="center"/>
      <protection locked="0"/>
    </xf>
    <xf numFmtId="0" fontId="4" fillId="5" borderId="12" xfId="0" applyFont="1" applyFill="1" applyBorder="1" applyAlignment="1" applyProtection="1">
      <alignment horizontal="center" vertical="center"/>
      <protection locked="0"/>
    </xf>
    <xf numFmtId="0" fontId="9" fillId="5" borderId="12" xfId="0" applyFont="1" applyFill="1" applyBorder="1" applyAlignment="1" applyProtection="1">
      <alignment horizontal="center" vertical="center"/>
      <protection locked="0"/>
    </xf>
    <xf numFmtId="0" fontId="6" fillId="0" borderId="2" xfId="0" applyFont="1" applyBorder="1" applyAlignment="1" applyProtection="1">
      <alignment horizontal="center" vertical="center"/>
      <protection locked="0"/>
    </xf>
    <xf numFmtId="0" fontId="6" fillId="0" borderId="3" xfId="0" applyFont="1" applyBorder="1" applyAlignment="1" applyProtection="1">
      <alignment horizontal="center" vertical="center"/>
      <protection locked="0"/>
    </xf>
    <xf numFmtId="0" fontId="7" fillId="0" borderId="4" xfId="0" applyFont="1" applyBorder="1" applyAlignment="1" applyProtection="1">
      <alignment horizontal="center" vertical="center"/>
      <protection locked="0"/>
    </xf>
    <xf numFmtId="0" fontId="7" fillId="0" borderId="1" xfId="0" applyFont="1" applyBorder="1" applyAlignment="1" applyProtection="1">
      <alignment horizontal="center" vertical="center"/>
      <protection locked="0"/>
    </xf>
    <xf numFmtId="164" fontId="0" fillId="0" borderId="12" xfId="0" applyNumberFormat="1" applyBorder="1" applyAlignment="1" applyProtection="1">
      <alignment horizontal="center" wrapText="1"/>
      <protection locked="0"/>
    </xf>
    <xf numFmtId="164" fontId="0" fillId="0" borderId="12" xfId="0" applyNumberFormat="1" applyBorder="1" applyAlignment="1" applyProtection="1">
      <alignment horizontal="center"/>
      <protection locked="0"/>
    </xf>
    <xf numFmtId="0" fontId="5" fillId="0" borderId="0" xfId="0" applyFont="1" applyProtection="1">
      <protection locked="0"/>
    </xf>
    <xf numFmtId="0" fontId="1" fillId="2" borderId="12" xfId="1" applyBorder="1" applyAlignment="1" applyProtection="1">
      <alignment horizontal="center" vertical="center"/>
    </xf>
    <xf numFmtId="0" fontId="1" fillId="3" borderId="12" xfId="2" applyBorder="1" applyAlignment="1" applyProtection="1">
      <alignment horizontal="center" vertical="center"/>
    </xf>
    <xf numFmtId="0" fontId="1" fillId="7" borderId="12" xfId="4" applyBorder="1" applyAlignment="1" applyProtection="1">
      <alignment horizontal="center" vertical="center"/>
    </xf>
    <xf numFmtId="0" fontId="2" fillId="6" borderId="12" xfId="3" applyFont="1" applyFill="1" applyBorder="1" applyAlignment="1" applyProtection="1">
      <alignment horizontal="center" vertical="center"/>
    </xf>
    <xf numFmtId="0" fontId="8" fillId="0" borderId="5" xfId="0" applyFont="1" applyBorder="1" applyAlignment="1" applyProtection="1">
      <alignment horizontal="center" vertical="center" wrapText="1"/>
      <protection locked="0"/>
    </xf>
    <xf numFmtId="0" fontId="8" fillId="0" borderId="6" xfId="0" applyFont="1" applyBorder="1" applyAlignment="1" applyProtection="1">
      <alignment horizontal="center" vertical="center" wrapText="1"/>
      <protection locked="0"/>
    </xf>
    <xf numFmtId="0" fontId="8" fillId="0" borderId="7" xfId="0" applyFont="1" applyBorder="1" applyAlignment="1" applyProtection="1">
      <alignment horizontal="center" vertical="center" wrapText="1"/>
      <protection locked="0"/>
    </xf>
    <xf numFmtId="0" fontId="8" fillId="0" borderId="8" xfId="0" applyFont="1" applyBorder="1" applyAlignment="1" applyProtection="1">
      <alignment horizontal="center" vertical="center" wrapText="1"/>
      <protection locked="0"/>
    </xf>
    <xf numFmtId="0" fontId="8" fillId="0" borderId="0" xfId="0" applyFont="1" applyAlignment="1" applyProtection="1">
      <alignment horizontal="center" vertical="center" wrapText="1"/>
      <protection locked="0"/>
    </xf>
    <xf numFmtId="0" fontId="8" fillId="0" borderId="9" xfId="0" applyFont="1" applyBorder="1" applyAlignment="1" applyProtection="1">
      <alignment horizontal="center" vertical="center" wrapText="1"/>
      <protection locked="0"/>
    </xf>
    <xf numFmtId="0" fontId="8" fillId="0" borderId="10" xfId="0" applyFont="1" applyBorder="1" applyAlignment="1" applyProtection="1">
      <alignment horizontal="center" vertical="center" wrapText="1"/>
      <protection locked="0"/>
    </xf>
    <xf numFmtId="0" fontId="8" fillId="0" borderId="11" xfId="0" applyFont="1" applyBorder="1" applyAlignment="1" applyProtection="1">
      <alignment horizontal="center" vertical="center" wrapText="1"/>
      <protection locked="0"/>
    </xf>
    <xf numFmtId="0" fontId="8" fillId="0" borderId="1" xfId="0" applyFont="1" applyBorder="1" applyAlignment="1" applyProtection="1">
      <alignment horizontal="center" vertical="center" wrapText="1"/>
      <protection locked="0"/>
    </xf>
    <xf numFmtId="0" fontId="4" fillId="5" borderId="12" xfId="0" applyFont="1" applyFill="1" applyBorder="1" applyAlignment="1" applyProtection="1">
      <alignment horizontal="center" vertical="center"/>
      <protection locked="0"/>
    </xf>
    <xf numFmtId="164" fontId="1" fillId="2" borderId="12" xfId="1" applyNumberFormat="1" applyBorder="1" applyAlignment="1" applyProtection="1">
      <alignment horizontal="center" vertical="center"/>
    </xf>
    <xf numFmtId="0" fontId="3" fillId="4" borderId="12" xfId="3" applyBorder="1" applyAlignment="1" applyProtection="1">
      <alignment horizontal="center" vertical="center"/>
    </xf>
  </cellXfs>
  <cellStyles count="5">
    <cellStyle name="20% - Accent2" xfId="1" builtinId="34"/>
    <cellStyle name="40% - Accent2" xfId="2" builtinId="35"/>
    <cellStyle name="60% - Accent2" xfId="4" builtinId="36"/>
    <cellStyle name="Accent6" xfId="3" builtinId="4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012F5-B865-45FC-A54B-418EE713B19A}">
  <dimension ref="A1:P139"/>
  <sheetViews>
    <sheetView tabSelected="1" workbookViewId="0">
      <selection activeCell="A2" sqref="A2"/>
    </sheetView>
  </sheetViews>
  <sheetFormatPr defaultRowHeight="15" x14ac:dyDescent="0.25"/>
  <cols>
    <col min="1" max="2" width="9.140625" style="1"/>
    <col min="3" max="3" width="11.7109375" style="1" bestFit="1" customWidth="1"/>
    <col min="4" max="4" width="10.140625" style="1" bestFit="1" customWidth="1"/>
    <col min="5" max="5" width="26.28515625" style="1" bestFit="1" customWidth="1"/>
    <col min="6" max="7" width="9.140625" style="1"/>
    <col min="8" max="8" width="9.140625" style="1" customWidth="1"/>
    <col min="9" max="16384" width="9.140625" style="1"/>
  </cols>
  <sheetData>
    <row r="1" spans="1:16" ht="15" customHeight="1" x14ac:dyDescent="0.25">
      <c r="A1" s="3">
        <v>101.1</v>
      </c>
      <c r="E1" s="26" t="s">
        <v>0</v>
      </c>
      <c r="F1" s="26"/>
      <c r="M1" s="17" t="s">
        <v>6</v>
      </c>
      <c r="N1" s="18"/>
      <c r="O1" s="19"/>
      <c r="P1" s="2"/>
    </row>
    <row r="2" spans="1:16" ht="15" customHeight="1" x14ac:dyDescent="0.25">
      <c r="A2" s="3">
        <v>100.9</v>
      </c>
      <c r="E2" s="5" t="s">
        <v>12</v>
      </c>
      <c r="F2" s="4"/>
      <c r="M2" s="20"/>
      <c r="N2" s="21"/>
      <c r="O2" s="22"/>
      <c r="P2" s="2"/>
    </row>
    <row r="3" spans="1:16" ht="15.75" customHeight="1" x14ac:dyDescent="0.25">
      <c r="A3" s="3">
        <v>99.7</v>
      </c>
      <c r="E3" s="13" t="s">
        <v>11</v>
      </c>
      <c r="F3" s="13">
        <f>COUNT($A:$A)</f>
        <v>60</v>
      </c>
      <c r="M3" s="20"/>
      <c r="N3" s="21"/>
      <c r="O3" s="22"/>
      <c r="P3" s="2"/>
    </row>
    <row r="4" spans="1:16" ht="15.75" customHeight="1" x14ac:dyDescent="0.25">
      <c r="A4" s="3">
        <v>100.3</v>
      </c>
      <c r="E4" s="13" t="s">
        <v>13</v>
      </c>
      <c r="F4" s="13">
        <f>MIN(A:A)</f>
        <v>99</v>
      </c>
      <c r="M4" s="20"/>
      <c r="N4" s="21"/>
      <c r="O4" s="22"/>
      <c r="P4" s="2"/>
    </row>
    <row r="5" spans="1:16" ht="15.75" customHeight="1" x14ac:dyDescent="0.25">
      <c r="A5" s="3">
        <v>100.1</v>
      </c>
      <c r="E5" s="13" t="s">
        <v>1</v>
      </c>
      <c r="F5" s="27">
        <f>ROUND(AVERAGE($A:$A),2)</f>
        <v>100.42</v>
      </c>
      <c r="M5" s="20"/>
      <c r="N5" s="21"/>
      <c r="O5" s="22"/>
      <c r="P5" s="2"/>
    </row>
    <row r="6" spans="1:16" ht="15.75" customHeight="1" thickBot="1" x14ac:dyDescent="0.3">
      <c r="A6" s="3">
        <v>100.4</v>
      </c>
      <c r="E6" s="13" t="s">
        <v>14</v>
      </c>
      <c r="F6" s="13">
        <f>MAX(A:A)</f>
        <v>101.8</v>
      </c>
      <c r="M6" s="23"/>
      <c r="N6" s="24"/>
      <c r="O6" s="25"/>
      <c r="P6" s="2"/>
    </row>
    <row r="7" spans="1:16" ht="15.75" customHeight="1" thickBot="1" x14ac:dyDescent="0.3">
      <c r="A7" s="3">
        <v>100.5</v>
      </c>
      <c r="E7" s="14" t="s">
        <v>2</v>
      </c>
      <c r="F7" s="14">
        <f>ROUND(_xlfn.STDEV.S($A:$A),3)</f>
        <v>0.53</v>
      </c>
      <c r="M7" s="2"/>
      <c r="N7" s="2"/>
      <c r="O7" s="2"/>
      <c r="P7" s="2"/>
    </row>
    <row r="8" spans="1:16" ht="15.75" thickBot="1" x14ac:dyDescent="0.3">
      <c r="A8" s="3">
        <v>100.5</v>
      </c>
      <c r="E8" s="14" t="s">
        <v>3</v>
      </c>
      <c r="F8" s="14">
        <f>INDEX('K&amp;MSSD'!$N$9:$N$139,MATCH('K&amp;MSSD'!$F$3,'K&amp;MSSD'!$M$9:$M$139,0))</f>
        <v>2.9039999999999999</v>
      </c>
      <c r="M8" s="6" t="s">
        <v>4</v>
      </c>
      <c r="N8" s="7" t="s">
        <v>3</v>
      </c>
      <c r="O8" s="7" t="s">
        <v>5</v>
      </c>
    </row>
    <row r="9" spans="1:16" ht="15.75" thickBot="1" x14ac:dyDescent="0.3">
      <c r="A9" s="3">
        <v>100.2</v>
      </c>
      <c r="E9" s="14" t="s">
        <v>7</v>
      </c>
      <c r="F9" s="14">
        <f>INDEX('K&amp;MSSD'!$O$9:$O$139,MATCH('K&amp;MSSD'!$F$3,'K&amp;MSSD'!$M$9:$M$139,0))</f>
        <v>5.298</v>
      </c>
      <c r="M9" s="8">
        <v>10</v>
      </c>
      <c r="N9" s="9">
        <v>3.8</v>
      </c>
      <c r="O9" s="9">
        <v>4.1580000000000004</v>
      </c>
    </row>
    <row r="10" spans="1:16" ht="15.75" thickBot="1" x14ac:dyDescent="0.3">
      <c r="A10" s="3">
        <v>99.8</v>
      </c>
      <c r="E10" s="15" t="s">
        <v>8</v>
      </c>
      <c r="F10" s="15">
        <f>ROUND(F5-(F8*F7),3)</f>
        <v>98.881</v>
      </c>
      <c r="M10" s="8">
        <v>11</v>
      </c>
      <c r="N10" s="9">
        <v>3.7050000000000001</v>
      </c>
      <c r="O10" s="9">
        <v>4.2549999999999999</v>
      </c>
    </row>
    <row r="11" spans="1:16" ht="15.75" thickBot="1" x14ac:dyDescent="0.3">
      <c r="A11" s="3">
        <v>99</v>
      </c>
      <c r="E11" s="15" t="s">
        <v>9</v>
      </c>
      <c r="F11" s="15">
        <f>ROUND(F5+(F8*F7),3)</f>
        <v>101.959</v>
      </c>
      <c r="M11" s="8">
        <v>12</v>
      </c>
      <c r="N11" s="9">
        <v>3.6269999999999998</v>
      </c>
      <c r="O11" s="9">
        <v>4.3390000000000004</v>
      </c>
    </row>
    <row r="12" spans="1:16" ht="15.75" thickBot="1" x14ac:dyDescent="0.3">
      <c r="A12" s="3">
        <v>100.1</v>
      </c>
      <c r="E12" s="28" t="s">
        <v>10</v>
      </c>
      <c r="F12" s="16" t="str">
        <f>IF(AND($F$7&lt;=$F$9,$F$10&gt;=83.5,$F$11&lt;=116.5),"PASS","FAIL")</f>
        <v>PASS</v>
      </c>
      <c r="M12" s="8">
        <v>13</v>
      </c>
      <c r="N12" s="9">
        <v>3.5619999999999998</v>
      </c>
      <c r="O12" s="9">
        <v>4.4119999999999999</v>
      </c>
    </row>
    <row r="13" spans="1:16" ht="15.75" thickBot="1" x14ac:dyDescent="0.3">
      <c r="A13" s="3">
        <v>99.8</v>
      </c>
      <c r="M13" s="8">
        <v>14</v>
      </c>
      <c r="N13" s="9">
        <v>3.5059999999999998</v>
      </c>
      <c r="O13" s="9">
        <v>4.476</v>
      </c>
    </row>
    <row r="14" spans="1:16" ht="15.75" thickBot="1" x14ac:dyDescent="0.3">
      <c r="A14" s="3">
        <v>99.9</v>
      </c>
      <c r="M14" s="8">
        <v>15</v>
      </c>
      <c r="N14" s="9">
        <v>3.4569999999999999</v>
      </c>
      <c r="O14" s="9">
        <v>4.5330000000000004</v>
      </c>
    </row>
    <row r="15" spans="1:16" ht="15.75" thickBot="1" x14ac:dyDescent="0.3">
      <c r="A15" s="3">
        <v>100.8</v>
      </c>
      <c r="M15" s="8">
        <v>16</v>
      </c>
      <c r="N15" s="9">
        <v>3.415</v>
      </c>
      <c r="O15" s="9">
        <v>4.5839999999999996</v>
      </c>
    </row>
    <row r="16" spans="1:16" ht="15.75" thickBot="1" x14ac:dyDescent="0.3">
      <c r="A16" s="3">
        <v>100.1</v>
      </c>
      <c r="M16" s="8">
        <v>17</v>
      </c>
      <c r="N16" s="9">
        <v>3.3769999999999998</v>
      </c>
      <c r="O16" s="9">
        <v>4.6310000000000002</v>
      </c>
    </row>
    <row r="17" spans="1:15" ht="15.75" thickBot="1" x14ac:dyDescent="0.3">
      <c r="A17" s="3">
        <v>100.2</v>
      </c>
      <c r="M17" s="8">
        <v>18</v>
      </c>
      <c r="N17" s="9">
        <v>3.343</v>
      </c>
      <c r="O17" s="9">
        <v>4.673</v>
      </c>
    </row>
    <row r="18" spans="1:15" ht="15.75" thickBot="1" x14ac:dyDescent="0.3">
      <c r="A18" s="3">
        <v>100.2</v>
      </c>
      <c r="M18" s="8">
        <v>19</v>
      </c>
      <c r="N18" s="9">
        <v>3.3130000000000002</v>
      </c>
      <c r="O18" s="9">
        <v>4.7110000000000003</v>
      </c>
    </row>
    <row r="19" spans="1:15" ht="15.75" thickBot="1" x14ac:dyDescent="0.3">
      <c r="A19" s="3">
        <v>100.5</v>
      </c>
      <c r="M19" s="8">
        <v>20</v>
      </c>
      <c r="N19" s="9">
        <v>3.286</v>
      </c>
      <c r="O19" s="9">
        <v>4.7460000000000004</v>
      </c>
    </row>
    <row r="20" spans="1:15" ht="15.75" thickBot="1" x14ac:dyDescent="0.3">
      <c r="A20" s="3">
        <v>100</v>
      </c>
      <c r="M20" s="8">
        <v>21</v>
      </c>
      <c r="N20" s="9">
        <v>3.2610000000000001</v>
      </c>
      <c r="O20" s="9">
        <v>4.7789999999999999</v>
      </c>
    </row>
    <row r="21" spans="1:15" ht="15.75" thickBot="1" x14ac:dyDescent="0.3">
      <c r="A21" s="3">
        <v>100.5</v>
      </c>
      <c r="M21" s="8">
        <v>22</v>
      </c>
      <c r="N21" s="9">
        <v>3.238</v>
      </c>
      <c r="O21" s="9">
        <v>4.8090000000000002</v>
      </c>
    </row>
    <row r="22" spans="1:15" ht="15.75" thickBot="1" x14ac:dyDescent="0.3">
      <c r="A22" s="3">
        <v>100.7</v>
      </c>
      <c r="M22" s="8">
        <v>23</v>
      </c>
      <c r="N22" s="9">
        <v>3.2170000000000001</v>
      </c>
      <c r="O22" s="9">
        <v>4.8369999999999997</v>
      </c>
    </row>
    <row r="23" spans="1:15" ht="15.75" thickBot="1" x14ac:dyDescent="0.3">
      <c r="A23" s="3">
        <v>100.8</v>
      </c>
      <c r="M23" s="8">
        <v>24</v>
      </c>
      <c r="N23" s="9">
        <v>3.198</v>
      </c>
      <c r="O23" s="9">
        <v>4.8630000000000004</v>
      </c>
    </row>
    <row r="24" spans="1:15" ht="15.75" thickBot="1" x14ac:dyDescent="0.3">
      <c r="A24" s="3">
        <v>101.5</v>
      </c>
      <c r="M24" s="8">
        <v>25</v>
      </c>
      <c r="N24" s="9">
        <v>3.18</v>
      </c>
      <c r="O24" s="9">
        <v>4.8879999999999999</v>
      </c>
    </row>
    <row r="25" spans="1:15" ht="15.75" thickBot="1" x14ac:dyDescent="0.3">
      <c r="A25" s="3">
        <v>100.7</v>
      </c>
      <c r="M25" s="8">
        <v>26</v>
      </c>
      <c r="N25" s="9">
        <v>3.1629999999999998</v>
      </c>
      <c r="O25" s="9">
        <v>4.9109999999999996</v>
      </c>
    </row>
    <row r="26" spans="1:15" ht="15.75" thickBot="1" x14ac:dyDescent="0.3">
      <c r="A26" s="3">
        <v>99.4</v>
      </c>
      <c r="M26" s="8">
        <v>27</v>
      </c>
      <c r="N26" s="9">
        <v>3.1480000000000001</v>
      </c>
      <c r="O26" s="9">
        <v>4.9329999999999998</v>
      </c>
    </row>
    <row r="27" spans="1:15" ht="15.75" thickBot="1" x14ac:dyDescent="0.3">
      <c r="A27" s="3">
        <v>101.7</v>
      </c>
      <c r="M27" s="8">
        <v>28</v>
      </c>
      <c r="N27" s="9">
        <v>3.133</v>
      </c>
      <c r="O27" s="9">
        <v>4.9530000000000003</v>
      </c>
    </row>
    <row r="28" spans="1:15" ht="15.75" thickBot="1" x14ac:dyDescent="0.3">
      <c r="A28" s="3">
        <v>100.5</v>
      </c>
      <c r="M28" s="8">
        <v>29</v>
      </c>
      <c r="N28" s="9">
        <v>3.1190000000000002</v>
      </c>
      <c r="O28" s="9">
        <v>4.9720000000000004</v>
      </c>
    </row>
    <row r="29" spans="1:15" ht="15.75" thickBot="1" x14ac:dyDescent="0.3">
      <c r="A29" s="3">
        <v>100.3</v>
      </c>
      <c r="M29" s="8">
        <v>30</v>
      </c>
      <c r="N29" s="9">
        <v>3.1070000000000002</v>
      </c>
      <c r="O29" s="9">
        <v>4.9909999999999997</v>
      </c>
    </row>
    <row r="30" spans="1:15" ht="15.75" thickBot="1" x14ac:dyDescent="0.3">
      <c r="A30" s="10">
        <v>99.8</v>
      </c>
      <c r="M30" s="8">
        <v>31</v>
      </c>
      <c r="N30" s="9">
        <v>3.0950000000000002</v>
      </c>
      <c r="O30" s="9">
        <v>5.008</v>
      </c>
    </row>
    <row r="31" spans="1:15" ht="15.75" thickBot="1" x14ac:dyDescent="0.3">
      <c r="A31" s="10">
        <v>100.8</v>
      </c>
      <c r="M31" s="8">
        <v>32</v>
      </c>
      <c r="N31" s="9">
        <v>3.0830000000000002</v>
      </c>
      <c r="O31" s="9">
        <v>5.0250000000000004</v>
      </c>
    </row>
    <row r="32" spans="1:15" ht="15.75" thickBot="1" x14ac:dyDescent="0.3">
      <c r="A32" s="10">
        <v>100.3</v>
      </c>
      <c r="M32" s="8">
        <v>33</v>
      </c>
      <c r="N32" s="9">
        <v>3.0720000000000001</v>
      </c>
      <c r="O32" s="9">
        <v>5.0410000000000004</v>
      </c>
    </row>
    <row r="33" spans="1:15" ht="15.75" thickBot="1" x14ac:dyDescent="0.3">
      <c r="A33" s="10">
        <v>100.6</v>
      </c>
      <c r="M33" s="8">
        <v>34</v>
      </c>
      <c r="N33" s="9">
        <v>3.0619999999999998</v>
      </c>
      <c r="O33" s="9">
        <v>5.0549999999999997</v>
      </c>
    </row>
    <row r="34" spans="1:15" ht="15.75" thickBot="1" x14ac:dyDescent="0.3">
      <c r="A34" s="10">
        <v>100.7</v>
      </c>
      <c r="M34" s="8">
        <v>35</v>
      </c>
      <c r="N34" s="9">
        <v>3.052</v>
      </c>
      <c r="O34" s="9">
        <v>5.07</v>
      </c>
    </row>
    <row r="35" spans="1:15" ht="15.75" thickBot="1" x14ac:dyDescent="0.3">
      <c r="A35" s="10">
        <v>100</v>
      </c>
      <c r="M35" s="8">
        <v>36</v>
      </c>
      <c r="N35" s="9">
        <v>3.0430000000000001</v>
      </c>
      <c r="O35" s="9">
        <v>5.0839999999999996</v>
      </c>
    </row>
    <row r="36" spans="1:15" ht="15.75" thickBot="1" x14ac:dyDescent="0.3">
      <c r="A36" s="10">
        <v>99.9</v>
      </c>
      <c r="M36" s="8">
        <v>37</v>
      </c>
      <c r="N36" s="9">
        <v>3.0339999999999998</v>
      </c>
      <c r="O36" s="9">
        <v>5.0960000000000001</v>
      </c>
    </row>
    <row r="37" spans="1:15" ht="15.75" thickBot="1" x14ac:dyDescent="0.3">
      <c r="A37" s="10">
        <v>101.4</v>
      </c>
      <c r="M37" s="8">
        <v>38</v>
      </c>
      <c r="N37" s="9">
        <v>3.0259999999999998</v>
      </c>
      <c r="O37" s="9">
        <v>5.109</v>
      </c>
    </row>
    <row r="38" spans="1:15" ht="15.75" thickBot="1" x14ac:dyDescent="0.3">
      <c r="A38" s="10">
        <v>100.1</v>
      </c>
      <c r="M38" s="8">
        <v>39</v>
      </c>
      <c r="N38" s="9">
        <v>3.0179999999999998</v>
      </c>
      <c r="O38" s="9">
        <v>5.1210000000000004</v>
      </c>
    </row>
    <row r="39" spans="1:15" ht="15.75" thickBot="1" x14ac:dyDescent="0.3">
      <c r="A39" s="10">
        <v>100.9</v>
      </c>
      <c r="M39" s="8">
        <v>40</v>
      </c>
      <c r="N39" s="9">
        <v>3.01</v>
      </c>
      <c r="O39" s="9">
        <v>5.133</v>
      </c>
    </row>
    <row r="40" spans="1:15" ht="15.75" thickBot="1" x14ac:dyDescent="0.3">
      <c r="A40" s="11">
        <v>100.8</v>
      </c>
      <c r="M40" s="8">
        <v>41</v>
      </c>
      <c r="N40" s="9">
        <v>3.0030000000000001</v>
      </c>
      <c r="O40" s="9">
        <v>5.1440000000000001</v>
      </c>
    </row>
    <row r="41" spans="1:15" ht="15.75" thickBot="1" x14ac:dyDescent="0.3">
      <c r="A41" s="11">
        <v>100</v>
      </c>
      <c r="M41" s="8">
        <v>42</v>
      </c>
      <c r="N41" s="9">
        <v>2.996</v>
      </c>
      <c r="O41" s="9">
        <v>5.1550000000000002</v>
      </c>
    </row>
    <row r="42" spans="1:15" ht="15.75" thickBot="1" x14ac:dyDescent="0.3">
      <c r="A42" s="11">
        <v>100.9</v>
      </c>
      <c r="M42" s="8">
        <v>43</v>
      </c>
      <c r="N42" s="9">
        <v>2.9889999999999999</v>
      </c>
      <c r="O42" s="9">
        <v>5.165</v>
      </c>
    </row>
    <row r="43" spans="1:15" ht="15.75" thickBot="1" x14ac:dyDescent="0.3">
      <c r="A43" s="11">
        <v>101.8</v>
      </c>
      <c r="M43" s="8">
        <v>44</v>
      </c>
      <c r="N43" s="9">
        <v>2.9820000000000002</v>
      </c>
      <c r="O43" s="9">
        <v>5.1749999999999998</v>
      </c>
    </row>
    <row r="44" spans="1:15" ht="15.75" thickBot="1" x14ac:dyDescent="0.3">
      <c r="A44" s="11">
        <v>100.5</v>
      </c>
      <c r="M44" s="8">
        <v>45</v>
      </c>
      <c r="N44" s="9">
        <v>2.976</v>
      </c>
      <c r="O44" s="9">
        <v>5.1840000000000002</v>
      </c>
    </row>
    <row r="45" spans="1:15" ht="15.75" thickBot="1" x14ac:dyDescent="0.3">
      <c r="A45" s="11">
        <v>100.2</v>
      </c>
      <c r="M45" s="8">
        <v>46</v>
      </c>
      <c r="N45" s="9">
        <v>2.97</v>
      </c>
      <c r="O45" s="9">
        <v>5.194</v>
      </c>
    </row>
    <row r="46" spans="1:15" ht="15.75" thickBot="1" x14ac:dyDescent="0.3">
      <c r="A46" s="11">
        <v>100.5</v>
      </c>
      <c r="M46" s="8">
        <v>47</v>
      </c>
      <c r="N46" s="9">
        <v>2.964</v>
      </c>
      <c r="O46" s="9">
        <v>5.2030000000000003</v>
      </c>
    </row>
    <row r="47" spans="1:15" ht="15.75" thickBot="1" x14ac:dyDescent="0.3">
      <c r="A47" s="11">
        <v>100.9</v>
      </c>
      <c r="M47" s="8">
        <v>48</v>
      </c>
      <c r="N47" s="9">
        <v>2.9590000000000001</v>
      </c>
      <c r="O47" s="9">
        <v>5.2119999999999997</v>
      </c>
    </row>
    <row r="48" spans="1:15" ht="15.75" thickBot="1" x14ac:dyDescent="0.3">
      <c r="A48" s="11">
        <v>101</v>
      </c>
      <c r="M48" s="8">
        <v>49</v>
      </c>
      <c r="N48" s="9">
        <v>2.9529999999999998</v>
      </c>
      <c r="O48" s="9">
        <v>5.22</v>
      </c>
    </row>
    <row r="49" spans="1:15" ht="15.75" thickBot="1" x14ac:dyDescent="0.3">
      <c r="A49" s="11">
        <v>99.7</v>
      </c>
      <c r="M49" s="8">
        <v>50</v>
      </c>
      <c r="N49" s="9">
        <v>2.948</v>
      </c>
      <c r="O49" s="9">
        <v>5.2279999999999998</v>
      </c>
    </row>
    <row r="50" spans="1:15" ht="15.75" thickBot="1" x14ac:dyDescent="0.3">
      <c r="A50" s="11">
        <v>100.7</v>
      </c>
      <c r="M50" s="8">
        <v>51</v>
      </c>
      <c r="N50" s="9">
        <v>2.9430000000000001</v>
      </c>
      <c r="O50" s="9">
        <v>5.2359999999999998</v>
      </c>
    </row>
    <row r="51" spans="1:15" ht="15.75" thickBot="1" x14ac:dyDescent="0.3">
      <c r="A51" s="11">
        <v>99.6</v>
      </c>
      <c r="M51" s="8">
        <v>52</v>
      </c>
      <c r="N51" s="9">
        <v>2.9380000000000002</v>
      </c>
      <c r="O51" s="9">
        <v>5.2439999999999998</v>
      </c>
    </row>
    <row r="52" spans="1:15" ht="15.75" thickBot="1" x14ac:dyDescent="0.3">
      <c r="A52" s="11">
        <v>100.5</v>
      </c>
      <c r="M52" s="8">
        <v>53</v>
      </c>
      <c r="N52" s="9">
        <v>2.9329999999999998</v>
      </c>
      <c r="O52" s="9">
        <v>5.2510000000000003</v>
      </c>
    </row>
    <row r="53" spans="1:15" ht="15.75" thickBot="1" x14ac:dyDescent="0.3">
      <c r="A53" s="11">
        <v>100.7</v>
      </c>
      <c r="M53" s="8">
        <v>54</v>
      </c>
      <c r="N53" s="9">
        <v>2.9289999999999998</v>
      </c>
      <c r="O53" s="9">
        <v>5.258</v>
      </c>
    </row>
    <row r="54" spans="1:15" ht="15.75" thickBot="1" x14ac:dyDescent="0.3">
      <c r="A54" s="11">
        <v>100.5</v>
      </c>
      <c r="M54" s="8">
        <v>55</v>
      </c>
      <c r="N54" s="9">
        <v>2.9239999999999999</v>
      </c>
      <c r="O54" s="9">
        <v>5.2649999999999997</v>
      </c>
    </row>
    <row r="55" spans="1:15" ht="15.75" thickBot="1" x14ac:dyDescent="0.3">
      <c r="A55" s="11">
        <v>100.6</v>
      </c>
      <c r="M55" s="8">
        <v>56</v>
      </c>
      <c r="N55" s="9">
        <v>2.92</v>
      </c>
      <c r="O55" s="9">
        <v>5.2720000000000002</v>
      </c>
    </row>
    <row r="56" spans="1:15" ht="15.75" thickBot="1" x14ac:dyDescent="0.3">
      <c r="A56" s="11">
        <v>100.3</v>
      </c>
      <c r="M56" s="8">
        <v>57</v>
      </c>
      <c r="N56" s="9">
        <v>2.9159999999999999</v>
      </c>
      <c r="O56" s="9">
        <v>5.2789999999999999</v>
      </c>
    </row>
    <row r="57" spans="1:15" ht="15.75" thickBot="1" x14ac:dyDescent="0.3">
      <c r="A57" s="11">
        <v>100.7</v>
      </c>
      <c r="M57" s="8">
        <v>58</v>
      </c>
      <c r="N57" s="9">
        <v>2.9119999999999999</v>
      </c>
      <c r="O57" s="9">
        <v>5.2850000000000001</v>
      </c>
    </row>
    <row r="58" spans="1:15" ht="15.75" thickBot="1" x14ac:dyDescent="0.3">
      <c r="A58" s="11">
        <v>100.3</v>
      </c>
      <c r="M58" s="8">
        <v>59</v>
      </c>
      <c r="N58" s="9">
        <v>2.9079999999999999</v>
      </c>
      <c r="O58" s="9">
        <v>5.2919999999999998</v>
      </c>
    </row>
    <row r="59" spans="1:15" ht="15.75" thickBot="1" x14ac:dyDescent="0.3">
      <c r="A59" s="11">
        <v>99.9</v>
      </c>
      <c r="M59" s="8">
        <v>60</v>
      </c>
      <c r="N59" s="9">
        <v>2.9039999999999999</v>
      </c>
      <c r="O59" s="9">
        <v>5.298</v>
      </c>
    </row>
    <row r="60" spans="1:15" ht="15.75" thickBot="1" x14ac:dyDescent="0.3">
      <c r="A60" s="11">
        <v>100.1</v>
      </c>
      <c r="M60" s="8">
        <v>61</v>
      </c>
      <c r="N60" s="9">
        <v>2.9</v>
      </c>
      <c r="O60" s="9">
        <v>5.3040000000000003</v>
      </c>
    </row>
    <row r="61" spans="1:15" ht="15.75" thickBot="1" x14ac:dyDescent="0.3">
      <c r="M61" s="8">
        <v>62</v>
      </c>
      <c r="N61" s="9">
        <v>2.8969999999999998</v>
      </c>
      <c r="O61" s="9">
        <v>5.31</v>
      </c>
    </row>
    <row r="62" spans="1:15" ht="15.75" thickBot="1" x14ac:dyDescent="0.3">
      <c r="M62" s="8">
        <v>63</v>
      </c>
      <c r="N62" s="9">
        <v>2.8929999999999998</v>
      </c>
      <c r="O62" s="9">
        <v>5.3150000000000004</v>
      </c>
    </row>
    <row r="63" spans="1:15" ht="15.75" thickBot="1" x14ac:dyDescent="0.3">
      <c r="M63" s="8">
        <v>64</v>
      </c>
      <c r="N63" s="9">
        <v>2.89</v>
      </c>
      <c r="O63" s="9">
        <v>5.3209999999999997</v>
      </c>
    </row>
    <row r="64" spans="1:15" ht="15.75" thickBot="1" x14ac:dyDescent="0.3">
      <c r="M64" s="8">
        <v>65</v>
      </c>
      <c r="N64" s="9">
        <v>2.8860000000000001</v>
      </c>
      <c r="O64" s="9">
        <v>5.3259999999999996</v>
      </c>
    </row>
    <row r="65" spans="13:15" ht="15.75" thickBot="1" x14ac:dyDescent="0.3">
      <c r="M65" s="8">
        <v>66</v>
      </c>
      <c r="N65" s="9">
        <v>2.883</v>
      </c>
      <c r="O65" s="9">
        <v>5.3319999999999999</v>
      </c>
    </row>
    <row r="66" spans="13:15" ht="15.75" thickBot="1" x14ac:dyDescent="0.3">
      <c r="M66" s="8">
        <v>67</v>
      </c>
      <c r="N66" s="9">
        <v>2.88</v>
      </c>
      <c r="O66" s="9">
        <v>5.3369999999999997</v>
      </c>
    </row>
    <row r="67" spans="13:15" ht="15.75" thickBot="1" x14ac:dyDescent="0.3">
      <c r="M67" s="8">
        <v>68</v>
      </c>
      <c r="N67" s="9">
        <v>2.8769999999999998</v>
      </c>
      <c r="O67" s="9">
        <v>5.3419999999999996</v>
      </c>
    </row>
    <row r="68" spans="13:15" ht="15.75" thickBot="1" x14ac:dyDescent="0.3">
      <c r="M68" s="8">
        <v>69</v>
      </c>
      <c r="N68" s="9">
        <v>2.8740000000000001</v>
      </c>
      <c r="O68" s="9">
        <v>5.3470000000000004</v>
      </c>
    </row>
    <row r="69" spans="13:15" ht="15.75" thickBot="1" x14ac:dyDescent="0.3">
      <c r="M69" s="8">
        <v>70</v>
      </c>
      <c r="N69" s="9">
        <v>2.871</v>
      </c>
      <c r="O69" s="9">
        <v>5.3520000000000003</v>
      </c>
    </row>
    <row r="70" spans="13:15" ht="15.75" thickBot="1" x14ac:dyDescent="0.3">
      <c r="M70" s="8">
        <v>71</v>
      </c>
      <c r="N70" s="9">
        <v>2.8679999999999999</v>
      </c>
      <c r="O70" s="9">
        <v>5.3559999999999999</v>
      </c>
    </row>
    <row r="71" spans="13:15" ht="15.75" thickBot="1" x14ac:dyDescent="0.3">
      <c r="M71" s="8">
        <v>72</v>
      </c>
      <c r="N71" s="9">
        <v>2.8650000000000002</v>
      </c>
      <c r="O71" s="9">
        <v>5.3609999999999998</v>
      </c>
    </row>
    <row r="72" spans="13:15" ht="15.75" thickBot="1" x14ac:dyDescent="0.3">
      <c r="M72" s="8">
        <v>73</v>
      </c>
      <c r="N72" s="9">
        <v>2.8620000000000001</v>
      </c>
      <c r="O72" s="9">
        <v>5.3659999999999997</v>
      </c>
    </row>
    <row r="73" spans="13:15" ht="15.75" thickBot="1" x14ac:dyDescent="0.3">
      <c r="M73" s="8">
        <v>74</v>
      </c>
      <c r="N73" s="9">
        <v>2.859</v>
      </c>
      <c r="O73" s="9">
        <v>5.37</v>
      </c>
    </row>
    <row r="74" spans="13:15" ht="15.75" thickBot="1" x14ac:dyDescent="0.3">
      <c r="M74" s="8">
        <v>75</v>
      </c>
      <c r="N74" s="9">
        <v>2.8570000000000002</v>
      </c>
      <c r="O74" s="9">
        <v>5.3739999999999997</v>
      </c>
    </row>
    <row r="75" spans="13:15" ht="15.75" thickBot="1" x14ac:dyDescent="0.3">
      <c r="M75" s="8">
        <v>76</v>
      </c>
      <c r="N75" s="9">
        <v>2.8540000000000001</v>
      </c>
      <c r="O75" s="9">
        <v>5.3789999999999996</v>
      </c>
    </row>
    <row r="76" spans="13:15" ht="15.75" thickBot="1" x14ac:dyDescent="0.3">
      <c r="M76" s="8">
        <v>77</v>
      </c>
      <c r="N76" s="9">
        <v>2.8519999999999999</v>
      </c>
      <c r="O76" s="9">
        <v>5.383</v>
      </c>
    </row>
    <row r="77" spans="13:15" ht="15.75" thickBot="1" x14ac:dyDescent="0.3">
      <c r="M77" s="8">
        <v>78</v>
      </c>
      <c r="N77" s="9">
        <v>2.8490000000000002</v>
      </c>
      <c r="O77" s="9">
        <v>5.3869999999999996</v>
      </c>
    </row>
    <row r="78" spans="13:15" ht="15.75" thickBot="1" x14ac:dyDescent="0.3">
      <c r="M78" s="8">
        <v>79</v>
      </c>
      <c r="N78" s="9">
        <v>2.847</v>
      </c>
      <c r="O78" s="9">
        <v>5.391</v>
      </c>
    </row>
    <row r="79" spans="13:15" ht="15.75" thickBot="1" x14ac:dyDescent="0.3">
      <c r="M79" s="8">
        <v>80</v>
      </c>
      <c r="N79" s="9">
        <v>2.8439999999999999</v>
      </c>
      <c r="O79" s="9">
        <v>5.3949999999999996</v>
      </c>
    </row>
    <row r="80" spans="13:15" ht="15.75" thickBot="1" x14ac:dyDescent="0.3">
      <c r="M80" s="8">
        <v>81</v>
      </c>
      <c r="N80" s="9">
        <v>2.8420000000000001</v>
      </c>
      <c r="O80" s="9">
        <v>5.399</v>
      </c>
    </row>
    <row r="81" spans="13:15" ht="15.75" thickBot="1" x14ac:dyDescent="0.3">
      <c r="M81" s="8">
        <v>82</v>
      </c>
      <c r="N81" s="9">
        <v>2.84</v>
      </c>
      <c r="O81" s="9">
        <v>5.4029999999999996</v>
      </c>
    </row>
    <row r="82" spans="13:15" ht="15.75" thickBot="1" x14ac:dyDescent="0.3">
      <c r="M82" s="8">
        <v>83</v>
      </c>
      <c r="N82" s="9">
        <v>2.8380000000000001</v>
      </c>
      <c r="O82" s="9">
        <v>5.4059999999999997</v>
      </c>
    </row>
    <row r="83" spans="13:15" ht="15.75" thickBot="1" x14ac:dyDescent="0.3">
      <c r="M83" s="8">
        <v>84</v>
      </c>
      <c r="N83" s="9">
        <v>2.835</v>
      </c>
      <c r="O83" s="9">
        <v>5.41</v>
      </c>
    </row>
    <row r="84" spans="13:15" ht="15.75" thickBot="1" x14ac:dyDescent="0.3">
      <c r="M84" s="8">
        <v>85</v>
      </c>
      <c r="N84" s="9">
        <v>2.8330000000000002</v>
      </c>
      <c r="O84" s="9">
        <v>5.4130000000000003</v>
      </c>
    </row>
    <row r="85" spans="13:15" ht="15.75" thickBot="1" x14ac:dyDescent="0.3">
      <c r="M85" s="8">
        <v>86</v>
      </c>
      <c r="N85" s="9">
        <v>2.831</v>
      </c>
      <c r="O85" s="9">
        <v>5.4169999999999998</v>
      </c>
    </row>
    <row r="86" spans="13:15" ht="15.75" thickBot="1" x14ac:dyDescent="0.3">
      <c r="M86" s="8">
        <v>87</v>
      </c>
      <c r="N86" s="9">
        <v>2.8290000000000002</v>
      </c>
      <c r="O86" s="9">
        <v>5.42</v>
      </c>
    </row>
    <row r="87" spans="13:15" ht="15.75" thickBot="1" x14ac:dyDescent="0.3">
      <c r="M87" s="8">
        <v>88</v>
      </c>
      <c r="N87" s="9">
        <v>2.827</v>
      </c>
      <c r="O87" s="9">
        <v>5.4240000000000004</v>
      </c>
    </row>
    <row r="88" spans="13:15" ht="15.75" thickBot="1" x14ac:dyDescent="0.3">
      <c r="M88" s="8">
        <v>89</v>
      </c>
      <c r="N88" s="9">
        <v>2.8250000000000002</v>
      </c>
      <c r="O88" s="9">
        <v>5.4269999999999996</v>
      </c>
    </row>
    <row r="89" spans="13:15" ht="15.75" thickBot="1" x14ac:dyDescent="0.3">
      <c r="M89" s="8">
        <v>90</v>
      </c>
      <c r="N89" s="9">
        <v>2.823</v>
      </c>
      <c r="O89" s="9">
        <v>5.43</v>
      </c>
    </row>
    <row r="90" spans="13:15" ht="15.75" thickBot="1" x14ac:dyDescent="0.3">
      <c r="M90" s="8">
        <v>91</v>
      </c>
      <c r="N90" s="9">
        <v>2.8210000000000002</v>
      </c>
      <c r="O90" s="9">
        <v>5.4340000000000002</v>
      </c>
    </row>
    <row r="91" spans="13:15" ht="15.75" thickBot="1" x14ac:dyDescent="0.3">
      <c r="M91" s="8">
        <v>92</v>
      </c>
      <c r="N91" s="9">
        <v>2.819</v>
      </c>
      <c r="O91" s="9">
        <v>5.4370000000000003</v>
      </c>
    </row>
    <row r="92" spans="13:15" ht="15.75" thickBot="1" x14ac:dyDescent="0.3">
      <c r="M92" s="8">
        <v>93</v>
      </c>
      <c r="N92" s="9">
        <v>2.8170000000000002</v>
      </c>
      <c r="O92" s="9">
        <v>5.44</v>
      </c>
    </row>
    <row r="93" spans="13:15" ht="15.75" thickBot="1" x14ac:dyDescent="0.3">
      <c r="M93" s="8">
        <v>94</v>
      </c>
      <c r="N93" s="9">
        <v>2.8159999999999998</v>
      </c>
      <c r="O93" s="9">
        <v>5.4429999999999996</v>
      </c>
    </row>
    <row r="94" spans="13:15" ht="15.75" thickBot="1" x14ac:dyDescent="0.3">
      <c r="M94" s="8">
        <v>95</v>
      </c>
      <c r="N94" s="9">
        <v>2.8140000000000001</v>
      </c>
      <c r="O94" s="9">
        <v>5.4459999999999997</v>
      </c>
    </row>
    <row r="95" spans="13:15" ht="15.75" thickBot="1" x14ac:dyDescent="0.3">
      <c r="M95" s="8">
        <v>96</v>
      </c>
      <c r="N95" s="9">
        <v>2.8119999999999998</v>
      </c>
      <c r="O95" s="9">
        <v>5.4489999999999998</v>
      </c>
    </row>
    <row r="96" spans="13:15" ht="15.75" thickBot="1" x14ac:dyDescent="0.3">
      <c r="M96" s="8">
        <v>97</v>
      </c>
      <c r="N96" s="9">
        <v>2.81</v>
      </c>
      <c r="O96" s="9">
        <v>5.452</v>
      </c>
    </row>
    <row r="97" spans="13:15" ht="15.75" thickBot="1" x14ac:dyDescent="0.3">
      <c r="M97" s="8">
        <v>98</v>
      </c>
      <c r="N97" s="9">
        <v>2.8090000000000002</v>
      </c>
      <c r="O97" s="9">
        <v>5.4550000000000001</v>
      </c>
    </row>
    <row r="98" spans="13:15" ht="15.75" thickBot="1" x14ac:dyDescent="0.3">
      <c r="M98" s="8">
        <v>99</v>
      </c>
      <c r="N98" s="9">
        <v>2.8069999999999999</v>
      </c>
      <c r="O98" s="9">
        <v>5.4580000000000002</v>
      </c>
    </row>
    <row r="99" spans="13:15" ht="15.75" thickBot="1" x14ac:dyDescent="0.3">
      <c r="M99" s="8">
        <v>100</v>
      </c>
      <c r="N99" s="9">
        <v>2.8050000000000002</v>
      </c>
      <c r="O99" s="9">
        <v>5.46</v>
      </c>
    </row>
    <row r="100" spans="13:15" ht="15.75" thickBot="1" x14ac:dyDescent="0.3">
      <c r="M100" s="8">
        <v>101</v>
      </c>
      <c r="N100" s="9">
        <v>2.8039999999999998</v>
      </c>
      <c r="O100" s="9">
        <v>5.4630000000000001</v>
      </c>
    </row>
    <row r="101" spans="13:15" ht="15.75" thickBot="1" x14ac:dyDescent="0.3">
      <c r="M101" s="8">
        <v>102</v>
      </c>
      <c r="N101" s="9">
        <v>2.802</v>
      </c>
      <c r="O101" s="9">
        <v>5.4660000000000002</v>
      </c>
    </row>
    <row r="102" spans="13:15" ht="15.75" thickBot="1" x14ac:dyDescent="0.3">
      <c r="M102" s="8">
        <v>103</v>
      </c>
      <c r="N102" s="9">
        <v>2.8010000000000002</v>
      </c>
      <c r="O102" s="9">
        <v>5.4690000000000003</v>
      </c>
    </row>
    <row r="103" spans="13:15" ht="15.75" thickBot="1" x14ac:dyDescent="0.3">
      <c r="M103" s="8">
        <v>104</v>
      </c>
      <c r="N103" s="9">
        <v>2.7989999999999999</v>
      </c>
      <c r="O103" s="9">
        <v>5.4710000000000001</v>
      </c>
    </row>
    <row r="104" spans="13:15" ht="15.75" thickBot="1" x14ac:dyDescent="0.3">
      <c r="M104" s="8">
        <v>105</v>
      </c>
      <c r="N104" s="9">
        <v>2.798</v>
      </c>
      <c r="O104" s="9">
        <v>5.4740000000000002</v>
      </c>
    </row>
    <row r="105" spans="13:15" ht="15.75" thickBot="1" x14ac:dyDescent="0.3">
      <c r="M105" s="8">
        <v>106</v>
      </c>
      <c r="N105" s="9">
        <v>2.7959999999999998</v>
      </c>
      <c r="O105" s="9">
        <v>5.476</v>
      </c>
    </row>
    <row r="106" spans="13:15" ht="15.75" thickBot="1" x14ac:dyDescent="0.3">
      <c r="M106" s="8">
        <v>107</v>
      </c>
      <c r="N106" s="9">
        <v>2.7949999999999999</v>
      </c>
      <c r="O106" s="9">
        <v>5.4790000000000001</v>
      </c>
    </row>
    <row r="107" spans="13:15" ht="15.75" thickBot="1" x14ac:dyDescent="0.3">
      <c r="M107" s="8">
        <v>108</v>
      </c>
      <c r="N107" s="9">
        <v>2.7930000000000001</v>
      </c>
      <c r="O107" s="9">
        <v>5.4809999999999999</v>
      </c>
    </row>
    <row r="108" spans="13:15" ht="15.75" thickBot="1" x14ac:dyDescent="0.3">
      <c r="M108" s="8">
        <v>109</v>
      </c>
      <c r="N108" s="9">
        <v>2.7919999999999998</v>
      </c>
      <c r="O108" s="9">
        <v>5.484</v>
      </c>
    </row>
    <row r="109" spans="13:15" ht="15.75" thickBot="1" x14ac:dyDescent="0.3">
      <c r="M109" s="8">
        <v>110</v>
      </c>
      <c r="N109" s="9">
        <v>2.79</v>
      </c>
      <c r="O109" s="9">
        <v>5.4859999999999998</v>
      </c>
    </row>
    <row r="110" spans="13:15" ht="15.75" thickBot="1" x14ac:dyDescent="0.3">
      <c r="M110" s="8">
        <v>111</v>
      </c>
      <c r="N110" s="9">
        <v>2.7890000000000001</v>
      </c>
      <c r="O110" s="9">
        <v>5.4880000000000004</v>
      </c>
    </row>
    <row r="111" spans="13:15" ht="15.75" thickBot="1" x14ac:dyDescent="0.3">
      <c r="M111" s="8">
        <v>112</v>
      </c>
      <c r="N111" s="9">
        <v>2.7879999999999998</v>
      </c>
      <c r="O111" s="9">
        <v>5.4909999999999997</v>
      </c>
    </row>
    <row r="112" spans="13:15" ht="15.75" thickBot="1" x14ac:dyDescent="0.3">
      <c r="M112" s="8">
        <v>113</v>
      </c>
      <c r="N112" s="9">
        <v>2.786</v>
      </c>
      <c r="O112" s="9">
        <v>5.4930000000000003</v>
      </c>
    </row>
    <row r="113" spans="12:15" ht="15.75" thickBot="1" x14ac:dyDescent="0.3">
      <c r="M113" s="8">
        <v>114</v>
      </c>
      <c r="N113" s="9">
        <v>2.7850000000000001</v>
      </c>
      <c r="O113" s="9">
        <v>5.4950000000000001</v>
      </c>
    </row>
    <row r="114" spans="12:15" ht="15.75" thickBot="1" x14ac:dyDescent="0.3">
      <c r="M114" s="8">
        <v>115</v>
      </c>
      <c r="N114" s="9">
        <v>2.7839999999999998</v>
      </c>
      <c r="O114" s="9">
        <v>5.4980000000000002</v>
      </c>
    </row>
    <row r="115" spans="12:15" ht="15.75" thickBot="1" x14ac:dyDescent="0.3">
      <c r="M115" s="8">
        <v>116</v>
      </c>
      <c r="N115" s="9">
        <v>2.782</v>
      </c>
      <c r="O115" s="9">
        <v>5.5</v>
      </c>
    </row>
    <row r="116" spans="12:15" ht="15.75" thickBot="1" x14ac:dyDescent="0.3">
      <c r="M116" s="8">
        <v>117</v>
      </c>
      <c r="N116" s="9">
        <v>2.7810000000000001</v>
      </c>
      <c r="O116" s="9">
        <v>5.5019999999999998</v>
      </c>
    </row>
    <row r="117" spans="12:15" ht="15.75" thickBot="1" x14ac:dyDescent="0.3">
      <c r="M117" s="8">
        <v>118</v>
      </c>
      <c r="N117" s="9">
        <v>2.78</v>
      </c>
      <c r="O117" s="9">
        <v>5.5039999999999996</v>
      </c>
    </row>
    <row r="118" spans="12:15" ht="15.75" thickBot="1" x14ac:dyDescent="0.3">
      <c r="M118" s="8">
        <v>119</v>
      </c>
      <c r="N118" s="9">
        <v>2.778</v>
      </c>
      <c r="O118" s="9">
        <v>5.5060000000000002</v>
      </c>
    </row>
    <row r="119" spans="12:15" ht="15.75" thickBot="1" x14ac:dyDescent="0.3">
      <c r="M119" s="8">
        <v>120</v>
      </c>
      <c r="N119" s="9">
        <v>2.7770000000000001</v>
      </c>
      <c r="O119" s="9">
        <v>5.508</v>
      </c>
    </row>
    <row r="120" spans="12:15" ht="15.75" thickBot="1" x14ac:dyDescent="0.3">
      <c r="M120" s="8">
        <v>121</v>
      </c>
      <c r="N120" s="9">
        <v>2.7759999999999998</v>
      </c>
      <c r="O120" s="9">
        <v>5.5110000000000001</v>
      </c>
    </row>
    <row r="121" spans="12:15" ht="15.75" thickBot="1" x14ac:dyDescent="0.3">
      <c r="M121" s="8">
        <v>122</v>
      </c>
      <c r="N121" s="9">
        <v>2.7749999999999999</v>
      </c>
      <c r="O121" s="9">
        <v>5.5129999999999999</v>
      </c>
    </row>
    <row r="122" spans="12:15" ht="17.25" thickBot="1" x14ac:dyDescent="0.35">
      <c r="L122" s="12"/>
      <c r="M122" s="8">
        <v>123</v>
      </c>
      <c r="N122" s="9">
        <v>2.774</v>
      </c>
      <c r="O122" s="9">
        <v>5.5149999999999997</v>
      </c>
    </row>
    <row r="123" spans="12:15" ht="15.75" thickBot="1" x14ac:dyDescent="0.3">
      <c r="M123" s="8">
        <v>124</v>
      </c>
      <c r="N123" s="9">
        <v>2.7719999999999998</v>
      </c>
      <c r="O123" s="9">
        <v>5.5170000000000003</v>
      </c>
    </row>
    <row r="124" spans="12:15" ht="15.75" thickBot="1" x14ac:dyDescent="0.3">
      <c r="M124" s="8">
        <v>125</v>
      </c>
      <c r="N124" s="9">
        <v>2.7709999999999999</v>
      </c>
      <c r="O124" s="9">
        <v>5.5190000000000001</v>
      </c>
    </row>
    <row r="125" spans="12:15" ht="15.75" thickBot="1" x14ac:dyDescent="0.3">
      <c r="M125" s="8">
        <v>126</v>
      </c>
      <c r="N125" s="9">
        <v>2.77</v>
      </c>
      <c r="O125" s="9">
        <v>5.5209999999999999</v>
      </c>
    </row>
    <row r="126" spans="12:15" ht="15.75" thickBot="1" x14ac:dyDescent="0.3">
      <c r="M126" s="8">
        <v>127</v>
      </c>
      <c r="N126" s="9">
        <v>2.7690000000000001</v>
      </c>
      <c r="O126" s="9">
        <v>5.5229999999999997</v>
      </c>
    </row>
    <row r="127" spans="12:15" ht="15.75" thickBot="1" x14ac:dyDescent="0.3">
      <c r="M127" s="8">
        <v>128</v>
      </c>
      <c r="N127" s="9">
        <v>2.7679999999999998</v>
      </c>
      <c r="O127" s="9">
        <v>5.524</v>
      </c>
    </row>
    <row r="128" spans="12:15" ht="15.75" thickBot="1" x14ac:dyDescent="0.3">
      <c r="M128" s="8">
        <v>129</v>
      </c>
      <c r="N128" s="9">
        <v>2.7669999999999999</v>
      </c>
      <c r="O128" s="9">
        <v>5.5259999999999998</v>
      </c>
    </row>
    <row r="129" spans="13:15" ht="15.75" thickBot="1" x14ac:dyDescent="0.3">
      <c r="M129" s="8">
        <v>130</v>
      </c>
      <c r="N129" s="9">
        <v>2.766</v>
      </c>
      <c r="O129" s="9">
        <v>5.5279999999999996</v>
      </c>
    </row>
    <row r="130" spans="13:15" ht="15.75" thickBot="1" x14ac:dyDescent="0.3">
      <c r="M130" s="8">
        <v>131</v>
      </c>
      <c r="N130" s="9">
        <v>2.7650000000000001</v>
      </c>
      <c r="O130" s="9">
        <v>5.53</v>
      </c>
    </row>
    <row r="131" spans="13:15" ht="15.75" thickBot="1" x14ac:dyDescent="0.3">
      <c r="M131" s="8">
        <v>132</v>
      </c>
      <c r="N131" s="9">
        <v>2.7639999999999998</v>
      </c>
      <c r="O131" s="9">
        <v>5.532</v>
      </c>
    </row>
    <row r="132" spans="13:15" ht="15.75" thickBot="1" x14ac:dyDescent="0.3">
      <c r="M132" s="8">
        <v>133</v>
      </c>
      <c r="N132" s="9">
        <v>2.7629999999999999</v>
      </c>
      <c r="O132" s="9">
        <v>5.5339999999999998</v>
      </c>
    </row>
    <row r="133" spans="13:15" ht="15.75" thickBot="1" x14ac:dyDescent="0.3">
      <c r="M133" s="8">
        <v>134</v>
      </c>
      <c r="N133" s="9">
        <v>2.762</v>
      </c>
      <c r="O133" s="9">
        <v>5.5350000000000001</v>
      </c>
    </row>
    <row r="134" spans="13:15" ht="15.75" thickBot="1" x14ac:dyDescent="0.3">
      <c r="M134" s="8">
        <v>135</v>
      </c>
      <c r="N134" s="9">
        <v>2.7610000000000001</v>
      </c>
      <c r="O134" s="9">
        <v>5.5369999999999999</v>
      </c>
    </row>
    <row r="135" spans="13:15" ht="15.75" thickBot="1" x14ac:dyDescent="0.3">
      <c r="M135" s="8">
        <v>136</v>
      </c>
      <c r="N135" s="9">
        <v>2.76</v>
      </c>
      <c r="O135" s="9">
        <v>5.5389999999999997</v>
      </c>
    </row>
    <row r="136" spans="13:15" ht="15.75" thickBot="1" x14ac:dyDescent="0.3">
      <c r="M136" s="8">
        <v>137</v>
      </c>
      <c r="N136" s="9">
        <v>2.7589999999999999</v>
      </c>
      <c r="O136" s="9">
        <v>5.5410000000000004</v>
      </c>
    </row>
    <row r="137" spans="13:15" ht="15.75" thickBot="1" x14ac:dyDescent="0.3">
      <c r="M137" s="8">
        <v>138</v>
      </c>
      <c r="N137" s="9">
        <v>2.758</v>
      </c>
      <c r="O137" s="9">
        <v>5.5419999999999998</v>
      </c>
    </row>
    <row r="138" spans="13:15" ht="15.75" thickBot="1" x14ac:dyDescent="0.3">
      <c r="M138" s="8">
        <v>139</v>
      </c>
      <c r="N138" s="9">
        <v>2.7570000000000001</v>
      </c>
      <c r="O138" s="9">
        <v>5.5439999999999996</v>
      </c>
    </row>
    <row r="139" spans="13:15" ht="15.75" thickBot="1" x14ac:dyDescent="0.3">
      <c r="M139" s="8">
        <v>140</v>
      </c>
      <c r="N139" s="9">
        <v>2.7559999999999998</v>
      </c>
      <c r="O139" s="9">
        <v>5.5460000000000003</v>
      </c>
    </row>
  </sheetData>
  <sheetProtection algorithmName="SHA-512" hashValue="7ge7iCMmlFtA5CFG3nJHwitF0mt32pMnrXN43vhEu24p44ch7DYU0J55H1yBEKyZq7zbKc3QNOWpphR1DM6xug==" saltValue="vhAwrrr31v5k1WrUEOitJQ==" spinCount="100000" sheet="1" objects="1" scenarios="1"/>
  <mergeCells count="2">
    <mergeCell ref="M1:O6"/>
    <mergeCell ref="E1:F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K&amp;MSSD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Pathru Simhachalam/QC/GOA</dc:creator>
  <cp:lastModifiedBy>Pathru Simhachalam/CQA/GOA</cp:lastModifiedBy>
  <dcterms:created xsi:type="dcterms:W3CDTF">2023-01-31T04:20:28Z</dcterms:created>
  <dcterms:modified xsi:type="dcterms:W3CDTF">2023-11-28T05:31:28Z</dcterms:modified>
</cp:coreProperties>
</file>