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22" sheetId="2" state="visible" r:id="rId3"/>
    <sheet name="23" sheetId="3" state="visible" r:id="rId4"/>
    <sheet name="29" sheetId="4" state="visible" r:id="rId5"/>
    <sheet name="18" sheetId="5" state="visible" r:id="rId6"/>
    <sheet name="30_1" sheetId="6" state="visible" r:id="rId7"/>
    <sheet name="30_2" sheetId="7" state="visible" r:id="rId8"/>
    <sheet name="21" sheetId="8" state="visible" r:id="rId9"/>
    <sheet name="17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<sst xmlns="http://schemas.openxmlformats.org/spreadsheetml/2006/main" count="1291" uniqueCount="391">
  <si>
    <t xml:space="preserve">day</t>
  </si>
  <si>
    <t xml:space="preserve">shot</t>
  </si>
  <si>
    <t xml:space="preserve">z steps</t>
  </si>
  <si>
    <t xml:space="preserve">z um</t>
  </si>
  <si>
    <t xml:space="preserve">PP in out</t>
  </si>
  <si>
    <t xml:space="preserve">GVD in fs^2</t>
  </si>
  <si>
    <t xml:space="preserve">GVD</t>
  </si>
  <si>
    <t xml:space="preserve">Nmax</t>
  </si>
  <si>
    <t xml:space="preserve">EL (corrected)</t>
  </si>
  <si>
    <t xml:space="preserve">HHG 34-50nm</t>
  </si>
  <si>
    <t xml:space="preserve">HHG 24nm-34nm</t>
  </si>
  <si>
    <t xml:space="preserve">HHG_E in uJ full range</t>
  </si>
  <si>
    <t xml:space="preserve">EL on target</t>
  </si>
  <si>
    <t xml:space="preserve">divergence N=25</t>
  </si>
  <si>
    <t xml:space="preserve">divergence N=22</t>
  </si>
  <si>
    <t xml:space="preserve">div25 gauss</t>
  </si>
  <si>
    <t xml:space="preserve">EN25</t>
  </si>
  <si>
    <t xml:space="preserve">2w center</t>
  </si>
  <si>
    <t xml:space="preserve">IL in 1E19</t>
  </si>
  <si>
    <t xml:space="preserve">NPhotonbwN25</t>
  </si>
  <si>
    <t xml:space="preserve">NphotonN25srbw0.5N</t>
  </si>
  <si>
    <t xml:space="preserve">NphotonN25srbw0.5 half capture angle</t>
  </si>
  <si>
    <t xml:space="preserve">Comment 1</t>
  </si>
  <si>
    <t xml:space="preserve">comment2</t>
  </si>
  <si>
    <t xml:space="preserve">off</t>
  </si>
  <si>
    <t xml:space="preserve">highly complex modulation</t>
  </si>
  <si>
    <t xml:space="preserve">center</t>
  </si>
  <si>
    <t xml:space="preserve">narrow angular chirp in between</t>
  </si>
  <si>
    <t xml:space="preserve">narrow angular chirp on left side, two sources, no ROM, regular modulations in between</t>
  </si>
  <si>
    <t xml:space="preserve">spatial chirp interesting</t>
  </si>
  <si>
    <t xml:space="preserve">spatial chirp interesting/ weaker</t>
  </si>
  <si>
    <t xml:space="preserve">christmas tree like chirped submodulation</t>
  </si>
  <si>
    <t xml:space="preserve">Stronger, bigger div, complex modulation</t>
  </si>
  <si>
    <t xml:space="preserve">two sources, with modulations, separated source</t>
  </si>
  <si>
    <t xml:space="preserve">Two sources, separated source, half integers, highly complex modulation</t>
  </si>
  <si>
    <t xml:space="preserve">blue low divergence</t>
  </si>
  <si>
    <t xml:space="preserve">Stronger, low divergence</t>
  </si>
  <si>
    <t xml:space="preserve">Low divergence, broad spectra, highly complex modulation</t>
  </si>
  <si>
    <t xml:space="preserve">low divergence</t>
  </si>
  <si>
    <t xml:space="preserve">Multiple sources, separated source, half integers, highly complex modulation</t>
  </si>
  <si>
    <t xml:space="preserve">Wide div, two sources, half integers, highly complex modulation</t>
  </si>
  <si>
    <t xml:space="preserve">Separated sources, one low div, highly complex modulation</t>
  </si>
  <si>
    <t xml:space="preserve">ROM, stronger, denting29, wide div, broad</t>
  </si>
  <si>
    <t xml:space="preserve">ROM, stronger, still modulations, denting, wide div</t>
  </si>
  <si>
    <t xml:space="preserve">modulations, wide div</t>
  </si>
  <si>
    <t xml:space="preserve">Multiple sources, chirped, wide spectra, narrow div, highly complex modulation</t>
  </si>
  <si>
    <t xml:space="preserve">Weaker,Multiple sources, chirped, wide spectra, narrow div, highly complex modulation</t>
  </si>
  <si>
    <t xml:space="preserve">ROM, some spatial modul.</t>
  </si>
  <si>
    <t xml:space="preserve">denting!</t>
  </si>
  <si>
    <t xml:space="preserve">chirped, broad, denting</t>
  </si>
  <si>
    <t xml:space="preserve">lower divergence</t>
  </si>
  <si>
    <t xml:space="preserve">broad peaks everywhere</t>
  </si>
  <si>
    <t xml:space="preserve">ROM, denting, broad</t>
  </si>
  <si>
    <t xml:space="preserve">strange double peaks, broad, denting in middle</t>
  </si>
  <si>
    <t xml:space="preserve">Separated structure, higher orders do not fit same frequency</t>
  </si>
  <si>
    <t xml:space="preserve">separated sources, broad spectrum, modulations,  </t>
  </si>
  <si>
    <t xml:space="preserve">broad spectrum, chirped, modulations</t>
  </si>
  <si>
    <t xml:space="preserve">not evaluable long broad modulated one</t>
  </si>
  <si>
    <t xml:space="preserve">wide div, two sources, one chirped, broad</t>
  </si>
  <si>
    <t xml:space="preserve">modulated, broad spectra, wide diver, </t>
  </si>
  <si>
    <t xml:space="preserve">modulated, separated shifted sources, wide div</t>
  </si>
  <si>
    <t xml:space="preserve">modulated, broad, spatial spectral modulation, looks like Thaurys ROM CWE interference</t>
  </si>
  <si>
    <t xml:space="preserve">not evaluable long broad modulated one, chirped</t>
  </si>
  <si>
    <t xml:space="preserve">half integers, two f modulation, weak, separated sources</t>
  </si>
  <si>
    <t xml:space="preserve">two sources, not brOAD</t>
  </si>
  <si>
    <t xml:space="preserve">stronger, broad half integers, wide div</t>
  </si>
  <si>
    <t xml:space="preserve">stronger, broad spectra, spatially modulated, wide div</t>
  </si>
  <si>
    <t xml:space="preserve">stronger, spatial modulation, wide div, broad</t>
  </si>
  <si>
    <t xml:space="preserve">lower wavelength does not fit</t>
  </si>
  <si>
    <t xml:space="preserve">stronger, spatial modulation, wide div, broad, denting</t>
  </si>
  <si>
    <t xml:space="preserve">ROM, stronger, modulations, broad spectra, wide div</t>
  </si>
  <si>
    <t xml:space="preserve">ROM very very bright, lower divergence, angular chirped</t>
  </si>
  <si>
    <t xml:space="preserve">ROM very very bright, lower divergence, in between modulated up to CWE</t>
  </si>
  <si>
    <t xml:space="preserve">modulation, broad, wide div</t>
  </si>
  <si>
    <t xml:space="preserve">very bright, narrow div, underneath, ROM coming up</t>
  </si>
  <si>
    <t xml:space="preserve">broad, chirped, half integers, wide div</t>
  </si>
  <si>
    <t xml:space="preserve">lower, spatial modulations, broad spectrally, wide div</t>
  </si>
  <si>
    <t xml:space="preserve">ROM, narrow spectral, narrow div</t>
  </si>
  <si>
    <t xml:space="preserve">spatial and spectral modulations, broad spectrally, wide div</t>
  </si>
  <si>
    <t xml:space="preserve">wide div, broad, submodulations, very weak</t>
  </si>
  <si>
    <t xml:space="preserve">half integers29</t>
  </si>
  <si>
    <t xml:space="preserve">divergence of 800 smaller</t>
  </si>
  <si>
    <t xml:space="preserve">double source</t>
  </si>
  <si>
    <t xml:space="preserve">weak</t>
  </si>
  <si>
    <t xml:space="preserve">even more sidebands</t>
  </si>
  <si>
    <t xml:space="preserve">shorter does not completely fit</t>
  </si>
  <si>
    <t xml:space="preserve">higher orders! Angular chirp</t>
  </si>
  <si>
    <t xml:space="preserve">double source, one with angular chirp</t>
  </si>
  <si>
    <t xml:space="preserve">double source with, one with angular chirp</t>
  </si>
  <si>
    <t xml:space="preserve">mdoulations, weak Rom</t>
  </si>
  <si>
    <t xml:space="preserve">bright high orders, modulations up to CWE cutoff</t>
  </si>
  <si>
    <t xml:space="preserve">even brighter, modulations in background up to CWE</t>
  </si>
  <si>
    <t xml:space="preserve">could be interference</t>
  </si>
  <si>
    <t xml:space="preserve">very brigth, high orders, braod divergence</t>
  </si>
  <si>
    <t xml:space="preserve">weaker, </t>
  </si>
  <si>
    <t xml:space="preserve">very very bright</t>
  </si>
  <si>
    <t xml:space="preserve">two sources, modulations</t>
  </si>
  <si>
    <t xml:space="preserve">two Rom sources</t>
  </si>
  <si>
    <t xml:space="preserve">some sidemaxima that does not scale with 1/N, small fringes after CWE cutoff</t>
  </si>
  <si>
    <t xml:space="preserve">trippled</t>
  </si>
  <si>
    <t xml:space="preserve">slight deviation in higher orders, looks definitely like chirped interference</t>
  </si>
  <si>
    <t xml:space="preserve">+ tripple modulation not with 129N</t>
  </si>
  <si>
    <t xml:space="preserve">very brigth, narrow divergence</t>
  </si>
  <si>
    <t xml:space="preserve">very bright, narrow div</t>
  </si>
  <si>
    <t xml:space="preserve">multiple peaks, low cutoff</t>
  </si>
  <si>
    <t xml:space="preserve">lower, but high orders, low div broader29</t>
  </si>
  <si>
    <t xml:space="preserve">lower signal, small divergence</t>
  </si>
  <si>
    <t xml:space="preserve">lower, big div, fringes</t>
  </si>
  <si>
    <t xml:space="preserve">two Rom sources, one angular chirp, dented konkav</t>
  </si>
  <si>
    <t xml:space="preserve">two sources, ROM thinner in high orders</t>
  </si>
  <si>
    <t xml:space="preserve">two sources, high f modulations, narrow ROM lines</t>
  </si>
  <si>
    <t xml:space="preserve">brigth ROM, low div, broader29</t>
  </si>
  <si>
    <t xml:space="preserve">bright ROM, low div, broader29</t>
  </si>
  <si>
    <t xml:space="preserve">bright ROM, low div, narowwer29</t>
  </si>
  <si>
    <t xml:space="preserve">lower ROM, low div, forader29</t>
  </si>
  <si>
    <t xml:space="preserve">two Rom sources one broader, low div</t>
  </si>
  <si>
    <t xml:space="preserve">too low</t>
  </si>
  <si>
    <t xml:space="preserve">ROM, half int. up to CWE</t>
  </si>
  <si>
    <t xml:space="preserve">rom narrow div, inbetween modulations</t>
  </si>
  <si>
    <t xml:space="preserve">ROM bright</t>
  </si>
  <si>
    <t xml:space="preserve">ROM bright, small angular chirp</t>
  </si>
  <si>
    <t xml:space="preserve">Rom  very bright, small angular chirp</t>
  </si>
  <si>
    <t xml:space="preserve">Rome very VERY bright, </t>
  </si>
  <si>
    <t xml:space="preserve">ROM very very bright</t>
  </si>
  <si>
    <t xml:space="preserve">ROM very very bright, broad29</t>
  </si>
  <si>
    <t xml:space="preserve">ROM bright, high div, separation in middle</t>
  </si>
  <si>
    <t xml:space="preserve">ROM bright, high div, CWE modulations</t>
  </si>
  <si>
    <t xml:space="preserve">ROM high div, CWE modulations</t>
  </si>
  <si>
    <t xml:space="preserve">ROM  high div, CWE modulations</t>
  </si>
  <si>
    <t xml:space="preserve">ROM bright, High N, narrow div</t>
  </si>
  <si>
    <t xml:space="preserve">ROM low div, broad</t>
  </si>
  <si>
    <t xml:space="preserve">ROM low div, broad, angular chirp</t>
  </si>
  <si>
    <t xml:space="preserve">ROM weak, broad, low div, </t>
  </si>
  <si>
    <t xml:space="preserve">ROM, two sources, one angluare chipred,</t>
  </si>
  <si>
    <t xml:space="preserve">Rom , multiple sources, shifted, multipeaks</t>
  </si>
  <si>
    <t xml:space="preserve">Rom low, multiple sources, angular chirp, multipeaks</t>
  </si>
  <si>
    <t xml:space="preserve">ROM, low div, two sources, one angular chirped</t>
  </si>
  <si>
    <t xml:space="preserve">ROM, angulare chirped</t>
  </si>
  <si>
    <t xml:space="preserve">ROM, broad, angular chirped</t>
  </si>
  <si>
    <t xml:space="preserve">ROM weak</t>
  </si>
  <si>
    <t xml:space="preserve">very weak</t>
  </si>
  <si>
    <t xml:space="preserve">Weak, double lines</t>
  </si>
  <si>
    <t xml:space="preserve">ROM, broad, two sources</t>
  </si>
  <si>
    <t xml:space="preserve">ROM weak, two sources</t>
  </si>
  <si>
    <t xml:space="preserve">ROM bright, two sources, one angular chirped</t>
  </si>
  <si>
    <t xml:space="preserve">chirped, modulated,</t>
  </si>
  <si>
    <t xml:space="preserve">ROM, wide div</t>
  </si>
  <si>
    <t xml:space="preserve">ROM broad</t>
  </si>
  <si>
    <t xml:space="preserve">ROM bright,wide div</t>
  </si>
  <si>
    <t xml:space="preserve">ROM weaker, broad div</t>
  </si>
  <si>
    <t xml:space="preserve">ROM weak, broad div</t>
  </si>
  <si>
    <t xml:space="preserve">ROM bright, chirped</t>
  </si>
  <si>
    <t xml:space="preserve">CWE, braod spec, wide div, modulations</t>
  </si>
  <si>
    <t xml:space="preserve">denting29</t>
  </si>
  <si>
    <t xml:space="preserve">ROM, two sources, doe not fit to fundamental</t>
  </si>
  <si>
    <t xml:space="preserve">ROM with sidebands</t>
  </si>
  <si>
    <t xml:space="preserve">ROM, two sources, modulations</t>
  </si>
  <si>
    <t xml:space="preserve">deviates from fundamental</t>
  </si>
  <si>
    <t xml:space="preserve">higher orders at 800.</t>
  </si>
  <si>
    <t xml:space="preserve">ROM, two sources, one angular chirped doe not fit to fundamental</t>
  </si>
  <si>
    <t xml:space="preserve">angular chirp</t>
  </si>
  <si>
    <t xml:space="preserve">spatially distributed</t>
  </si>
  <si>
    <t xml:space="preserve">ROM narrow div, narrows spec, modulations in between</t>
  </si>
  <si>
    <t xml:space="preserve">ROM, modulated</t>
  </si>
  <si>
    <t xml:space="preserve">Modulated, denting, broad, angular chirp</t>
  </si>
  <si>
    <t xml:space="preserve">huge broad interference</t>
  </si>
  <si>
    <t xml:space="preserve">almost full octave</t>
  </si>
  <si>
    <t xml:space="preserve">cristmas tree / full octave with submodulations</t>
  </si>
  <si>
    <t xml:space="preserve">wide div, broad, submodulations</t>
  </si>
  <si>
    <t xml:space="preserve">cevron pattern</t>
  </si>
  <si>
    <t xml:space="preserve">modulated</t>
  </si>
  <si>
    <t xml:space="preserve">modulated, two sources, one chirped</t>
  </si>
  <si>
    <t xml:space="preserve">shifts does not fit</t>
  </si>
  <si>
    <t xml:space="preserve">ROM, angular chirp, intensity shifts spatiallz</t>
  </si>
  <si>
    <t xml:space="preserve">chevron</t>
  </si>
  <si>
    <t xml:space="preserve">modulated, broad, chirped</t>
  </si>
  <si>
    <t xml:space="preserve">ROM bright, narrow spec</t>
  </si>
  <si>
    <t xml:space="preserve">fittable! High signal</t>
  </si>
  <si>
    <t xml:space="preserve">angular chirp fittable</t>
  </si>
  <si>
    <t xml:space="preserve">Two sources, angular chirp</t>
  </si>
  <si>
    <t xml:space="preserve">chevron mit abbiegen …</t>
  </si>
  <si>
    <t xml:space="preserve">Two sources, massive angular chirp, spatial modulations</t>
  </si>
  <si>
    <t xml:space="preserve">denting</t>
  </si>
  <si>
    <t xml:space="preserve">konkav! Denting, modulations</t>
  </si>
  <si>
    <t xml:space="preserve">weak, modulations, broad</t>
  </si>
  <si>
    <t xml:space="preserve">modulated, weak</t>
  </si>
  <si>
    <t xml:space="preserve">Modulations, chirp, braod</t>
  </si>
  <si>
    <t xml:space="preserve">ROM weak, double lines, modulations </t>
  </si>
  <si>
    <t xml:space="preserve">fit is ambivalent 770 830</t>
  </si>
  <si>
    <t xml:space="preserve">ROM, two sources, narrow</t>
  </si>
  <si>
    <t xml:space="preserve">fittable! Hihger orders straigth lines!</t>
  </si>
  <si>
    <t xml:space="preserve">ROM, two sources, angular chirp</t>
  </si>
  <si>
    <t xml:space="preserve">double</t>
  </si>
  <si>
    <t xml:space="preserve">modulated, Rom weak, narrow lines</t>
  </si>
  <si>
    <t xml:space="preserve">ROM, two sources</t>
  </si>
  <si>
    <t xml:space="preserve">ROM bright,narrow spec, submodulations, angular chirped</t>
  </si>
  <si>
    <t xml:space="preserve">multi sources, some ROM, angular chirp, submodulations</t>
  </si>
  <si>
    <t xml:space="preserve">ROM bright,denting, multiple sources, chirps</t>
  </si>
  <si>
    <t xml:space="preserve">ROM bright,denting, multiple sources, chirps, broad spec, wide div</t>
  </si>
  <si>
    <t xml:space="preserve">ROM bright,denting, multiple sources, chirps, angular chirps, broad spec, wide div</t>
  </si>
  <si>
    <t xml:space="preserve">ROM bright,denting, multiple sources, chirps, angular chirp, broad spec</t>
  </si>
  <si>
    <t xml:space="preserve">ROM weak, high div, two sources, double peak Rom, submodulations, narrow spec</t>
  </si>
  <si>
    <t xml:space="preserve">ROM weak, narrow spec, two sources</t>
  </si>
  <si>
    <t xml:space="preserve">fittable, shifted CWE</t>
  </si>
  <si>
    <t xml:space="preserve">weak ROM, narrow div, narrow spec, submodulations, denting</t>
  </si>
  <si>
    <t xml:space="preserve">ROM, broad, angular chirped, interestening linear chirp with N</t>
  </si>
  <si>
    <t xml:space="preserve">ROM, modulated, broad spec, narrow spec, two sources, anglular chirp</t>
  </si>
  <si>
    <t xml:space="preserve">ROM, broad, angular chirped, fringe</t>
  </si>
  <si>
    <t xml:space="preserve">true increase of div29</t>
  </si>
  <si>
    <t xml:space="preserve">ROM bright, half div on chirp, narrow in spec</t>
  </si>
  <si>
    <t xml:space="preserve">ROM bright, small div, angular chirped part L</t>
  </si>
  <si>
    <t xml:space="preserve">ROM weak, narrow spec, interference</t>
  </si>
  <si>
    <t xml:space="preserve">ROM bright, wide spec,</t>
  </si>
  <si>
    <t xml:space="preserve">ROM bright, double emission sources one chirped</t>
  </si>
  <si>
    <t xml:space="preserve">ROM bright, two shifted sources</t>
  </si>
  <si>
    <t xml:space="preserve">ROM very bright, second source with angular shirp, 0.3 missins on chip</t>
  </si>
  <si>
    <t xml:space="preserve">ROM weak, strange angular shift and submodulations inbetween</t>
  </si>
  <si>
    <t xml:space="preserve">ROM very bright, and broad spec, with a second shifted line</t>
  </si>
  <si>
    <t xml:space="preserve">ROM very bright, and broad spec, with a second shifted line, only half on chip</t>
  </si>
  <si>
    <t xml:space="preserve">Rom weak angular chirped, spatial muster, </t>
  </si>
  <si>
    <t xml:space="preserve">ROM weak, wide spec, chriped</t>
  </si>
  <si>
    <t xml:space="preserve">Rom bright, second angular chirped line, only half on chip</t>
  </si>
  <si>
    <t xml:space="preserve">ROM bright, second chirped line, wide spec</t>
  </si>
  <si>
    <t xml:space="preserve">Rom bright, broad, multiple shifted lines</t>
  </si>
  <si>
    <t xml:space="preserve">Rom weak, multiple shifted lines, merge to wide spec</t>
  </si>
  <si>
    <t xml:space="preserve">ROM, wide spec, interference lines, interesting intensity distribution</t>
  </si>
  <si>
    <t xml:space="preserve">Rom weak, multiple shifted lines </t>
  </si>
  <si>
    <t xml:space="preserve">denting, konkav</t>
  </si>
  <si>
    <t xml:space="preserve">ROM weak,</t>
  </si>
  <si>
    <t xml:space="preserve">Rom weak, angular curved chirp</t>
  </si>
  <si>
    <t xml:space="preserve">1s</t>
  </si>
  <si>
    <t xml:space="preserve">ROM weak, two source one angular chirped</t>
  </si>
  <si>
    <t xml:space="preserve">2s</t>
  </si>
  <si>
    <t xml:space="preserve">3s</t>
  </si>
  <si>
    <t xml:space="preserve">ROM weak, narrow spec </t>
  </si>
  <si>
    <t xml:space="preserve">4s</t>
  </si>
  <si>
    <t xml:space="preserve">ROM bright,  angular chriped, broad spec</t>
  </si>
  <si>
    <t xml:space="preserve">5s</t>
  </si>
  <si>
    <t xml:space="preserve">ROM very bright, second angular chirped</t>
  </si>
  <si>
    <t xml:space="preserve">6s</t>
  </si>
  <si>
    <t xml:space="preserve">Rom very bright, angular chirped, broad spec</t>
  </si>
  <si>
    <t xml:space="preserve">7s</t>
  </si>
  <si>
    <t xml:space="preserve">ROM, multiple lines, some with angular chirp</t>
  </si>
  <si>
    <t xml:space="preserve">8s</t>
  </si>
  <si>
    <t xml:space="preserve">9s</t>
  </si>
  <si>
    <t xml:space="preserve">ROM, spc blurred, wide</t>
  </si>
  <si>
    <t xml:space="preserve">10s</t>
  </si>
  <si>
    <t xml:space="preserve">11s</t>
  </si>
  <si>
    <t xml:space="preserve">ROM weaker, spc blurred, wide, lines resolvable</t>
  </si>
  <si>
    <t xml:space="preserve">12s</t>
  </si>
  <si>
    <t xml:space="preserve">ROM weaker, spc blurred, wide, lines resolvable, interesting angular chirp</t>
  </si>
  <si>
    <t xml:space="preserve">13s</t>
  </si>
  <si>
    <t xml:space="preserve">ROM bright, wide spec, broadened blue in the middle</t>
  </si>
  <si>
    <t xml:space="preserve">14s</t>
  </si>
  <si>
    <t xml:space="preserve">ROM weak, wide spec, two sources angular chirped</t>
  </si>
  <si>
    <t xml:space="preserve">15s</t>
  </si>
  <si>
    <t xml:space="preserve">ROM weak, angular chirped, broad spec</t>
  </si>
  <si>
    <t xml:space="preserve">16s</t>
  </si>
  <si>
    <t xml:space="preserve">17s</t>
  </si>
  <si>
    <t xml:space="preserve">ROM weak, angular chirped, broad spec, two sources</t>
  </si>
  <si>
    <t xml:space="preserve">18s</t>
  </si>
  <si>
    <t xml:space="preserve">ROM, multiple lines, angular chirped</t>
  </si>
  <si>
    <t xml:space="preserve">19s</t>
  </si>
  <si>
    <t xml:space="preserve">ROM, high div, angular chirped R</t>
  </si>
  <si>
    <t xml:space="preserve">20s</t>
  </si>
  <si>
    <t xml:space="preserve">ROM, high div, modulations in between, partly very broad</t>
  </si>
  <si>
    <t xml:space="preserve">21s</t>
  </si>
  <si>
    <t xml:space="preserve">ROM weak, high div, modulations in between, partly very broad</t>
  </si>
  <si>
    <t xml:space="preserve">22s</t>
  </si>
  <si>
    <t xml:space="preserve">ROM weak, high div, two sources, one chirped</t>
  </si>
  <si>
    <t xml:space="preserve">23s</t>
  </si>
  <si>
    <t xml:space="preserve">ROM very bright, narrow spec, inbetween modulatons</t>
  </si>
  <si>
    <t xml:space="preserve">24s</t>
  </si>
  <si>
    <t xml:space="preserve">Rom weak, two separated lines, angular chirped</t>
  </si>
  <si>
    <t xml:space="preserve">25s</t>
  </si>
  <si>
    <t xml:space="preserve">26s</t>
  </si>
  <si>
    <t xml:space="preserve">ROM, narrow sped, wide div</t>
  </si>
  <si>
    <t xml:space="preserve">27s</t>
  </si>
  <si>
    <t xml:space="preserve">Rom weak, broad spec</t>
  </si>
  <si>
    <t xml:space="preserve">28s</t>
  </si>
  <si>
    <t xml:space="preserve">Rom weak, two lines, angular chirp</t>
  </si>
  <si>
    <t xml:space="preserve">29s</t>
  </si>
  <si>
    <t xml:space="preserve">Rom very weak, broad</t>
  </si>
  <si>
    <t xml:space="preserve">30s</t>
  </si>
  <si>
    <t xml:space="preserve">weak, angular chirp</t>
  </si>
  <si>
    <t xml:space="preserve">31s</t>
  </si>
  <si>
    <t xml:space="preserve">BP</t>
  </si>
  <si>
    <t xml:space="preserve">32s</t>
  </si>
  <si>
    <t xml:space="preserve">33s</t>
  </si>
  <si>
    <t xml:space="preserve">34s</t>
  </si>
  <si>
    <t xml:space="preserve">35s</t>
  </si>
  <si>
    <t xml:space="preserve">CWE, modulation hard to fit</t>
  </si>
  <si>
    <t xml:space="preserve">CWE, two sources, one narrow  spec modulated</t>
  </si>
  <si>
    <t xml:space="preserve">low cutoff</t>
  </si>
  <si>
    <t xml:space="preserve">CWE, two sources, one narrow, one very broad,  modulated</t>
  </si>
  <si>
    <t xml:space="preserve">two sources, one ROM wide spec, one highly modulated</t>
  </si>
  <si>
    <t xml:space="preserve">multi sources, broad spec ROM, one angular chirped</t>
  </si>
  <si>
    <t xml:space="preserve">one angular chirped</t>
  </si>
  <si>
    <t xml:space="preserve">sharp cutoff redshift, ultrabraod spec, interference</t>
  </si>
  <si>
    <t xml:space="preserve">bright</t>
  </si>
  <si>
    <t xml:space="preserve">multi sources, one sharp lines, broad interference inbetween</t>
  </si>
  <si>
    <t xml:space="preserve">Rom weak, one sharp lines, broad interference inbetween</t>
  </si>
  <si>
    <t xml:space="preserve">sharp lines, interference in between, chevron</t>
  </si>
  <si>
    <t xml:space="preserve">strange spatial modulation, chevron</t>
  </si>
  <si>
    <t xml:space="preserve">ROM weak, narrow spec, halt integers , one angular chirped</t>
  </si>
  <si>
    <t xml:space="preserve">modulations regular patterns x, chevron</t>
  </si>
  <si>
    <t xml:space="preserve">ROM weak, Rom narrow spec, cristmas tree / full octave with submodulations</t>
  </si>
  <si>
    <t xml:space="preserve">two sources one angular chirped, broard spec, div of one source</t>
  </si>
  <si>
    <t xml:space="preserve">two Rom sources, broad div, one angular chirped</t>
  </si>
  <si>
    <t xml:space="preserve">ROM bright, wide spec, broad divergence</t>
  </si>
  <si>
    <t xml:space="preserve">Rom bright, angular chirped, inbetween lines, broad div</t>
  </si>
  <si>
    <t xml:space="preserve">two sources, one angular chirped</t>
  </si>
  <si>
    <t xml:space="preserve">blue</t>
  </si>
  <si>
    <t xml:space="preserve">not fitable</t>
  </si>
  <si>
    <t xml:space="preserve">broad, fringes, chevron</t>
  </si>
  <si>
    <t xml:space="preserve">broad fringes, chevron, ROM weak, narrow spec</t>
  </si>
  <si>
    <t xml:space="preserve">broad fringes, narrow spec, ROM weak</t>
  </si>
  <si>
    <t xml:space="preserve">regular modulations in x</t>
  </si>
  <si>
    <t xml:space="preserve">ROM weak, angular chirp, broad spec, fringes</t>
  </si>
  <si>
    <t xml:space="preserve">ROM weak, angular chirp, broad spec, fringes, chevron</t>
  </si>
  <si>
    <t xml:space="preserve">ROM weak, two sources one angular chirped</t>
  </si>
  <si>
    <t xml:space="preserve">ROM, high div, multiple lines blueshit</t>
  </si>
  <si>
    <t xml:space="preserve">ROM high div angular  chirp, wide spec, spatial mod</t>
  </si>
  <si>
    <t xml:space="preserve">weak christmas tree </t>
  </si>
  <si>
    <t xml:space="preserve">two sources one angular chirped</t>
  </si>
  <si>
    <t xml:space="preserve">three sources not fitable micro structure in E</t>
  </si>
  <si>
    <t xml:space="preserve">broad interference</t>
  </si>
  <si>
    <t xml:space="preserve">Very weak ROM, broad interference</t>
  </si>
  <si>
    <t xml:space="preserve">broad interference, narrow spec lines</t>
  </si>
  <si>
    <t xml:space="preserve">multiple sources, fringes, ROM weak, one angular chirped</t>
  </si>
  <si>
    <t xml:space="preserve">multiple sources, fringes, ROM weak, one angular chirped, chevron  in CWE</t>
  </si>
  <si>
    <t xml:space="preserve">two sources, fringes, chevron, narrows pec, ROM weak</t>
  </si>
  <si>
    <t xml:space="preserve">two sources, chevron, ROM weak, narrow spec</t>
  </si>
  <si>
    <t xml:space="preserve">fringes, chevron, narrow spec</t>
  </si>
  <si>
    <t xml:space="preserve">ROM weak, narrow spec, chevron, fringes, two sources, angular chirp</t>
  </si>
  <si>
    <t xml:space="preserve">chevron, Rom weak, narrow spec, fringes</t>
  </si>
  <si>
    <t xml:space="preserve">ROM bright, multi lines, chevron,</t>
  </si>
  <si>
    <t xml:space="preserve">ROM bright, multi lines, chevron, angular chirp</t>
  </si>
  <si>
    <t xml:space="preserve">ROM with angular chirp, weak, denting, chevron</t>
  </si>
  <si>
    <t xml:space="preserve">CWE cutoff, ROM weak, multiple lines, narrow spec</t>
  </si>
  <si>
    <t xml:space="preserve">ROM weak, wide spec, fringes, multi sources, some ROM</t>
  </si>
  <si>
    <t xml:space="preserve">not evaluable long, broad spectrum, interference broad modulated one</t>
  </si>
  <si>
    <t xml:space="preserve">long, broad spectrum, interference broad modulated one</t>
  </si>
  <si>
    <t xml:space="preserve">ROM with  two sources, second CWE</t>
  </si>
  <si>
    <t xml:space="preserve">divergence ROM = narrow</t>
  </si>
  <si>
    <t xml:space="preserve">ROM with  two sources, fringes, wide spec</t>
  </si>
  <si>
    <t xml:space="preserve">ROM weak, wide spec, chevron, spatial dependency</t>
  </si>
  <si>
    <t xml:space="preserve">fringes, chevron, </t>
  </si>
  <si>
    <t xml:space="preserve">#</t>
  </si>
  <si>
    <t xml:space="preserve">very weak, narrow  spec, splitted</t>
  </si>
  <si>
    <t xml:space="preserve">broad chirped, spatially modulated</t>
  </si>
  <si>
    <t xml:space="preserve">ROM weak, wide div, narrow spec, multiple lines, modulated CWE, chevron</t>
  </si>
  <si>
    <t xml:space="preserve">ROM weak, spatial regular pattern, chevron, narrow spec, wide spec</t>
  </si>
  <si>
    <t xml:space="preserve">ROM weak, two sources, spatial regular pattern, chevron, narrow spec, wide spec</t>
  </si>
  <si>
    <t xml:space="preserve">disturbed</t>
  </si>
  <si>
    <t xml:space="preserve">chirped spatial distribution</t>
  </si>
  <si>
    <t xml:space="preserve">cant be fitted</t>
  </si>
  <si>
    <t xml:space="preserve">modulations in E</t>
  </si>
  <si>
    <t xml:space="preserve">still weak</t>
  </si>
  <si>
    <t xml:space="preserve">modulations in E stronger</t>
  </si>
  <si>
    <t xml:space="preserve">spatial dependence</t>
  </si>
  <si>
    <t xml:space="preserve">separeted lines in E</t>
  </si>
  <si>
    <t xml:space="preserve">christams tree but very weak</t>
  </si>
  <si>
    <t xml:space="preserve">highly modulated in E weak</t>
  </si>
  <si>
    <t xml:space="preserve">string</t>
  </si>
  <si>
    <t xml:space="preserve">Energy_content_uJ20190122_0,</t>
  </si>
  <si>
    <t xml:space="preserve">N25</t>
  </si>
  <si>
    <t xml:space="preserve">+/-</t>
  </si>
  <si>
    <t xml:space="preserve">0,5N</t>
  </si>
  <si>
    <t xml:space="preserve">/index</t>
  </si>
  <si>
    <t xml:space="preserve">number</t>
  </si>
  <si>
    <t xml:space="preserve">Nphoton</t>
  </si>
  <si>
    <t xml:space="preserve">via</t>
  </si>
  <si>
    <t xml:space="preserve">eV</t>
  </si>
  <si>
    <t xml:space="preserve">integarted</t>
  </si>
  <si>
    <t xml:space="preserve">range</t>
  </si>
  <si>
    <t xml:space="preserve">of</t>
  </si>
  <si>
    <t xml:space="preserve">harmonics</t>
  </si>
  <si>
    <t xml:space="preserve">E</t>
  </si>
  <si>
    <t xml:space="preserve">[J]</t>
  </si>
  <si>
    <t xml:space="preserve">Nphoton/sr</t>
  </si>
  <si>
    <t xml:space="preserve">@</t>
  </si>
  <si>
    <t xml:space="preserve">0,1%bw</t>
  </si>
  <si>
    <t xml:space="preserve">bw</t>
  </si>
  <si>
    <t xml:space="preserve">Energy_content_uJ20190123_0,</t>
  </si>
  <si>
    <t xml:space="preserve">Energy_content_uJ20190129_0,</t>
  </si>
  <si>
    <t xml:space="preserve">Energy_content_uJ20190118_0,</t>
  </si>
  <si>
    <t xml:space="preserve">Energy_content_uJ20190130_1_0,</t>
  </si>
  <si>
    <t xml:space="preserve">Energy_content_uJ20190130_2_0,</t>
  </si>
  <si>
    <t xml:space="preserve">Energy_content_uJ20190121_0,</t>
  </si>
  <si>
    <t xml:space="preserve">Energy_content_uJ20190117_0,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</si>
</sst>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0"/>
    <numFmt numFmtId="167" formatCode="#,###.00"/>
    <numFmt numFmtId="168" formatCode="#"/>
    <numFmt numFmtId="169" formatCode="0.00\ %"/>
  </numFmts>
  <fonts count="20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"/>
      <family val="2"/>
      <charset val="1"/>
    </font>
    <font>
      <sz val="10"/>
      <color rgb="FF6A8759"/>
      <name val="JetBrains Mono"/>
      <family val="3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等线"/>
      <family val="2"/>
      <charset val="134"/>
    </font>
    <font>
      <b val="true"/>
      <sz val="10"/>
      <color rgb="FFCE181E"/>
      <name val="DejaVu Sans"/>
      <family val="2"/>
      <charset val="1"/>
    </font>
    <font>
      <b val="true"/>
      <sz val="11"/>
      <color rgb="FFCE181E"/>
      <name val="Calibri"/>
      <family val="2"/>
      <charset val="1"/>
    </font>
    <font>
      <b val="true"/>
      <sz val="10"/>
      <color rgb="FFCE181E"/>
      <name val="Arial"/>
      <family val="2"/>
      <charset val="1"/>
    </font>
    <font>
      <b val="true"/>
      <sz val="9"/>
      <color rgb="FFCE181E"/>
      <name val="DejaVu Sans"/>
      <family val="2"/>
      <charset val="1"/>
    </font>
    <font>
      <b val="true"/>
      <sz val="11"/>
      <color rgb="FFCE181E"/>
      <name val="等线"/>
      <family val="2"/>
      <charset val="134"/>
    </font>
    <font>
      <sz val="10"/>
      <color rgb="FFCE181E"/>
      <name val="DejaVu Sans"/>
      <family val="2"/>
      <charset val="1"/>
    </font>
    <font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9"/>
      <color rgb="FFCE181E"/>
      <name val="DejaVu Sans"/>
      <family val="2"/>
      <charset val="1"/>
    </font>
    <font>
      <sz val="11"/>
      <color rgb="FFCE181E"/>
      <name val="等线"/>
      <family val="2"/>
      <charset val="134"/>
    </font>
    <font>
      <sz val="11"/>
      <color rgb="FF9C0006"/>
      <name val="等线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58220"/>
        <bgColor rgb="FFFF8080"/>
      </patternFill>
    </fill>
    <fill>
      <patternFill patternType="solid">
        <fgColor rgb="FFFFF2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  <fill>
      <patternFill patternType="solid">
        <fgColor rgb="FFFF3333"/>
        <bgColor rgb="FFCE181E"/>
      </patternFill>
    </fill>
    <fill>
      <patternFill patternType="solid">
        <fgColor rgb="FFCCFF66"/>
        <bgColor rgb="FFCCFFCC"/>
      </patternFill>
    </fill>
    <fill>
      <patternFill patternType="solid">
        <fgColor rgb="FF00A65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58220"/>
      <rgbColor rgb="FFFF3333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18"/>
  <sheetViews>
    <sheetView showFormulas="false" showGridLines="true" showRowColHeaders="true" showZeros="true" rightToLeft="false" tabSelected="true" showOutlineSymbols="true" defaultGridColor="true" view="normal" topLeftCell="P1" colorId="64" zoomScale="75" zoomScaleNormal="75" zoomScalePageLayoutView="100" workbookViewId="0">
      <selection pane="topLeft" activeCell="U665" activeCellId="0" sqref="U445:U665"/>
    </sheetView>
  </sheetViews>
  <sheetFormatPr defaultRowHeight="12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8.42"/>
    <col collapsed="false" customWidth="true" hidden="false" outlineLevel="0" max="3" min="3" style="0" width="5.58"/>
    <col collapsed="false" customWidth="true" hidden="false" outlineLevel="0" max="4" min="4" style="0" width="11.71"/>
    <col collapsed="false" customWidth="true" hidden="false" outlineLevel="0" max="5" min="5" style="1" width="14.13"/>
    <col collapsed="false" customWidth="true" hidden="false" outlineLevel="0" max="6" min="6" style="0" width="10"/>
    <col collapsed="false" customWidth="true" hidden="false" outlineLevel="0" max="7" min="7" style="0" width="15.42"/>
    <col collapsed="false" customWidth="true" hidden="false" outlineLevel="0" max="8" min="8" style="0" width="12.57"/>
    <col collapsed="false" customWidth="true" hidden="false" outlineLevel="0" max="9" min="9" style="0" width="18"/>
    <col collapsed="false" customWidth="true" hidden="false" outlineLevel="0" max="10" min="10" style="0" width="18.57"/>
    <col collapsed="false" customWidth="true" hidden="false" outlineLevel="0" max="11" min="11" style="0" width="21.86"/>
    <col collapsed="false" customWidth="true" hidden="false" outlineLevel="0" max="12" min="12" style="0" width="25.13"/>
    <col collapsed="false" customWidth="true" hidden="false" outlineLevel="0" max="13" min="13" style="0" width="8.42"/>
    <col collapsed="false" customWidth="true" hidden="false" outlineLevel="0" max="14" min="14" style="2" width="15.86"/>
    <col collapsed="false" customWidth="true" hidden="false" outlineLevel="0" max="15" min="15" style="2" width="23"/>
    <col collapsed="false" customWidth="true" hidden="false" outlineLevel="0" max="16" min="16" style="0" width="24"/>
    <col collapsed="false" customWidth="true" hidden="false" outlineLevel="0" max="17" min="17" style="0" width="28.57"/>
    <col collapsed="false" customWidth="true" hidden="false" outlineLevel="0" max="18" min="18" style="0" width="12.71"/>
    <col collapsed="false" customWidth="true" hidden="false" outlineLevel="0" max="19" min="19" style="0" width="6.71"/>
    <col collapsed="false" customWidth="true" hidden="false" outlineLevel="0" max="21" min="20" style="0" width="25.71"/>
    <col collapsed="false" customWidth="true" hidden="false" outlineLevel="0" max="23" min="22" style="0" width="30.13"/>
    <col collapsed="false" customWidth="true" hidden="false" outlineLevel="0" max="24" min="24" style="0" width="8.42"/>
    <col collapsed="false" customWidth="true" hidden="false" outlineLevel="0" max="25" min="25" style="0" width="16.13"/>
    <col collapsed="false" customWidth="true" hidden="false" outlineLevel="0" max="26" min="26" style="0" width="8.42"/>
    <col collapsed="false" customWidth="true" hidden="false" outlineLevel="0" max="27" min="27" style="0" width="11.86"/>
    <col collapsed="false" customWidth="true" hidden="false" outlineLevel="0" max="1025" min="28" style="0" width="8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3" t="s">
        <v>13</v>
      </c>
      <c r="O1" s="3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4" t="s">
        <v>20</v>
      </c>
      <c r="V1" s="4" t="s">
        <v>21</v>
      </c>
      <c r="X1" s="0" t="s">
        <v>22</v>
      </c>
      <c r="Z1" s="0" t="s">
        <v>23</v>
      </c>
    </row>
    <row r="2" customFormat="false" ht="13.8" hidden="false" customHeight="false" outlineLevel="0" collapsed="false">
      <c r="A2" s="0" t="n">
        <v>20190122</v>
      </c>
      <c r="B2" s="0" t="n">
        <v>1</v>
      </c>
      <c r="C2" s="5" t="n">
        <f aca="false">AC2*2</f>
        <v>0</v>
      </c>
      <c r="D2" s="5" t="n">
        <f aca="false">C2*-2</f>
        <v>-0</v>
      </c>
      <c r="E2" s="6" t="n">
        <v>11</v>
      </c>
      <c r="F2" s="7" t="n">
        <f aca="false">G3-38200</f>
        <v>600</v>
      </c>
      <c r="G2" s="8" t="n">
        <v>38800</v>
      </c>
      <c r="H2" s="5" t="n">
        <v>0</v>
      </c>
      <c r="I2" s="9" t="n">
        <v>1.5</v>
      </c>
      <c r="J2" s="9" t="n">
        <v>0.3158</v>
      </c>
      <c r="K2" s="9" t="n">
        <v>0.0267</v>
      </c>
      <c r="L2" s="9" t="n">
        <v>0.3866</v>
      </c>
      <c r="M2" s="9" t="n">
        <v>0</v>
      </c>
      <c r="N2" s="3" t="n">
        <v>0</v>
      </c>
      <c r="O2" s="3" t="n">
        <v>0</v>
      </c>
      <c r="P2" s="9" t="n">
        <v>0</v>
      </c>
      <c r="Q2" s="10" t="n">
        <v>0.01982</v>
      </c>
      <c r="R2" s="5"/>
      <c r="S2" s="10" t="n">
        <v>0</v>
      </c>
      <c r="T2" s="0" t="n">
        <v>75541005.0348567</v>
      </c>
      <c r="U2" s="0" t="n">
        <f aca="false">V2/2</f>
        <v>2036971406338.21</v>
      </c>
      <c r="V2" s="0" t="n">
        <v>4073942812676.41</v>
      </c>
      <c r="W2" s="5" t="n">
        <f aca="false">A2</f>
        <v>20190122</v>
      </c>
    </row>
    <row r="3" customFormat="false" ht="13.8" hidden="false" customHeight="false" outlineLevel="0" collapsed="false">
      <c r="A3" s="0" t="n">
        <v>20190122</v>
      </c>
      <c r="B3" s="0" t="n">
        <v>2</v>
      </c>
      <c r="C3" s="5" t="n">
        <f aca="false">AC3*2</f>
        <v>0</v>
      </c>
      <c r="D3" s="5" t="n">
        <f aca="false">C3*-2</f>
        <v>-0</v>
      </c>
      <c r="E3" s="6" t="n">
        <v>11</v>
      </c>
      <c r="F3" s="7" t="n">
        <f aca="false">G4-38200</f>
        <v>600</v>
      </c>
      <c r="G3" s="0" t="n">
        <v>38800</v>
      </c>
      <c r="H3" s="5" t="n">
        <v>0</v>
      </c>
      <c r="I3" s="0" t="n">
        <v>1.5</v>
      </c>
      <c r="J3" s="1" t="n">
        <v>0.3232</v>
      </c>
      <c r="K3" s="1" t="n">
        <v>0.0243</v>
      </c>
      <c r="L3" s="1" t="n">
        <v>0.3921</v>
      </c>
      <c r="M3" s="0" t="n">
        <v>0</v>
      </c>
      <c r="N3" s="3" t="n">
        <v>0</v>
      </c>
      <c r="O3" s="3" t="n">
        <v>0</v>
      </c>
      <c r="P3" s="0" t="n">
        <v>0</v>
      </c>
      <c r="Q3" s="10" t="n">
        <v>0.01934</v>
      </c>
      <c r="R3" s="5"/>
      <c r="S3" s="10" t="n">
        <v>0</v>
      </c>
      <c r="T3" s="0" t="n">
        <v>73687732.3780016</v>
      </c>
      <c r="U3" s="0" t="n">
        <f aca="false">V3/2</f>
        <v>1986997707836.04</v>
      </c>
      <c r="V3" s="0" t="n">
        <v>3973995415672.08</v>
      </c>
      <c r="W3" s="5" t="n">
        <f aca="false">A3</f>
        <v>20190122</v>
      </c>
    </row>
    <row r="4" customFormat="false" ht="13.8" hidden="false" customHeight="false" outlineLevel="0" collapsed="false">
      <c r="A4" s="0" t="n">
        <v>20190122</v>
      </c>
      <c r="B4" s="0" t="n">
        <v>3</v>
      </c>
      <c r="C4" s="5" t="n">
        <f aca="false">AC4*2</f>
        <v>0</v>
      </c>
      <c r="D4" s="5" t="n">
        <f aca="false">C4*-2</f>
        <v>-0</v>
      </c>
      <c r="E4" s="6" t="n">
        <v>11</v>
      </c>
      <c r="F4" s="7" t="n">
        <f aca="false">G5-38200</f>
        <v>600</v>
      </c>
      <c r="G4" s="0" t="n">
        <v>38800</v>
      </c>
      <c r="H4" s="5" t="n">
        <v>0</v>
      </c>
      <c r="I4" s="0" t="n">
        <v>1.5</v>
      </c>
      <c r="J4" s="1" t="n">
        <v>0.3004</v>
      </c>
      <c r="K4" s="1" t="n">
        <v>0.03182</v>
      </c>
      <c r="L4" s="1" t="n">
        <v>0.3736</v>
      </c>
      <c r="M4" s="0" t="n">
        <v>0</v>
      </c>
      <c r="N4" s="3" t="n">
        <v>0</v>
      </c>
      <c r="O4" s="3" t="n">
        <v>0</v>
      </c>
      <c r="P4" s="0" t="n">
        <v>0</v>
      </c>
      <c r="Q4" s="10" t="n">
        <v>0.02072</v>
      </c>
      <c r="R4" s="5"/>
      <c r="S4" s="10" t="n">
        <v>0</v>
      </c>
      <c r="T4" s="0" t="n">
        <v>79005819.1324555</v>
      </c>
      <c r="U4" s="0" t="n">
        <f aca="false">V4/2</f>
        <v>2130400494842.25</v>
      </c>
      <c r="V4" s="0" t="n">
        <v>4260800989684.5</v>
      </c>
      <c r="W4" s="5" t="n">
        <f aca="false">A4</f>
        <v>20190122</v>
      </c>
    </row>
    <row r="5" customFormat="false" ht="13.8" hidden="false" customHeight="false" outlineLevel="0" collapsed="false">
      <c r="A5" s="0" t="n">
        <v>20190122</v>
      </c>
      <c r="B5" s="0" t="n">
        <v>4</v>
      </c>
      <c r="C5" s="5" t="n">
        <f aca="false">AC5*2</f>
        <v>0</v>
      </c>
      <c r="D5" s="5" t="n">
        <f aca="false">C5*-2</f>
        <v>-0</v>
      </c>
      <c r="E5" s="6" t="n">
        <v>11</v>
      </c>
      <c r="F5" s="7" t="n">
        <f aca="false">G6-38200</f>
        <v>600</v>
      </c>
      <c r="G5" s="0" t="n">
        <v>38800</v>
      </c>
      <c r="H5" s="5" t="n">
        <v>0</v>
      </c>
      <c r="I5" s="0" t="n">
        <v>0</v>
      </c>
      <c r="J5" s="1" t="n">
        <v>0.2129</v>
      </c>
      <c r="K5" s="1" t="n">
        <v>0.05572</v>
      </c>
      <c r="L5" s="1" t="n">
        <v>0.3004</v>
      </c>
      <c r="M5" s="0" t="n">
        <v>0</v>
      </c>
      <c r="N5" s="3" t="n">
        <v>0</v>
      </c>
      <c r="O5" s="3" t="n">
        <v>0</v>
      </c>
      <c r="P5" s="0" t="n">
        <v>0</v>
      </c>
      <c r="Q5" s="10" t="n">
        <v>0.0249</v>
      </c>
      <c r="R5" s="5"/>
      <c r="S5" s="10" t="n">
        <v>0</v>
      </c>
      <c r="T5" s="0" t="n">
        <v>95161522.0759102</v>
      </c>
      <c r="U5" s="0" t="n">
        <f aca="false">V5/2</f>
        <v>2566040779611.12</v>
      </c>
      <c r="V5" s="0" t="n">
        <v>5132081559222.23</v>
      </c>
      <c r="W5" s="5" t="n">
        <f aca="false">A5</f>
        <v>20190122</v>
      </c>
    </row>
    <row r="6" customFormat="false" ht="13.8" hidden="false" customHeight="false" outlineLevel="0" collapsed="false">
      <c r="A6" s="0" t="n">
        <v>20190122</v>
      </c>
      <c r="B6" s="0" t="n">
        <v>5</v>
      </c>
      <c r="C6" s="5" t="n">
        <f aca="false">AC6*2</f>
        <v>0</v>
      </c>
      <c r="D6" s="5" t="n">
        <f aca="false">C6*-2</f>
        <v>-0</v>
      </c>
      <c r="E6" s="6" t="n">
        <v>11</v>
      </c>
      <c r="F6" s="7" t="n">
        <f aca="false">G7-38200</f>
        <v>600</v>
      </c>
      <c r="G6" s="0" t="n">
        <v>38800</v>
      </c>
      <c r="H6" s="5" t="n">
        <v>0</v>
      </c>
      <c r="I6" s="0" t="n">
        <v>5</v>
      </c>
      <c r="J6" s="1" t="n">
        <v>0.9008</v>
      </c>
      <c r="K6" s="1" t="n">
        <v>-0.02111</v>
      </c>
      <c r="L6" s="1" t="n">
        <v>1.057</v>
      </c>
      <c r="M6" s="0" t="n">
        <v>0</v>
      </c>
      <c r="N6" s="3" t="n">
        <v>0</v>
      </c>
      <c r="O6" s="3" t="n">
        <v>0</v>
      </c>
      <c r="P6" s="0" t="n">
        <v>0</v>
      </c>
      <c r="Q6" s="10" t="n">
        <v>0.0114</v>
      </c>
      <c r="R6" s="5" t="s">
        <v>24</v>
      </c>
      <c r="S6" s="10" t="n">
        <v>0</v>
      </c>
      <c r="T6" s="0" t="n">
        <v>43068445.003873</v>
      </c>
      <c r="U6" s="0" t="n">
        <f aca="false">V6/2</f>
        <v>1161345297800.29</v>
      </c>
      <c r="V6" s="0" t="n">
        <v>2322690595600.58</v>
      </c>
      <c r="W6" s="5" t="n">
        <f aca="false">A6</f>
        <v>20190122</v>
      </c>
    </row>
    <row r="7" customFormat="false" ht="13.8" hidden="false" customHeight="false" outlineLevel="0" collapsed="false">
      <c r="A7" s="0" t="n">
        <v>20190122</v>
      </c>
      <c r="B7" s="0" t="n">
        <v>6</v>
      </c>
      <c r="C7" s="0" t="n">
        <v>0</v>
      </c>
      <c r="D7" s="5" t="n">
        <f aca="false">C7*-2</f>
        <v>-0</v>
      </c>
      <c r="E7" s="6" t="n">
        <v>11</v>
      </c>
      <c r="F7" s="7" t="n">
        <f aca="false">G8-38200</f>
        <v>600</v>
      </c>
      <c r="G7" s="0" t="n">
        <v>38800</v>
      </c>
      <c r="H7" s="5" t="n">
        <v>21</v>
      </c>
      <c r="I7" s="0" t="n">
        <v>4.9</v>
      </c>
      <c r="J7" s="1" t="n">
        <v>1.004</v>
      </c>
      <c r="K7" s="1" t="n">
        <v>-0.02469</v>
      </c>
      <c r="L7" s="1" t="n">
        <v>1.191</v>
      </c>
      <c r="M7" s="0" t="n">
        <f aca="false">I7*0.56</f>
        <v>2.744</v>
      </c>
      <c r="N7" s="3" t="n">
        <v>0</v>
      </c>
      <c r="O7" s="3" t="n">
        <v>0</v>
      </c>
      <c r="P7" s="0" t="n">
        <v>0</v>
      </c>
      <c r="Q7" s="10" t="n">
        <v>0.01058</v>
      </c>
      <c r="R7" s="5" t="s">
        <v>24</v>
      </c>
      <c r="S7" s="10" t="n">
        <v>1.012</v>
      </c>
      <c r="T7" s="0" t="n">
        <v>39897737.2192099</v>
      </c>
      <c r="U7" s="0" t="n">
        <f aca="false">V7/2</f>
        <v>1075846817971.59</v>
      </c>
      <c r="V7" s="0" t="n">
        <v>2151693635943.17</v>
      </c>
      <c r="W7" s="5" t="n">
        <f aca="false">A7</f>
        <v>20190122</v>
      </c>
      <c r="X7" s="0" t="s">
        <v>25</v>
      </c>
    </row>
    <row r="8" customFormat="false" ht="13.8" hidden="false" customHeight="false" outlineLevel="0" collapsed="false">
      <c r="A8" s="0" t="n">
        <v>20190122</v>
      </c>
      <c r="B8" s="0" t="n">
        <v>7</v>
      </c>
      <c r="C8" s="7" t="n">
        <v>0</v>
      </c>
      <c r="D8" s="5" t="n">
        <f aca="false">C8*-2</f>
        <v>-0</v>
      </c>
      <c r="E8" s="6" t="n">
        <v>11</v>
      </c>
      <c r="F8" s="7" t="n">
        <f aca="false">G9-38200</f>
        <v>600</v>
      </c>
      <c r="G8" s="0" t="n">
        <v>38800</v>
      </c>
      <c r="H8" s="5" t="n">
        <v>21</v>
      </c>
      <c r="I8" s="0" t="n">
        <v>4.9</v>
      </c>
      <c r="J8" s="1" t="n">
        <v>0.9391</v>
      </c>
      <c r="K8" s="1" t="n">
        <v>-0.02107</v>
      </c>
      <c r="L8" s="1" t="n">
        <v>1.107</v>
      </c>
      <c r="M8" s="0" t="n">
        <f aca="false">I8*0.56</f>
        <v>2.744</v>
      </c>
      <c r="N8" s="3" t="n">
        <v>0</v>
      </c>
      <c r="O8" s="3" t="n">
        <v>10.5</v>
      </c>
      <c r="P8" s="0" t="n">
        <v>0</v>
      </c>
      <c r="Q8" s="10" t="n">
        <v>0.01096</v>
      </c>
      <c r="R8" s="5" t="s">
        <v>26</v>
      </c>
      <c r="S8" s="10" t="n">
        <v>1.012</v>
      </c>
      <c r="T8" s="0" t="n">
        <v>41376326.4910922</v>
      </c>
      <c r="U8" s="0" t="n">
        <f aca="false">V8/2</f>
        <v>1115717138298.31</v>
      </c>
      <c r="V8" s="0" t="n">
        <v>2231434276596.62</v>
      </c>
      <c r="W8" s="5" t="n">
        <f aca="false">A8</f>
        <v>20190122</v>
      </c>
      <c r="X8" s="0" t="s">
        <v>25</v>
      </c>
    </row>
    <row r="9" customFormat="false" ht="13.8" hidden="false" customHeight="false" outlineLevel="0" collapsed="false">
      <c r="A9" s="0" t="n">
        <v>20190122</v>
      </c>
      <c r="B9" s="0" t="n">
        <v>8</v>
      </c>
      <c r="C9" s="0" t="n">
        <v>0</v>
      </c>
      <c r="D9" s="5" t="n">
        <f aca="false">C9*-2</f>
        <v>-0</v>
      </c>
      <c r="E9" s="6" t="n">
        <v>11</v>
      </c>
      <c r="F9" s="7" t="n">
        <f aca="false">G10-38200</f>
        <v>600</v>
      </c>
      <c r="G9" s="0" t="n">
        <v>38800</v>
      </c>
      <c r="H9" s="5" t="n">
        <v>20</v>
      </c>
      <c r="I9" s="0" t="n">
        <v>5</v>
      </c>
      <c r="J9" s="1" t="n">
        <v>0.8701</v>
      </c>
      <c r="K9" s="1" t="n">
        <v>-0.02129</v>
      </c>
      <c r="L9" s="1" t="n">
        <v>1.023</v>
      </c>
      <c r="M9" s="0" t="n">
        <f aca="false">I9*0.56</f>
        <v>2.8</v>
      </c>
      <c r="N9" s="3" t="n">
        <v>0</v>
      </c>
      <c r="O9" s="3" t="n">
        <v>10.5</v>
      </c>
      <c r="P9" s="0" t="n">
        <v>0</v>
      </c>
      <c r="Q9" s="10" t="n">
        <v>0.01076</v>
      </c>
      <c r="R9" s="0" t="s">
        <v>26</v>
      </c>
      <c r="S9" s="10" t="n">
        <v>1.033</v>
      </c>
      <c r="T9" s="0" t="n">
        <v>40651132.8427576</v>
      </c>
      <c r="U9" s="0" t="n">
        <f aca="false">V9/2</f>
        <v>1096162212797.47</v>
      </c>
      <c r="V9" s="0" t="n">
        <v>2192324425594.93</v>
      </c>
      <c r="W9" s="5" t="n">
        <f aca="false">A9</f>
        <v>20190122</v>
      </c>
      <c r="X9" s="0" t="s">
        <v>27</v>
      </c>
    </row>
    <row r="10" customFormat="false" ht="13.8" hidden="false" customHeight="false" outlineLevel="0" collapsed="false">
      <c r="A10" s="0" t="n">
        <v>20190122</v>
      </c>
      <c r="B10" s="0" t="n">
        <v>9</v>
      </c>
      <c r="C10" s="7" t="n">
        <v>0</v>
      </c>
      <c r="D10" s="5" t="n">
        <f aca="false">C10*-2</f>
        <v>-0</v>
      </c>
      <c r="E10" s="6" t="n">
        <v>11</v>
      </c>
      <c r="F10" s="7" t="n">
        <v>600</v>
      </c>
      <c r="G10" s="0" t="n">
        <v>38800</v>
      </c>
      <c r="H10" s="5" t="n">
        <v>20</v>
      </c>
      <c r="I10" s="0" t="n">
        <v>5</v>
      </c>
      <c r="J10" s="1" t="n">
        <v>0.8741</v>
      </c>
      <c r="K10" s="1" t="n">
        <v>-0.02485</v>
      </c>
      <c r="L10" s="1" t="n">
        <v>1.034</v>
      </c>
      <c r="M10" s="0" t="n">
        <f aca="false">I10*0.56</f>
        <v>2.8</v>
      </c>
      <c r="N10" s="3" t="n">
        <v>0</v>
      </c>
      <c r="O10" s="3" t="n">
        <v>11</v>
      </c>
      <c r="P10" s="0" t="n">
        <v>0</v>
      </c>
      <c r="Q10" s="10" t="n">
        <v>0.01025</v>
      </c>
      <c r="R10" s="5" t="s">
        <v>26</v>
      </c>
      <c r="S10" s="10" t="n">
        <v>1.033</v>
      </c>
      <c r="T10" s="0" t="n">
        <v>38660879.1634392</v>
      </c>
      <c r="U10" s="0" t="n">
        <f aca="false">V10/2</f>
        <v>1042494806145.14</v>
      </c>
      <c r="V10" s="0" t="n">
        <v>2084989612290.28</v>
      </c>
      <c r="W10" s="5" t="n">
        <f aca="false">A10</f>
        <v>20190122</v>
      </c>
      <c r="X10" s="0" t="s">
        <v>28</v>
      </c>
    </row>
    <row r="11" customFormat="false" ht="13.8" hidden="false" customHeight="false" outlineLevel="0" collapsed="false">
      <c r="A11" s="0" t="n">
        <v>20190122</v>
      </c>
      <c r="B11" s="0" t="n">
        <v>10</v>
      </c>
      <c r="C11" s="0" t="n">
        <v>0</v>
      </c>
      <c r="D11" s="5" t="n">
        <f aca="false">C11*-2</f>
        <v>-0</v>
      </c>
      <c r="E11" s="6" t="n">
        <v>11</v>
      </c>
      <c r="F11" s="7" t="n">
        <f aca="false">G12-38200</f>
        <v>900</v>
      </c>
      <c r="G11" s="0" t="n">
        <v>39100</v>
      </c>
      <c r="H11" s="5" t="n">
        <v>21</v>
      </c>
      <c r="I11" s="0" t="n">
        <v>5</v>
      </c>
      <c r="J11" s="1" t="n">
        <v>0.7078</v>
      </c>
      <c r="K11" s="1" t="n">
        <v>-0.03279</v>
      </c>
      <c r="L11" s="1" t="n">
        <v>0.8343</v>
      </c>
      <c r="M11" s="0" t="n">
        <f aca="false">I11*0.56</f>
        <v>2.8</v>
      </c>
      <c r="N11" s="3" t="n">
        <v>0</v>
      </c>
      <c r="O11" s="3" t="n">
        <v>0</v>
      </c>
      <c r="P11" s="0" t="n">
        <v>0</v>
      </c>
      <c r="Q11" s="10" t="n">
        <v>0.009147</v>
      </c>
      <c r="R11" s="5" t="s">
        <v>26</v>
      </c>
      <c r="S11" s="10" t="n">
        <v>0.699</v>
      </c>
      <c r="T11" s="0" t="n">
        <v>34402380.9062742</v>
      </c>
      <c r="U11" s="0" t="n">
        <f aca="false">V11/2</f>
        <v>927663938065.17</v>
      </c>
      <c r="V11" s="0" t="n">
        <v>1855327876130.34</v>
      </c>
      <c r="W11" s="5" t="n">
        <f aca="false">A11</f>
        <v>20190122</v>
      </c>
      <c r="X11" s="0" t="s">
        <v>29</v>
      </c>
    </row>
    <row r="12" customFormat="false" ht="13.8" hidden="false" customHeight="false" outlineLevel="0" collapsed="false">
      <c r="A12" s="0" t="n">
        <v>20190122</v>
      </c>
      <c r="B12" s="0" t="n">
        <v>11</v>
      </c>
      <c r="C12" s="7" t="n">
        <v>0</v>
      </c>
      <c r="D12" s="5" t="n">
        <f aca="false">C12*-2</f>
        <v>-0</v>
      </c>
      <c r="E12" s="6" t="n">
        <v>11</v>
      </c>
      <c r="F12" s="7" t="n">
        <f aca="false">G13-38200</f>
        <v>900</v>
      </c>
      <c r="G12" s="0" t="n">
        <v>39100</v>
      </c>
      <c r="H12" s="5" t="n">
        <v>20</v>
      </c>
      <c r="I12" s="0" t="n">
        <v>5</v>
      </c>
      <c r="J12" s="1" t="n">
        <v>0.7139</v>
      </c>
      <c r="K12" s="1" t="n">
        <v>-0.03043</v>
      </c>
      <c r="L12" s="1" t="n">
        <v>0.8495</v>
      </c>
      <c r="M12" s="0" t="n">
        <f aca="false">I12*0.56</f>
        <v>2.8</v>
      </c>
      <c r="N12" s="3" t="n">
        <v>0</v>
      </c>
      <c r="O12" s="3" t="n">
        <v>0</v>
      </c>
      <c r="P12" s="0" t="n">
        <v>0</v>
      </c>
      <c r="Q12" s="10" t="n">
        <v>0.009275</v>
      </c>
      <c r="R12" s="5" t="s">
        <v>26</v>
      </c>
      <c r="S12" s="10" t="n">
        <v>0.699</v>
      </c>
      <c r="T12" s="0" t="n">
        <v>34881814.4848955</v>
      </c>
      <c r="U12" s="0" t="n">
        <f aca="false">V12/2</f>
        <v>940591916590.73</v>
      </c>
      <c r="V12" s="0" t="n">
        <v>1881183833181.46</v>
      </c>
      <c r="W12" s="5" t="n">
        <f aca="false">A12</f>
        <v>20190122</v>
      </c>
      <c r="X12" s="0" t="s">
        <v>29</v>
      </c>
    </row>
    <row r="13" customFormat="false" ht="13.8" hidden="false" customHeight="false" outlineLevel="0" collapsed="false">
      <c r="A13" s="0" t="n">
        <v>20190122</v>
      </c>
      <c r="B13" s="11" t="n">
        <v>12</v>
      </c>
      <c r="C13" s="0" t="n">
        <v>0</v>
      </c>
      <c r="D13" s="5" t="n">
        <f aca="false">C13*-2</f>
        <v>-0</v>
      </c>
      <c r="E13" s="6" t="n">
        <v>11</v>
      </c>
      <c r="F13" s="7" t="n">
        <f aca="false">G14-38200</f>
        <v>900</v>
      </c>
      <c r="G13" s="0" t="n">
        <v>39100</v>
      </c>
      <c r="H13" s="5" t="n">
        <v>19</v>
      </c>
      <c r="I13" s="0" t="n">
        <v>3.3</v>
      </c>
      <c r="J13" s="1" t="n">
        <v>0.5209</v>
      </c>
      <c r="K13" s="1" t="n">
        <v>-0.002977</v>
      </c>
      <c r="L13" s="1" t="n">
        <v>0.6245</v>
      </c>
      <c r="M13" s="0" t="n">
        <f aca="false">I13*0.56</f>
        <v>1.848</v>
      </c>
      <c r="N13" s="3" t="n">
        <v>0</v>
      </c>
      <c r="O13" s="3" t="n">
        <v>0</v>
      </c>
      <c r="P13" s="0" t="n">
        <v>0</v>
      </c>
      <c r="Q13" s="10" t="n">
        <v>0.01414</v>
      </c>
      <c r="R13" s="5" t="s">
        <v>26</v>
      </c>
      <c r="S13" s="10" t="n">
        <v>0.461</v>
      </c>
      <c r="T13" s="0" t="n">
        <v>53624041.4407436</v>
      </c>
      <c r="U13" s="0" t="n">
        <f aca="false">V13/2</f>
        <v>1445978102312.62</v>
      </c>
      <c r="V13" s="0" t="n">
        <v>2891956204625.23</v>
      </c>
      <c r="W13" s="5" t="n">
        <f aca="false">A13</f>
        <v>20190122</v>
      </c>
      <c r="X13" s="0" t="s">
        <v>30</v>
      </c>
    </row>
    <row r="14" customFormat="false" ht="13.8" hidden="false" customHeight="false" outlineLevel="0" collapsed="false">
      <c r="A14" s="0" t="n">
        <v>20190122</v>
      </c>
      <c r="B14" s="11" t="n">
        <v>13</v>
      </c>
      <c r="C14" s="7" t="n">
        <v>0</v>
      </c>
      <c r="D14" s="5" t="n">
        <f aca="false">C14*-2</f>
        <v>-0</v>
      </c>
      <c r="E14" s="6" t="n">
        <v>11</v>
      </c>
      <c r="F14" s="7" t="n">
        <f aca="false">G15-38200</f>
        <v>600</v>
      </c>
      <c r="G14" s="0" t="n">
        <v>39100</v>
      </c>
      <c r="H14" s="5" t="n">
        <v>19</v>
      </c>
      <c r="I14" s="0" t="n">
        <v>3.3</v>
      </c>
      <c r="J14" s="1" t="n">
        <v>0.5659</v>
      </c>
      <c r="K14" s="1" t="n">
        <v>-0.003666</v>
      </c>
      <c r="L14" s="1" t="n">
        <v>0.6779</v>
      </c>
      <c r="M14" s="0" t="n">
        <f aca="false">I14*0.56</f>
        <v>1.848</v>
      </c>
      <c r="N14" s="3" t="n">
        <v>0</v>
      </c>
      <c r="O14" s="3" t="n">
        <v>0</v>
      </c>
      <c r="P14" s="0" t="n">
        <v>0</v>
      </c>
      <c r="Q14" s="10" t="n">
        <v>0.01429</v>
      </c>
      <c r="R14" s="5" t="s">
        <v>26</v>
      </c>
      <c r="S14" s="10" t="n">
        <v>0.682</v>
      </c>
      <c r="T14" s="0" t="n">
        <v>54228369.4810225</v>
      </c>
      <c r="U14" s="0" t="n">
        <f aca="false">V14/2</f>
        <v>1462273873563.32</v>
      </c>
      <c r="V14" s="0" t="n">
        <v>2924547747126.64</v>
      </c>
      <c r="W14" s="5" t="n">
        <f aca="false">A14</f>
        <v>20190122</v>
      </c>
      <c r="X14" s="0" t="s">
        <v>29</v>
      </c>
    </row>
    <row r="15" customFormat="false" ht="13.8" hidden="false" customHeight="false" outlineLevel="0" collapsed="false">
      <c r="A15" s="0" t="n">
        <v>20190122</v>
      </c>
      <c r="B15" s="11" t="n">
        <v>14</v>
      </c>
      <c r="C15" s="0" t="n">
        <v>0</v>
      </c>
      <c r="D15" s="5" t="n">
        <f aca="false">C15*-2</f>
        <v>-0</v>
      </c>
      <c r="E15" s="6" t="n">
        <v>11</v>
      </c>
      <c r="F15" s="7" t="n">
        <f aca="false">G16-38200</f>
        <v>600</v>
      </c>
      <c r="G15" s="0" t="n">
        <v>38800</v>
      </c>
      <c r="H15" s="5" t="n">
        <v>19</v>
      </c>
      <c r="I15" s="0" t="n">
        <v>3.3</v>
      </c>
      <c r="J15" s="1" t="n">
        <v>0.5357</v>
      </c>
      <c r="K15" s="1" t="n">
        <v>0.005284</v>
      </c>
      <c r="L15" s="1" t="n">
        <v>0.6413</v>
      </c>
      <c r="M15" s="0" t="n">
        <f aca="false">I15*0.56</f>
        <v>1.848</v>
      </c>
      <c r="N15" s="3" t="n">
        <v>0</v>
      </c>
      <c r="O15" s="3" t="n">
        <v>0</v>
      </c>
      <c r="P15" s="0" t="n">
        <v>0</v>
      </c>
      <c r="Q15" s="10" t="n">
        <v>0.01559</v>
      </c>
      <c r="R15" s="5" t="s">
        <v>24</v>
      </c>
      <c r="S15" s="10" t="n">
        <v>0.682</v>
      </c>
      <c r="T15" s="0" t="n">
        <v>59183859.4113091</v>
      </c>
      <c r="U15" s="0" t="n">
        <f aca="false">V15/2</f>
        <v>1595899197819.11</v>
      </c>
      <c r="V15" s="0" t="n">
        <v>3191798395638.21</v>
      </c>
      <c r="W15" s="5" t="n">
        <f aca="false">A15</f>
        <v>20190122</v>
      </c>
      <c r="X15" s="0" t="s">
        <v>31</v>
      </c>
    </row>
    <row r="16" customFormat="false" ht="13.8" hidden="false" customHeight="false" outlineLevel="0" collapsed="false">
      <c r="A16" s="0" t="n">
        <v>20190122</v>
      </c>
      <c r="B16" s="11" t="n">
        <v>15</v>
      </c>
      <c r="C16" s="7" t="n">
        <v>0</v>
      </c>
      <c r="D16" s="5" t="n">
        <f aca="false">C16*-2</f>
        <v>-0</v>
      </c>
      <c r="E16" s="6" t="n">
        <v>11</v>
      </c>
      <c r="F16" s="7" t="n">
        <f aca="false">G17-38200</f>
        <v>0</v>
      </c>
      <c r="G16" s="0" t="n">
        <v>38800</v>
      </c>
      <c r="H16" s="5" t="n">
        <v>21</v>
      </c>
      <c r="I16" s="0" t="n">
        <v>3.3</v>
      </c>
      <c r="J16" s="1" t="n">
        <v>0.8908</v>
      </c>
      <c r="K16" s="1" t="n">
        <v>0.0111</v>
      </c>
      <c r="L16" s="1" t="n">
        <v>1.122</v>
      </c>
      <c r="M16" s="0" t="n">
        <f aca="false">I16*0.56</f>
        <v>1.848</v>
      </c>
      <c r="N16" s="3" t="n">
        <v>0</v>
      </c>
      <c r="O16" s="3" t="n">
        <v>0</v>
      </c>
      <c r="P16" s="0" t="n">
        <v>0</v>
      </c>
      <c r="Q16" s="10" t="n">
        <v>0.01662</v>
      </c>
      <c r="R16" s="5" t="s">
        <v>24</v>
      </c>
      <c r="S16" s="10" t="n">
        <v>2.903</v>
      </c>
      <c r="T16" s="0" t="n">
        <v>63172424.4771495</v>
      </c>
      <c r="U16" s="0" t="n">
        <f aca="false">V16/2</f>
        <v>1703451288073.76</v>
      </c>
      <c r="V16" s="0" t="n">
        <v>3406902576147.52</v>
      </c>
      <c r="W16" s="5" t="n">
        <f aca="false">A16</f>
        <v>20190122</v>
      </c>
      <c r="X16" s="0" t="s">
        <v>32</v>
      </c>
    </row>
    <row r="17" customFormat="false" ht="13.8" hidden="false" customHeight="false" outlineLevel="0" collapsed="false">
      <c r="A17" s="0" t="n">
        <v>20190122</v>
      </c>
      <c r="B17" s="11" t="n">
        <v>16</v>
      </c>
      <c r="C17" s="0" t="n">
        <v>0</v>
      </c>
      <c r="D17" s="5" t="n">
        <f aca="false">C17*-2</f>
        <v>-0</v>
      </c>
      <c r="E17" s="6" t="n">
        <v>11</v>
      </c>
      <c r="F17" s="7" t="n">
        <f aca="false">G18-38200</f>
        <v>0</v>
      </c>
      <c r="G17" s="0" t="n">
        <v>38200</v>
      </c>
      <c r="H17" s="5" t="n">
        <v>20</v>
      </c>
      <c r="I17" s="0" t="n">
        <v>3.2</v>
      </c>
      <c r="J17" s="1" t="n">
        <v>0.668</v>
      </c>
      <c r="K17" s="1" t="n">
        <v>0.01529</v>
      </c>
      <c r="L17" s="1" t="n">
        <v>0.8619</v>
      </c>
      <c r="M17" s="0" t="n">
        <f aca="false">I17*0.56</f>
        <v>1.792</v>
      </c>
      <c r="N17" s="3" t="n">
        <v>0</v>
      </c>
      <c r="O17" s="3" t="n">
        <v>0</v>
      </c>
      <c r="P17" s="0" t="n">
        <v>0</v>
      </c>
      <c r="Q17" s="10" t="n">
        <v>0.01718</v>
      </c>
      <c r="R17" s="5" t="s">
        <v>24</v>
      </c>
      <c r="S17" s="10" t="n">
        <v>2.815</v>
      </c>
      <c r="T17" s="0" t="n">
        <v>65348005.4221534</v>
      </c>
      <c r="U17" s="0" t="n">
        <f aca="false">V17/2</f>
        <v>1762116064576.31</v>
      </c>
      <c r="V17" s="0" t="n">
        <v>3524232129152.61</v>
      </c>
      <c r="W17" s="5" t="n">
        <f aca="false">A17</f>
        <v>20190122</v>
      </c>
      <c r="X17" s="0" t="s">
        <v>25</v>
      </c>
    </row>
    <row r="18" customFormat="false" ht="13.8" hidden="false" customHeight="false" outlineLevel="0" collapsed="false">
      <c r="A18" s="0" t="n">
        <v>20190122</v>
      </c>
      <c r="B18" s="0" t="n">
        <v>17</v>
      </c>
      <c r="C18" s="7" t="n">
        <v>0</v>
      </c>
      <c r="D18" s="5" t="n">
        <f aca="false">C18*-2</f>
        <v>-0</v>
      </c>
      <c r="E18" s="6" t="n">
        <v>11</v>
      </c>
      <c r="F18" s="7" t="n">
        <f aca="false">G19-38200</f>
        <v>0</v>
      </c>
      <c r="G18" s="0" t="n">
        <v>38200</v>
      </c>
      <c r="H18" s="5" t="n">
        <v>21</v>
      </c>
      <c r="I18" s="0" t="n">
        <v>4.9</v>
      </c>
      <c r="J18" s="1" t="n">
        <v>1.093</v>
      </c>
      <c r="K18" s="1" t="n">
        <v>0.001737</v>
      </c>
      <c r="L18" s="1" t="n">
        <v>1.35</v>
      </c>
      <c r="M18" s="0" t="n">
        <f aca="false">I18*0.56</f>
        <v>2.744</v>
      </c>
      <c r="N18" s="3" t="n">
        <v>0</v>
      </c>
      <c r="O18" s="3" t="n">
        <v>0</v>
      </c>
      <c r="P18" s="0" t="n">
        <v>0</v>
      </c>
      <c r="Q18" s="10" t="n">
        <v>0.01443</v>
      </c>
      <c r="R18" s="5" t="s">
        <v>24</v>
      </c>
      <c r="S18" s="10" t="n">
        <v>4.31</v>
      </c>
      <c r="T18" s="0" t="n">
        <v>54752120.4492642</v>
      </c>
      <c r="U18" s="0" t="n">
        <f aca="false">V18/2</f>
        <v>1476396875313.93</v>
      </c>
      <c r="V18" s="0" t="n">
        <v>2952793750627.86</v>
      </c>
      <c r="W18" s="5" t="n">
        <f aca="false">A18</f>
        <v>20190122</v>
      </c>
      <c r="X18" s="0" t="s">
        <v>33</v>
      </c>
    </row>
    <row r="19" customFormat="false" ht="13.8" hidden="false" customHeight="false" outlineLevel="0" collapsed="false">
      <c r="A19" s="0" t="n">
        <v>20190122</v>
      </c>
      <c r="B19" s="0" t="n">
        <v>18</v>
      </c>
      <c r="C19" s="0" t="n">
        <v>0</v>
      </c>
      <c r="D19" s="5" t="n">
        <f aca="false">C19*-2</f>
        <v>-0</v>
      </c>
      <c r="E19" s="6" t="n">
        <v>11</v>
      </c>
      <c r="F19" s="7" t="n">
        <f aca="false">G20-38200</f>
        <v>0</v>
      </c>
      <c r="G19" s="0" t="n">
        <v>38200</v>
      </c>
      <c r="H19" s="5" t="n">
        <v>22</v>
      </c>
      <c r="I19" s="0" t="n">
        <v>4.5</v>
      </c>
      <c r="J19" s="1" t="n">
        <v>1.437</v>
      </c>
      <c r="K19" s="1" t="n">
        <v>0.01059</v>
      </c>
      <c r="L19" s="1" t="n">
        <v>1.867</v>
      </c>
      <c r="M19" s="0" t="n">
        <f aca="false">I19*0.56</f>
        <v>2.52</v>
      </c>
      <c r="N19" s="3" t="n">
        <v>0</v>
      </c>
      <c r="O19" s="3" t="n">
        <v>0</v>
      </c>
      <c r="P19" s="0" t="n">
        <v>0</v>
      </c>
      <c r="Q19" s="10" t="n">
        <v>0.01564</v>
      </c>
      <c r="R19" s="5" t="s">
        <v>24</v>
      </c>
      <c r="S19" s="10" t="n">
        <v>3.958</v>
      </c>
      <c r="T19" s="0" t="n">
        <v>59425590.6274206</v>
      </c>
      <c r="U19" s="0" t="n">
        <f aca="false">V19/2</f>
        <v>1602417506319.39</v>
      </c>
      <c r="V19" s="0" t="n">
        <v>3204835012638.77</v>
      </c>
      <c r="W19" s="5" t="n">
        <f aca="false">A19</f>
        <v>20190122</v>
      </c>
      <c r="X19" s="0" t="s">
        <v>34</v>
      </c>
    </row>
    <row r="20" customFormat="false" ht="13.8" hidden="false" customHeight="false" outlineLevel="0" collapsed="false">
      <c r="A20" s="0" t="n">
        <v>20190122</v>
      </c>
      <c r="B20" s="0" t="n">
        <v>19</v>
      </c>
      <c r="C20" s="0" t="n">
        <v>0</v>
      </c>
      <c r="D20" s="5" t="n">
        <f aca="false">C20*-2</f>
        <v>-0</v>
      </c>
      <c r="E20" s="6" t="n">
        <v>11</v>
      </c>
      <c r="F20" s="7" t="n">
        <f aca="false">G21-38200</f>
        <v>0</v>
      </c>
      <c r="G20" s="0" t="n">
        <v>38200</v>
      </c>
      <c r="H20" s="5" t="n">
        <v>21</v>
      </c>
      <c r="I20" s="0" t="n">
        <v>4.5</v>
      </c>
      <c r="J20" s="1" t="n">
        <v>1.314</v>
      </c>
      <c r="K20" s="1" t="n">
        <v>0.001891</v>
      </c>
      <c r="L20" s="1" t="n">
        <v>1.709</v>
      </c>
      <c r="M20" s="0" t="n">
        <f aca="false">I20*0.56</f>
        <v>2.52</v>
      </c>
      <c r="N20" s="3" t="n">
        <v>0</v>
      </c>
      <c r="O20" s="3" t="n">
        <v>0</v>
      </c>
      <c r="P20" s="0" t="n">
        <v>0</v>
      </c>
      <c r="Q20" s="10" t="n">
        <v>0.01408</v>
      </c>
      <c r="R20" s="5" t="s">
        <v>26</v>
      </c>
      <c r="S20" s="10" t="n">
        <v>3.958</v>
      </c>
      <c r="T20" s="0" t="n">
        <v>53382310.2246321</v>
      </c>
      <c r="U20" s="0" t="n">
        <f aca="false">V20/2</f>
        <v>1439459793812.33</v>
      </c>
      <c r="V20" s="0" t="n">
        <v>2878919587624.66</v>
      </c>
      <c r="W20" s="5" t="n">
        <f aca="false">A20</f>
        <v>20190122</v>
      </c>
      <c r="X20" s="0" t="s">
        <v>34</v>
      </c>
    </row>
    <row r="21" customFormat="false" ht="13.8" hidden="false" customHeight="false" outlineLevel="0" collapsed="false">
      <c r="A21" s="0" t="n">
        <v>20190122</v>
      </c>
      <c r="B21" s="0" t="n">
        <v>20</v>
      </c>
      <c r="C21" s="0" t="n">
        <v>-200</v>
      </c>
      <c r="D21" s="5" t="n">
        <f aca="false">C21*-2</f>
        <v>400</v>
      </c>
      <c r="E21" s="6" t="n">
        <v>11</v>
      </c>
      <c r="F21" s="7" t="n">
        <f aca="false">G22-38200</f>
        <v>600</v>
      </c>
      <c r="G21" s="0" t="n">
        <v>38200</v>
      </c>
      <c r="H21" s="5" t="n">
        <v>21</v>
      </c>
      <c r="I21" s="0" t="n">
        <v>4.6</v>
      </c>
      <c r="J21" s="1" t="n">
        <v>0.9512</v>
      </c>
      <c r="K21" s="1" t="n">
        <v>-0.0038</v>
      </c>
      <c r="L21" s="1" t="n">
        <v>1.171</v>
      </c>
      <c r="M21" s="0" t="n">
        <f aca="false">I21*0.56</f>
        <v>2.576</v>
      </c>
      <c r="N21" s="3" t="n">
        <v>0</v>
      </c>
      <c r="O21" s="3" t="n">
        <v>0</v>
      </c>
      <c r="P21" s="0" t="n">
        <v>0</v>
      </c>
      <c r="Q21" s="10" t="n">
        <v>0.01345</v>
      </c>
      <c r="R21" s="5" t="s">
        <v>26</v>
      </c>
      <c r="S21" s="10" t="n">
        <v>0.225</v>
      </c>
      <c r="T21" s="0" t="n">
        <v>50964998.0635167</v>
      </c>
      <c r="U21" s="0" t="n">
        <f aca="false">V21/2</f>
        <v>1374276708809.51</v>
      </c>
      <c r="V21" s="0" t="n">
        <v>2748553417619.02</v>
      </c>
      <c r="W21" s="5" t="n">
        <f aca="false">A21</f>
        <v>20190122</v>
      </c>
      <c r="X21" s="0" t="s">
        <v>34</v>
      </c>
    </row>
    <row r="22" customFormat="false" ht="13.8" hidden="false" customHeight="false" outlineLevel="0" collapsed="false">
      <c r="A22" s="0" t="n">
        <v>20190122</v>
      </c>
      <c r="B22" s="0" t="n">
        <v>21</v>
      </c>
      <c r="C22" s="0" t="n">
        <v>-200</v>
      </c>
      <c r="D22" s="5" t="n">
        <f aca="false">C22*-2</f>
        <v>400</v>
      </c>
      <c r="E22" s="6" t="n">
        <v>11</v>
      </c>
      <c r="F22" s="7" t="n">
        <f aca="false">G23-38200</f>
        <v>600</v>
      </c>
      <c r="G22" s="0" t="n">
        <v>38800</v>
      </c>
      <c r="H22" s="5" t="n">
        <v>25</v>
      </c>
      <c r="I22" s="0" t="n">
        <v>4.8</v>
      </c>
      <c r="J22" s="1" t="n">
        <v>1.74</v>
      </c>
      <c r="K22" s="1" t="n">
        <v>-0.007274</v>
      </c>
      <c r="L22" s="1" t="n">
        <v>2.171</v>
      </c>
      <c r="M22" s="0" t="n">
        <f aca="false">I22*0.56</f>
        <v>2.688</v>
      </c>
      <c r="N22" s="12" t="n">
        <v>7</v>
      </c>
      <c r="O22" s="12"/>
      <c r="P22" s="13" t="n">
        <v>0</v>
      </c>
      <c r="Q22" s="10" t="n">
        <v>0.01326</v>
      </c>
      <c r="R22" s="5" t="s">
        <v>26</v>
      </c>
      <c r="S22" s="10" t="n">
        <v>0.235</v>
      </c>
      <c r="T22" s="0" t="n">
        <v>50078650.2711077</v>
      </c>
      <c r="U22" s="0" t="n">
        <f aca="false">V22/2</f>
        <v>1350376244308.48</v>
      </c>
      <c r="V22" s="0" t="n">
        <v>2700752488616.95</v>
      </c>
      <c r="W22" s="5" t="n">
        <f aca="false">A22</f>
        <v>20190122</v>
      </c>
      <c r="X22" s="0" t="s">
        <v>31</v>
      </c>
      <c r="Z22" s="0" t="s">
        <v>35</v>
      </c>
    </row>
    <row r="23" customFormat="false" ht="13.8" hidden="false" customHeight="false" outlineLevel="0" collapsed="false">
      <c r="A23" s="0" t="n">
        <v>20190122</v>
      </c>
      <c r="B23" s="0" t="n">
        <v>22</v>
      </c>
      <c r="C23" s="0" t="n">
        <v>-200</v>
      </c>
      <c r="D23" s="5" t="n">
        <f aca="false">C23*-2</f>
        <v>400</v>
      </c>
      <c r="E23" s="6" t="n">
        <v>11</v>
      </c>
      <c r="F23" s="7" t="n">
        <f aca="false">G24-38200</f>
        <v>900</v>
      </c>
      <c r="G23" s="0" t="n">
        <v>38800</v>
      </c>
      <c r="H23" s="5" t="n">
        <v>26</v>
      </c>
      <c r="I23" s="0" t="n">
        <v>4.9</v>
      </c>
      <c r="J23" s="1" t="n">
        <v>1.594</v>
      </c>
      <c r="K23" s="1" t="n">
        <v>-0.006222</v>
      </c>
      <c r="L23" s="1" t="n">
        <v>1.942</v>
      </c>
      <c r="M23" s="0" t="n">
        <f aca="false">I23*0.56</f>
        <v>2.744</v>
      </c>
      <c r="N23" s="12" t="n">
        <v>8</v>
      </c>
      <c r="O23" s="12"/>
      <c r="P23" s="13" t="n">
        <v>0</v>
      </c>
      <c r="Q23" s="10" t="n">
        <v>0.01333</v>
      </c>
      <c r="R23" s="5" t="s">
        <v>26</v>
      </c>
      <c r="S23" s="10" t="n">
        <v>0.162</v>
      </c>
      <c r="T23" s="0" t="n">
        <v>50320381.4872192</v>
      </c>
      <c r="U23" s="0" t="n">
        <f aca="false">V23/2</f>
        <v>1356894552808.75</v>
      </c>
      <c r="V23" s="0" t="n">
        <v>2713789105617.51</v>
      </c>
      <c r="W23" s="5" t="n">
        <f aca="false">A23</f>
        <v>20190122</v>
      </c>
      <c r="X23" s="0" t="s">
        <v>36</v>
      </c>
    </row>
    <row r="24" customFormat="false" ht="13.8" hidden="false" customHeight="false" outlineLevel="0" collapsed="false">
      <c r="A24" s="0" t="n">
        <v>20190122</v>
      </c>
      <c r="B24" s="0" t="n">
        <v>23</v>
      </c>
      <c r="C24" s="0" t="n">
        <v>-200</v>
      </c>
      <c r="D24" s="5" t="n">
        <f aca="false">C24*-2</f>
        <v>400</v>
      </c>
      <c r="E24" s="6" t="n">
        <v>11</v>
      </c>
      <c r="F24" s="7" t="n">
        <f aca="false">G25-38200</f>
        <v>900</v>
      </c>
      <c r="G24" s="0" t="n">
        <v>39100</v>
      </c>
      <c r="H24" s="5" t="n">
        <v>21</v>
      </c>
      <c r="I24" s="0" t="n">
        <v>4.9</v>
      </c>
      <c r="J24" s="1" t="n">
        <v>0.8233</v>
      </c>
      <c r="K24" s="1" t="n">
        <v>-0.02639</v>
      </c>
      <c r="L24" s="1" t="n">
        <v>1.001</v>
      </c>
      <c r="M24" s="0" t="n">
        <f aca="false">I24*0.56</f>
        <v>2.744</v>
      </c>
      <c r="N24" s="3" t="n">
        <v>0</v>
      </c>
      <c r="O24" s="3"/>
      <c r="P24" s="0" t="n">
        <v>0</v>
      </c>
      <c r="Q24" s="10" t="n">
        <v>0.01007</v>
      </c>
      <c r="R24" s="5" t="s">
        <v>26</v>
      </c>
      <c r="S24" s="10" t="n">
        <v>0.162</v>
      </c>
      <c r="T24" s="0" t="n">
        <v>37931656.6615027</v>
      </c>
      <c r="U24" s="0" t="n">
        <f aca="false">V24/2</f>
        <v>1022831242169.29</v>
      </c>
      <c r="V24" s="0" t="n">
        <v>2045662484338.58</v>
      </c>
      <c r="W24" s="5" t="n">
        <f aca="false">A24</f>
        <v>20190122</v>
      </c>
      <c r="X24" s="0" t="s">
        <v>37</v>
      </c>
    </row>
    <row r="25" customFormat="false" ht="13.8" hidden="false" customHeight="false" outlineLevel="0" collapsed="false">
      <c r="A25" s="0" t="n">
        <v>20190122</v>
      </c>
      <c r="B25" s="0" t="n">
        <v>24</v>
      </c>
      <c r="C25" s="0" t="n">
        <v>-200</v>
      </c>
      <c r="D25" s="5" t="n">
        <f aca="false">C25*-2</f>
        <v>400</v>
      </c>
      <c r="E25" s="6" t="n">
        <v>11</v>
      </c>
      <c r="F25" s="7" t="n">
        <f aca="false">G26-38200</f>
        <v>0</v>
      </c>
      <c r="G25" s="0" t="n">
        <v>39100</v>
      </c>
      <c r="H25" s="5" t="n">
        <v>24</v>
      </c>
      <c r="I25" s="0" t="n">
        <v>4.9</v>
      </c>
      <c r="J25" s="1" t="n">
        <v>0.9909</v>
      </c>
      <c r="K25" s="1" t="n">
        <v>-0.01537</v>
      </c>
      <c r="L25" s="1" t="n">
        <v>1.205</v>
      </c>
      <c r="M25" s="0" t="n">
        <f aca="false">I25*0.56</f>
        <v>2.744</v>
      </c>
      <c r="N25" s="3" t="n">
        <v>0</v>
      </c>
      <c r="O25" s="3"/>
      <c r="P25" s="0" t="n">
        <v>0</v>
      </c>
      <c r="Q25" s="10" t="n">
        <v>0.01158</v>
      </c>
      <c r="R25" s="5" t="s">
        <v>24</v>
      </c>
      <c r="S25" s="10" t="n">
        <v>1.021</v>
      </c>
      <c r="T25" s="0" t="n">
        <v>43713061.5801704</v>
      </c>
      <c r="U25" s="0" t="n">
        <f aca="false">V25/2</f>
        <v>1178727453801.04</v>
      </c>
      <c r="V25" s="0" t="n">
        <v>2357454907602.08</v>
      </c>
      <c r="W25" s="5" t="n">
        <f aca="false">A25</f>
        <v>20190122</v>
      </c>
      <c r="X25" s="0" t="s">
        <v>37</v>
      </c>
      <c r="Z25" s="0" t="s">
        <v>38</v>
      </c>
    </row>
    <row r="26" customFormat="false" ht="13.8" hidden="false" customHeight="false" outlineLevel="0" collapsed="false">
      <c r="A26" s="0" t="n">
        <v>20190122</v>
      </c>
      <c r="B26" s="11" t="n">
        <v>25</v>
      </c>
      <c r="C26" s="0" t="n">
        <v>-200</v>
      </c>
      <c r="D26" s="5" t="n">
        <f aca="false">C26*-2</f>
        <v>400</v>
      </c>
      <c r="E26" s="6" t="n">
        <v>11</v>
      </c>
      <c r="F26" s="7" t="n">
        <f aca="false">G27-38200</f>
        <v>0</v>
      </c>
      <c r="G26" s="0" t="n">
        <v>38200</v>
      </c>
      <c r="H26" s="5" t="n">
        <v>21</v>
      </c>
      <c r="I26" s="0" t="n">
        <v>3.1</v>
      </c>
      <c r="J26" s="1" t="n">
        <v>0.8004</v>
      </c>
      <c r="K26" s="1" t="n">
        <v>0.02306</v>
      </c>
      <c r="L26" s="1" t="n">
        <v>1.058</v>
      </c>
      <c r="M26" s="0" t="n">
        <f aca="false">I26*0.56</f>
        <v>1.736</v>
      </c>
      <c r="N26" s="3" t="n">
        <v>0</v>
      </c>
      <c r="O26" s="3"/>
      <c r="P26" s="0" t="n">
        <v>0</v>
      </c>
      <c r="Q26" s="10" t="n">
        <v>0.01814</v>
      </c>
      <c r="R26" s="5" t="s">
        <v>24</v>
      </c>
      <c r="S26" s="10" t="n">
        <v>0.646</v>
      </c>
      <c r="T26" s="0" t="n">
        <v>69054550.7358637</v>
      </c>
      <c r="U26" s="0" t="n">
        <f aca="false">V26/2</f>
        <v>1862063461580.63</v>
      </c>
      <c r="V26" s="0" t="n">
        <v>3724126923161.26</v>
      </c>
      <c r="W26" s="5" t="n">
        <f aca="false">A26</f>
        <v>20190122</v>
      </c>
      <c r="X26" s="0" t="s">
        <v>39</v>
      </c>
    </row>
    <row r="27" customFormat="false" ht="13.8" hidden="false" customHeight="false" outlineLevel="0" collapsed="false">
      <c r="A27" s="0" t="n">
        <v>20190122</v>
      </c>
      <c r="B27" s="11" t="n">
        <v>26</v>
      </c>
      <c r="C27" s="0" t="n">
        <v>-200</v>
      </c>
      <c r="D27" s="5" t="n">
        <f aca="false">C27*-2</f>
        <v>400</v>
      </c>
      <c r="E27" s="6" t="n">
        <v>11</v>
      </c>
      <c r="F27" s="7" t="n">
        <f aca="false">G28-38200</f>
        <v>0</v>
      </c>
      <c r="G27" s="0" t="n">
        <v>38200</v>
      </c>
      <c r="H27" s="5" t="n">
        <v>21</v>
      </c>
      <c r="I27" s="14" t="n">
        <v>3.2</v>
      </c>
      <c r="J27" s="14" t="n">
        <v>0.765</v>
      </c>
      <c r="K27" s="14" t="n">
        <v>0.01668</v>
      </c>
      <c r="L27" s="14" t="n">
        <v>0.9854</v>
      </c>
      <c r="M27" s="0" t="n">
        <f aca="false">I27*0.56</f>
        <v>1.792</v>
      </c>
      <c r="N27" s="3" t="n">
        <v>0</v>
      </c>
      <c r="O27" s="3"/>
      <c r="P27" s="0" t="n">
        <v>0</v>
      </c>
      <c r="Q27" s="10" t="n">
        <v>0.01735</v>
      </c>
      <c r="R27" s="5" t="s">
        <v>26</v>
      </c>
      <c r="S27" s="10" t="n">
        <v>0.667</v>
      </c>
      <c r="T27" s="0" t="n">
        <v>65992621.9984508</v>
      </c>
      <c r="U27" s="0" t="n">
        <f aca="false">V27/2</f>
        <v>1779498220577.05</v>
      </c>
      <c r="V27" s="0" t="n">
        <v>3558996441154.11</v>
      </c>
      <c r="W27" s="5" t="n">
        <f aca="false">A27</f>
        <v>20190122</v>
      </c>
      <c r="X27" s="0" t="s">
        <v>40</v>
      </c>
    </row>
    <row r="28" customFormat="false" ht="13.8" hidden="false" customHeight="false" outlineLevel="0" collapsed="false">
      <c r="A28" s="0" t="n">
        <v>20190122</v>
      </c>
      <c r="B28" s="11" t="n">
        <v>27</v>
      </c>
      <c r="C28" s="0" t="n">
        <v>200</v>
      </c>
      <c r="D28" s="5" t="n">
        <f aca="false">C28*-2</f>
        <v>-400</v>
      </c>
      <c r="E28" s="6" t="n">
        <v>11</v>
      </c>
      <c r="F28" s="7" t="n">
        <f aca="false">G29-38200</f>
        <v>0</v>
      </c>
      <c r="G28" s="0" t="n">
        <v>38200</v>
      </c>
      <c r="H28" s="5" t="n">
        <v>21</v>
      </c>
      <c r="I28" s="0" t="n">
        <v>3.4</v>
      </c>
      <c r="J28" s="1" t="n">
        <v>0.7057</v>
      </c>
      <c r="K28" s="1" t="n">
        <v>0.01656</v>
      </c>
      <c r="L28" s="1" t="n">
        <v>0.896</v>
      </c>
      <c r="M28" s="0" t="n">
        <f aca="false">I28*0.56</f>
        <v>1.904</v>
      </c>
      <c r="N28" s="3" t="n">
        <v>0</v>
      </c>
      <c r="O28" s="3"/>
      <c r="P28" s="0" t="n">
        <v>0</v>
      </c>
      <c r="Q28" s="10" t="n">
        <v>0.01722</v>
      </c>
      <c r="R28" s="5" t="s">
        <v>26</v>
      </c>
      <c r="S28" s="10" t="n">
        <v>0.708</v>
      </c>
      <c r="T28" s="0" t="n">
        <v>65509159.5662278</v>
      </c>
      <c r="U28" s="0" t="n">
        <f aca="false">V28/2</f>
        <v>1766461603576.49</v>
      </c>
      <c r="V28" s="0" t="n">
        <v>3532923207152.98</v>
      </c>
      <c r="W28" s="5" t="n">
        <f aca="false">A28</f>
        <v>20190122</v>
      </c>
      <c r="X28" s="0" t="s">
        <v>41</v>
      </c>
    </row>
    <row r="29" customFormat="false" ht="13.8" hidden="false" customHeight="false" outlineLevel="0" collapsed="false">
      <c r="A29" s="0" t="n">
        <v>20190122</v>
      </c>
      <c r="B29" s="0" t="n">
        <v>28</v>
      </c>
      <c r="C29" s="0" t="n">
        <v>200</v>
      </c>
      <c r="D29" s="5" t="n">
        <f aca="false">C29*-2</f>
        <v>-400</v>
      </c>
      <c r="E29" s="6" t="n">
        <v>11</v>
      </c>
      <c r="F29" s="7" t="n">
        <f aca="false">G30-38200</f>
        <v>600</v>
      </c>
      <c r="G29" s="0" t="n">
        <v>38200</v>
      </c>
      <c r="H29" s="5" t="n">
        <v>21</v>
      </c>
      <c r="I29" s="0" t="n">
        <v>4.5</v>
      </c>
      <c r="J29" s="1" t="n">
        <v>1.043</v>
      </c>
      <c r="K29" s="1" t="n">
        <v>0.003709</v>
      </c>
      <c r="L29" s="1" t="n">
        <v>1.317</v>
      </c>
      <c r="M29" s="0" t="n">
        <f aca="false">I29*0.56</f>
        <v>2.52</v>
      </c>
      <c r="N29" s="3" t="n">
        <v>0</v>
      </c>
      <c r="O29" s="3"/>
      <c r="P29" s="0" t="n">
        <v>0</v>
      </c>
      <c r="Q29" s="10" t="n">
        <v>0.01465</v>
      </c>
      <c r="R29" s="5" t="s">
        <v>26</v>
      </c>
      <c r="S29" s="10" t="n">
        <v>0.22</v>
      </c>
      <c r="T29" s="0" t="n">
        <v>55598179.7056546</v>
      </c>
      <c r="U29" s="0" t="n">
        <f aca="false">V29/2</f>
        <v>1499210955064.92</v>
      </c>
      <c r="V29" s="0" t="n">
        <v>2998421910129.84</v>
      </c>
      <c r="W29" s="5" t="n">
        <f aca="false">A29</f>
        <v>20190122</v>
      </c>
      <c r="X29" s="0" t="s">
        <v>41</v>
      </c>
    </row>
    <row r="30" customFormat="false" ht="13.8" hidden="false" customHeight="false" outlineLevel="0" collapsed="false">
      <c r="A30" s="0" t="n">
        <v>20190122</v>
      </c>
      <c r="B30" s="0" t="n">
        <v>29</v>
      </c>
      <c r="C30" s="0" t="n">
        <v>200</v>
      </c>
      <c r="D30" s="5" t="n">
        <f aca="false">C30*-2</f>
        <v>-400</v>
      </c>
      <c r="E30" s="6" t="n">
        <v>11</v>
      </c>
      <c r="F30" s="7" t="n">
        <f aca="false">G31-38200</f>
        <v>600</v>
      </c>
      <c r="G30" s="0" t="n">
        <v>38800</v>
      </c>
      <c r="H30" s="5" t="n">
        <v>27</v>
      </c>
      <c r="I30" s="0" t="n">
        <v>5.2</v>
      </c>
      <c r="J30" s="1" t="n">
        <v>1.63</v>
      </c>
      <c r="K30" s="1" t="n">
        <v>-0.007697</v>
      </c>
      <c r="L30" s="1" t="n">
        <v>1.972</v>
      </c>
      <c r="M30" s="0" t="n">
        <f aca="false">I30*0.56</f>
        <v>2.912</v>
      </c>
      <c r="N30" s="3" t="n">
        <v>0</v>
      </c>
      <c r="O30" s="3"/>
      <c r="P30" s="0" t="n">
        <v>0</v>
      </c>
      <c r="Q30" s="10" t="n">
        <v>0.01298</v>
      </c>
      <c r="R30" s="5" t="s">
        <v>26</v>
      </c>
      <c r="S30" s="10" t="n">
        <v>0.254</v>
      </c>
      <c r="T30" s="0" t="n">
        <v>49071436.8706429</v>
      </c>
      <c r="U30" s="0" t="n">
        <f aca="false">V30/2</f>
        <v>1323216625557.3</v>
      </c>
      <c r="V30" s="0" t="n">
        <v>2646433251114.6</v>
      </c>
      <c r="W30" s="5" t="n">
        <f aca="false">A30</f>
        <v>20190122</v>
      </c>
      <c r="X30" s="15" t="s">
        <v>42</v>
      </c>
    </row>
    <row r="31" customFormat="false" ht="13.8" hidden="false" customHeight="false" outlineLevel="0" collapsed="false">
      <c r="A31" s="0" t="n">
        <v>20190122</v>
      </c>
      <c r="B31" s="0" t="n">
        <v>30</v>
      </c>
      <c r="C31" s="0" t="n">
        <v>200</v>
      </c>
      <c r="D31" s="5" t="n">
        <f aca="false">C31*-2</f>
        <v>-400</v>
      </c>
      <c r="E31" s="6" t="n">
        <v>11</v>
      </c>
      <c r="F31" s="7" t="n">
        <f aca="false">G32-38200</f>
        <v>600</v>
      </c>
      <c r="G31" s="0" t="n">
        <v>38800</v>
      </c>
      <c r="H31" s="5" t="n">
        <v>25</v>
      </c>
      <c r="I31" s="0" t="n">
        <v>5.2</v>
      </c>
      <c r="J31" s="1" t="n">
        <v>1.522</v>
      </c>
      <c r="K31" s="1" t="n">
        <v>-0.00549</v>
      </c>
      <c r="L31" s="1" t="n">
        <v>1.842</v>
      </c>
      <c r="M31" s="0" t="n">
        <f aca="false">I31*0.56</f>
        <v>2.912</v>
      </c>
      <c r="N31" s="12" t="n">
        <v>8</v>
      </c>
      <c r="O31" s="12"/>
      <c r="P31" s="13" t="n">
        <v>0</v>
      </c>
      <c r="Q31" s="10" t="n">
        <v>0.01332</v>
      </c>
      <c r="R31" s="5" t="s">
        <v>26</v>
      </c>
      <c r="S31" s="10" t="n">
        <v>0.254</v>
      </c>
      <c r="T31" s="0" t="n">
        <v>50400958.5592564</v>
      </c>
      <c r="U31" s="0" t="n">
        <f aca="false">V31/2</f>
        <v>1359067322308.85</v>
      </c>
      <c r="V31" s="0" t="n">
        <v>2718134644617.7</v>
      </c>
      <c r="W31" s="5" t="n">
        <f aca="false">A31</f>
        <v>20190122</v>
      </c>
      <c r="X31" s="15" t="s">
        <v>43</v>
      </c>
    </row>
    <row r="32" customFormat="false" ht="13.8" hidden="false" customHeight="false" outlineLevel="0" collapsed="false">
      <c r="A32" s="0" t="n">
        <v>20190122</v>
      </c>
      <c r="B32" s="11" t="n">
        <v>31</v>
      </c>
      <c r="C32" s="0" t="n">
        <v>200</v>
      </c>
      <c r="D32" s="5" t="n">
        <f aca="false">C32*-2</f>
        <v>-400</v>
      </c>
      <c r="E32" s="6" t="n">
        <v>11</v>
      </c>
      <c r="F32" s="7" t="n">
        <f aca="false">G33-38200</f>
        <v>900</v>
      </c>
      <c r="G32" s="0" t="n">
        <v>38800</v>
      </c>
      <c r="H32" s="5" t="n">
        <v>21</v>
      </c>
      <c r="I32" s="0" t="n">
        <v>3.2</v>
      </c>
      <c r="J32" s="1" t="n">
        <v>0.8564</v>
      </c>
      <c r="K32" s="1" t="n">
        <v>0.01177</v>
      </c>
      <c r="L32" s="1" t="n">
        <v>1.061</v>
      </c>
      <c r="M32" s="0" t="n">
        <f aca="false">I32*0.56</f>
        <v>1.792</v>
      </c>
      <c r="N32" s="3" t="n">
        <v>0</v>
      </c>
      <c r="O32" s="3"/>
      <c r="P32" s="0" t="n">
        <v>0</v>
      </c>
      <c r="Q32" s="10" t="n">
        <v>0.01652</v>
      </c>
      <c r="R32" s="5" t="s">
        <v>26</v>
      </c>
      <c r="S32" s="10" t="n">
        <v>0.106</v>
      </c>
      <c r="T32" s="0" t="n">
        <v>62809827.6529822</v>
      </c>
      <c r="U32" s="0" t="n">
        <f aca="false">V32/2</f>
        <v>1693673825323.34</v>
      </c>
      <c r="V32" s="0" t="n">
        <v>3387347650646.68</v>
      </c>
      <c r="W32" s="5" t="n">
        <f aca="false">A32</f>
        <v>20190122</v>
      </c>
      <c r="X32" s="15" t="s">
        <v>44</v>
      </c>
    </row>
    <row r="33" customFormat="false" ht="13.8" hidden="false" customHeight="false" outlineLevel="0" collapsed="false">
      <c r="A33" s="0" t="n">
        <v>20190122</v>
      </c>
      <c r="B33" s="0" t="n">
        <v>32</v>
      </c>
      <c r="C33" s="0" t="n">
        <v>200</v>
      </c>
      <c r="D33" s="5" t="n">
        <f aca="false">C33*-2</f>
        <v>-400</v>
      </c>
      <c r="E33" s="6" t="n">
        <v>11</v>
      </c>
      <c r="F33" s="7" t="n">
        <f aca="false">G34-38200</f>
        <v>900</v>
      </c>
      <c r="G33" s="0" t="n">
        <v>39100</v>
      </c>
      <c r="H33" s="5" t="n">
        <v>20</v>
      </c>
      <c r="I33" s="0" t="n">
        <v>5.3</v>
      </c>
      <c r="J33" s="1" t="n">
        <v>0.8485</v>
      </c>
      <c r="K33" s="1" t="n">
        <v>-0.02086</v>
      </c>
      <c r="L33" s="1" t="n">
        <v>1.022</v>
      </c>
      <c r="M33" s="0" t="n">
        <f aca="false">I33*0.56</f>
        <v>2.968</v>
      </c>
      <c r="N33" s="3" t="n">
        <v>0</v>
      </c>
      <c r="O33" s="3"/>
      <c r="P33" s="0" t="n">
        <v>0</v>
      </c>
      <c r="Q33" s="10" t="n">
        <v>0.011</v>
      </c>
      <c r="R33" s="5" t="s">
        <v>26</v>
      </c>
      <c r="S33" s="10" t="n">
        <v>0.176</v>
      </c>
      <c r="T33" s="0" t="n">
        <v>41537480.6351666</v>
      </c>
      <c r="U33" s="0" t="n">
        <f aca="false">V33/2</f>
        <v>1120062677298.5</v>
      </c>
      <c r="V33" s="0" t="n">
        <v>2240125354597</v>
      </c>
      <c r="W33" s="5" t="n">
        <f aca="false">A33</f>
        <v>20190122</v>
      </c>
      <c r="X33" s="0" t="s">
        <v>45</v>
      </c>
    </row>
    <row r="34" customFormat="false" ht="13.8" hidden="false" customHeight="false" outlineLevel="0" collapsed="false">
      <c r="A34" s="0" t="n">
        <v>20190122</v>
      </c>
      <c r="B34" s="0" t="n">
        <v>33</v>
      </c>
      <c r="C34" s="0" t="n">
        <v>200</v>
      </c>
      <c r="D34" s="5" t="n">
        <f aca="false">C34*-2</f>
        <v>-400</v>
      </c>
      <c r="E34" s="6" t="n">
        <v>11</v>
      </c>
      <c r="F34" s="7" t="n">
        <f aca="false">G35-38200</f>
        <v>900</v>
      </c>
      <c r="G34" s="0" t="n">
        <v>39100</v>
      </c>
      <c r="H34" s="5" t="n">
        <v>19</v>
      </c>
      <c r="I34" s="0" t="n">
        <v>5.3</v>
      </c>
      <c r="J34" s="1" t="n">
        <v>0.8157</v>
      </c>
      <c r="K34" s="1" t="n">
        <v>-0.0236</v>
      </c>
      <c r="L34" s="1" t="n">
        <v>0.9617</v>
      </c>
      <c r="M34" s="0" t="n">
        <f aca="false">I34*0.56</f>
        <v>2.968</v>
      </c>
      <c r="N34" s="3" t="n">
        <v>0</v>
      </c>
      <c r="O34" s="3"/>
      <c r="P34" s="0" t="n">
        <v>0</v>
      </c>
      <c r="Q34" s="10" t="n">
        <v>0.01064</v>
      </c>
      <c r="R34" s="5" t="s">
        <v>26</v>
      </c>
      <c r="S34" s="10" t="n">
        <v>0.176</v>
      </c>
      <c r="T34" s="0" t="n">
        <v>40123353.020914</v>
      </c>
      <c r="U34" s="0" t="n">
        <f aca="false">V34/2</f>
        <v>1081930572571.85</v>
      </c>
      <c r="V34" s="0" t="n">
        <v>2163861145143.7</v>
      </c>
      <c r="W34" s="5" t="n">
        <f aca="false">A34</f>
        <v>20190122</v>
      </c>
      <c r="X34" s="0" t="s">
        <v>46</v>
      </c>
    </row>
    <row r="35" customFormat="false" ht="13.8" hidden="false" customHeight="false" outlineLevel="0" collapsed="false">
      <c r="A35" s="16" t="n">
        <v>20190122</v>
      </c>
      <c r="B35" s="16" t="n">
        <v>34</v>
      </c>
      <c r="C35" s="16" t="n">
        <v>0</v>
      </c>
      <c r="D35" s="17" t="n">
        <f aca="false">C35*-2</f>
        <v>-0</v>
      </c>
      <c r="E35" s="18" t="n">
        <v>-1</v>
      </c>
      <c r="F35" s="19" t="n">
        <f aca="false">G36-38200</f>
        <v>900</v>
      </c>
      <c r="G35" s="0" t="n">
        <v>39100</v>
      </c>
      <c r="H35" s="5" t="n">
        <v>27</v>
      </c>
      <c r="I35" s="0" t="n">
        <v>5.3</v>
      </c>
      <c r="J35" s="1" t="n">
        <v>1.115</v>
      </c>
      <c r="K35" s="1" t="n">
        <v>-0.01192</v>
      </c>
      <c r="L35" s="1" t="n">
        <v>1.331</v>
      </c>
      <c r="M35" s="0" t="n">
        <f aca="false">I35*0.56</f>
        <v>2.968</v>
      </c>
      <c r="N35" s="12" t="n">
        <v>12</v>
      </c>
      <c r="O35" s="12" t="n">
        <v>12</v>
      </c>
      <c r="P35" s="13" t="n">
        <v>0</v>
      </c>
      <c r="Q35" s="10" t="n">
        <v>0.01264</v>
      </c>
      <c r="R35" s="5" t="s">
        <v>24</v>
      </c>
      <c r="S35" s="10" t="n">
        <v>0.741</v>
      </c>
      <c r="T35" s="0" t="n">
        <v>47943357.8621224</v>
      </c>
      <c r="U35" s="0" t="n">
        <f aca="false">V35/2</f>
        <v>1292797852555.98</v>
      </c>
      <c r="V35" s="0" t="n">
        <v>2585595705111.96</v>
      </c>
      <c r="W35" s="5" t="n">
        <f aca="false">A35</f>
        <v>20190122</v>
      </c>
      <c r="X35" s="0" t="s">
        <v>47</v>
      </c>
      <c r="Z35" s="0" t="s">
        <v>48</v>
      </c>
    </row>
    <row r="36" customFormat="false" ht="13.8" hidden="false" customHeight="false" outlineLevel="0" collapsed="false">
      <c r="A36" s="16" t="n">
        <v>20190122</v>
      </c>
      <c r="B36" s="16" t="n">
        <v>35</v>
      </c>
      <c r="C36" s="16" t="n">
        <v>0</v>
      </c>
      <c r="D36" s="17" t="n">
        <f aca="false">C36*-2</f>
        <v>-0</v>
      </c>
      <c r="E36" s="18" t="n">
        <v>-1</v>
      </c>
      <c r="F36" s="19" t="n">
        <f aca="false">G37-38200</f>
        <v>900</v>
      </c>
      <c r="G36" s="0" t="n">
        <v>39100</v>
      </c>
      <c r="H36" s="5" t="n">
        <v>25</v>
      </c>
      <c r="I36" s="0" t="n">
        <v>5.3</v>
      </c>
      <c r="J36" s="1" t="n">
        <v>0.9504</v>
      </c>
      <c r="K36" s="1" t="n">
        <v>-0.01722</v>
      </c>
      <c r="L36" s="1" t="n">
        <v>1.162</v>
      </c>
      <c r="M36" s="0" t="n">
        <f aca="false">I36*0.56</f>
        <v>2.968</v>
      </c>
      <c r="N36" s="12" t="n">
        <v>12</v>
      </c>
      <c r="O36" s="12" t="n">
        <v>12</v>
      </c>
      <c r="P36" s="13" t="n">
        <v>0</v>
      </c>
      <c r="Q36" s="10" t="n">
        <v>0.0116</v>
      </c>
      <c r="R36" s="5" t="s">
        <v>24</v>
      </c>
      <c r="S36" s="10" t="n">
        <v>0.741</v>
      </c>
      <c r="T36" s="0" t="n">
        <v>43874215.7242448</v>
      </c>
      <c r="U36" s="0" t="n">
        <f aca="false">V36/2</f>
        <v>1183072992801.23</v>
      </c>
      <c r="V36" s="0" t="n">
        <v>2366145985602.46</v>
      </c>
      <c r="W36" s="5" t="n">
        <f aca="false">A36</f>
        <v>20190122</v>
      </c>
      <c r="X36" s="0" t="s">
        <v>49</v>
      </c>
      <c r="Z36" s="0" t="s">
        <v>50</v>
      </c>
    </row>
    <row r="37" customFormat="false" ht="13.8" hidden="false" customHeight="false" outlineLevel="0" collapsed="false">
      <c r="A37" s="16" t="n">
        <v>20190122</v>
      </c>
      <c r="B37" s="16" t="n">
        <v>36</v>
      </c>
      <c r="C37" s="16" t="n">
        <v>0</v>
      </c>
      <c r="D37" s="17" t="n">
        <f aca="false">C37*-2</f>
        <v>-0</v>
      </c>
      <c r="E37" s="18" t="n">
        <v>-1</v>
      </c>
      <c r="F37" s="19" t="n">
        <f aca="false">G38-38200</f>
        <v>900</v>
      </c>
      <c r="G37" s="0" t="n">
        <v>39100</v>
      </c>
      <c r="H37" s="5" t="n">
        <v>23</v>
      </c>
      <c r="I37" s="0" t="n">
        <v>5.3</v>
      </c>
      <c r="J37" s="1" t="n">
        <v>1.119</v>
      </c>
      <c r="K37" s="1" t="n">
        <v>-0.006744</v>
      </c>
      <c r="L37" s="1" t="n">
        <v>1.387</v>
      </c>
      <c r="M37" s="0" t="n">
        <f aca="false">I37*0.56</f>
        <v>2.968</v>
      </c>
      <c r="N37" s="3" t="n">
        <v>0</v>
      </c>
      <c r="O37" s="3" t="n">
        <v>12</v>
      </c>
      <c r="P37" s="0" t="n">
        <v>0</v>
      </c>
      <c r="Q37" s="10" t="n">
        <v>0.0131</v>
      </c>
      <c r="R37" s="5" t="s">
        <v>24</v>
      </c>
      <c r="S37" s="10" t="n">
        <v>0.741</v>
      </c>
      <c r="T37" s="0" t="n">
        <v>49635476.3749032</v>
      </c>
      <c r="U37" s="0" t="n">
        <f aca="false">V37/2</f>
        <v>1338426012057.96</v>
      </c>
      <c r="V37" s="0" t="n">
        <v>2676852024115.91</v>
      </c>
      <c r="W37" s="5" t="n">
        <f aca="false">A37</f>
        <v>20190122</v>
      </c>
      <c r="X37" s="0" t="s">
        <v>49</v>
      </c>
      <c r="Z37" s="0" t="s">
        <v>48</v>
      </c>
    </row>
    <row r="38" customFormat="false" ht="13.8" hidden="false" customHeight="false" outlineLevel="0" collapsed="false">
      <c r="A38" s="16" t="n">
        <v>20190122</v>
      </c>
      <c r="B38" s="16" t="n">
        <v>37</v>
      </c>
      <c r="C38" s="16" t="n">
        <v>0</v>
      </c>
      <c r="D38" s="17" t="n">
        <f aca="false">C38*-2</f>
        <v>-0</v>
      </c>
      <c r="E38" s="18" t="n">
        <v>-1</v>
      </c>
      <c r="F38" s="19" t="n">
        <f aca="false">G39-38200</f>
        <v>900</v>
      </c>
      <c r="G38" s="0" t="n">
        <v>39100</v>
      </c>
      <c r="H38" s="5" t="n">
        <v>21</v>
      </c>
      <c r="I38" s="0" t="n">
        <v>5.3</v>
      </c>
      <c r="J38" s="1" t="n">
        <v>0.7396</v>
      </c>
      <c r="K38" s="1" t="n">
        <v>-0.001903</v>
      </c>
      <c r="L38" s="1" t="n">
        <v>0.9109</v>
      </c>
      <c r="M38" s="0" t="n">
        <f aca="false">I38*0.56</f>
        <v>2.968</v>
      </c>
      <c r="N38" s="3" t="n">
        <v>0</v>
      </c>
      <c r="O38" s="3" t="n">
        <v>0</v>
      </c>
      <c r="P38" s="0" t="n">
        <v>0</v>
      </c>
      <c r="Q38" s="10" t="n">
        <v>0.01375</v>
      </c>
      <c r="R38" s="5" t="s">
        <v>24</v>
      </c>
      <c r="S38" s="10" t="n">
        <v>0.741</v>
      </c>
      <c r="T38" s="0" t="n">
        <v>52133365.6080558</v>
      </c>
      <c r="U38" s="0" t="n">
        <f aca="false">V38/2</f>
        <v>1405781866560.87</v>
      </c>
      <c r="V38" s="0" t="n">
        <v>2811563733121.74</v>
      </c>
      <c r="W38" s="5" t="n">
        <f aca="false">A38</f>
        <v>20190122</v>
      </c>
      <c r="X38" s="0" t="s">
        <v>51</v>
      </c>
      <c r="Z38" s="0" t="s">
        <v>38</v>
      </c>
    </row>
    <row r="39" customFormat="false" ht="13.8" hidden="false" customHeight="false" outlineLevel="0" collapsed="false">
      <c r="A39" s="0" t="n">
        <v>20190122</v>
      </c>
      <c r="B39" s="0" t="n">
        <v>38</v>
      </c>
      <c r="C39" s="0" t="n">
        <v>0</v>
      </c>
      <c r="D39" s="5" t="n">
        <f aca="false">C39*-2</f>
        <v>-0</v>
      </c>
      <c r="E39" s="1" t="n">
        <v>-1</v>
      </c>
      <c r="F39" s="7" t="n">
        <f aca="false">G40-38200</f>
        <v>600</v>
      </c>
      <c r="G39" s="0" t="n">
        <v>39100</v>
      </c>
      <c r="H39" s="5" t="n">
        <v>25</v>
      </c>
      <c r="I39" s="0" t="n">
        <v>5.3</v>
      </c>
      <c r="J39" s="1" t="n">
        <v>1.026</v>
      </c>
      <c r="K39" s="1" t="n">
        <v>-0.01479</v>
      </c>
      <c r="L39" s="1" t="n">
        <v>1.222</v>
      </c>
      <c r="M39" s="0" t="n">
        <f aca="false">I39*0.56</f>
        <v>2.968</v>
      </c>
      <c r="N39" s="12" t="n">
        <v>12</v>
      </c>
      <c r="O39" s="12" t="n">
        <v>12</v>
      </c>
      <c r="P39" s="13" t="n">
        <v>0</v>
      </c>
      <c r="Q39" s="10" t="n">
        <v>0.01201</v>
      </c>
      <c r="R39" s="5" t="s">
        <v>26</v>
      </c>
      <c r="S39" s="10" t="n">
        <v>1.095</v>
      </c>
      <c r="T39" s="0" t="n">
        <v>45445468.6289698</v>
      </c>
      <c r="U39" s="0" t="n">
        <f aca="false">V39/2</f>
        <v>1225441998053.06</v>
      </c>
      <c r="V39" s="0" t="n">
        <v>2450883996106.13</v>
      </c>
      <c r="W39" s="5" t="n">
        <f aca="false">A39</f>
        <v>20190122</v>
      </c>
      <c r="X39" s="0" t="s">
        <v>52</v>
      </c>
    </row>
    <row r="40" customFormat="false" ht="13.8" hidden="false" customHeight="false" outlineLevel="0" collapsed="false">
      <c r="A40" s="0" t="n">
        <v>20190122</v>
      </c>
      <c r="B40" s="0" t="n">
        <v>39</v>
      </c>
      <c r="C40" s="0" t="n">
        <v>0</v>
      </c>
      <c r="D40" s="5" t="n">
        <f aca="false">C40*-2</f>
        <v>-0</v>
      </c>
      <c r="E40" s="1" t="n">
        <v>-1</v>
      </c>
      <c r="F40" s="7" t="n">
        <f aca="false">G41-38200</f>
        <v>600</v>
      </c>
      <c r="G40" s="0" t="n">
        <v>38800</v>
      </c>
      <c r="H40" s="5" t="n">
        <v>23</v>
      </c>
      <c r="I40" s="0" t="n">
        <v>5.3</v>
      </c>
      <c r="J40" s="1" t="n">
        <v>1.054</v>
      </c>
      <c r="K40" s="1" t="n">
        <v>-0.003498</v>
      </c>
      <c r="L40" s="1" t="n">
        <v>1.27</v>
      </c>
      <c r="M40" s="0" t="n">
        <f aca="false">I40*0.56</f>
        <v>2.968</v>
      </c>
      <c r="N40" s="3" t="n">
        <v>0</v>
      </c>
      <c r="O40" s="3" t="n">
        <v>12</v>
      </c>
      <c r="P40" s="0" t="n">
        <v>0</v>
      </c>
      <c r="Q40" s="10" t="n">
        <v>0.01356</v>
      </c>
      <c r="R40" s="5" t="s">
        <v>26</v>
      </c>
      <c r="S40" s="10" t="n">
        <v>1.095</v>
      </c>
      <c r="T40" s="0" t="n">
        <v>51367883.4237026</v>
      </c>
      <c r="U40" s="0" t="n">
        <f aca="false">V40/2</f>
        <v>1385140556309.98</v>
      </c>
      <c r="V40" s="0" t="n">
        <v>2770281112619.96</v>
      </c>
      <c r="W40" s="5" t="n">
        <f aca="false">A40</f>
        <v>20190122</v>
      </c>
      <c r="X40" s="0" t="s">
        <v>53</v>
      </c>
    </row>
    <row r="41" customFormat="false" ht="13.8" hidden="false" customHeight="false" outlineLevel="0" collapsed="false">
      <c r="A41" s="0" t="n">
        <v>20190122</v>
      </c>
      <c r="B41" s="0" t="n">
        <v>40</v>
      </c>
      <c r="C41" s="0" t="n">
        <v>0</v>
      </c>
      <c r="D41" s="5" t="n">
        <f aca="false">C41*-2</f>
        <v>-0</v>
      </c>
      <c r="E41" s="1" t="n">
        <v>-1</v>
      </c>
      <c r="F41" s="7" t="n">
        <f aca="false">G42-38200</f>
        <v>600</v>
      </c>
      <c r="G41" s="0" t="n">
        <v>38800</v>
      </c>
      <c r="H41" s="5" t="n">
        <v>23</v>
      </c>
      <c r="I41" s="0" t="n">
        <v>5</v>
      </c>
      <c r="J41" s="1" t="n">
        <v>1.099</v>
      </c>
      <c r="K41" s="1" t="n">
        <v>-0.004344</v>
      </c>
      <c r="L41" s="1" t="n">
        <v>1.303</v>
      </c>
      <c r="M41" s="0" t="n">
        <f aca="false">I41*0.56</f>
        <v>2.8</v>
      </c>
      <c r="N41" s="3" t="n">
        <v>0</v>
      </c>
      <c r="O41" s="3" t="n">
        <v>12</v>
      </c>
      <c r="P41" s="0" t="n">
        <v>0</v>
      </c>
      <c r="Q41" s="10" t="n">
        <v>0.01338</v>
      </c>
      <c r="R41" s="5" t="s">
        <v>26</v>
      </c>
      <c r="S41" s="10" t="n">
        <v>1.033</v>
      </c>
      <c r="T41" s="0" t="n">
        <v>50642689.775368</v>
      </c>
      <c r="U41" s="0" t="n">
        <f aca="false">V41/2</f>
        <v>1365585630809.13</v>
      </c>
      <c r="V41" s="0" t="n">
        <v>2731171261618.26</v>
      </c>
      <c r="W41" s="5" t="n">
        <f aca="false">A41</f>
        <v>20190122</v>
      </c>
      <c r="X41" s="0" t="s">
        <v>53</v>
      </c>
    </row>
    <row r="42" customFormat="false" ht="13.8" hidden="false" customHeight="false" outlineLevel="0" collapsed="false">
      <c r="A42" s="0" t="n">
        <v>20190122</v>
      </c>
      <c r="B42" s="11" t="n">
        <v>41</v>
      </c>
      <c r="C42" s="0" t="n">
        <v>0</v>
      </c>
      <c r="D42" s="5" t="n">
        <f aca="false">C42*-2</f>
        <v>-0</v>
      </c>
      <c r="E42" s="1" t="n">
        <v>-1</v>
      </c>
      <c r="F42" s="7" t="n">
        <f aca="false">G43-38200</f>
        <v>0</v>
      </c>
      <c r="G42" s="0" t="n">
        <v>38800</v>
      </c>
      <c r="H42" s="5" t="n">
        <v>21</v>
      </c>
      <c r="I42" s="0" t="n">
        <v>3.8</v>
      </c>
      <c r="J42" s="1" t="n">
        <v>0.6438</v>
      </c>
      <c r="K42" s="1" t="n">
        <v>0.01472</v>
      </c>
      <c r="L42" s="1" t="n">
        <v>0.7842</v>
      </c>
      <c r="M42" s="0" t="n">
        <f aca="false">I42*0.56</f>
        <v>2.128</v>
      </c>
      <c r="N42" s="3" t="n">
        <v>0</v>
      </c>
      <c r="O42" s="3" t="n">
        <v>0</v>
      </c>
      <c r="P42" s="0" t="n">
        <v>0</v>
      </c>
      <c r="Q42" s="10" t="n">
        <v>0.01695</v>
      </c>
      <c r="R42" s="5" t="s">
        <v>26</v>
      </c>
      <c r="S42" s="10" t="n">
        <v>3.343</v>
      </c>
      <c r="T42" s="0" t="n">
        <v>64501946.165763</v>
      </c>
      <c r="U42" s="0" t="n">
        <f aca="false">V42/2</f>
        <v>1739301984825.31</v>
      </c>
      <c r="V42" s="0" t="n">
        <v>3478603969650.63</v>
      </c>
      <c r="W42" s="5" t="n">
        <f aca="false">A42</f>
        <v>20190122</v>
      </c>
      <c r="X42" s="0" t="s">
        <v>54</v>
      </c>
    </row>
    <row r="43" customFormat="false" ht="13.8" hidden="false" customHeight="false" outlineLevel="0" collapsed="false">
      <c r="A43" s="0" t="n">
        <v>20190122</v>
      </c>
      <c r="B43" s="11" t="n">
        <v>42</v>
      </c>
      <c r="C43" s="0" t="n">
        <v>0</v>
      </c>
      <c r="D43" s="5" t="n">
        <f aca="false">C43*-2</f>
        <v>-0</v>
      </c>
      <c r="E43" s="1" t="n">
        <v>-1</v>
      </c>
      <c r="F43" s="7" t="n">
        <f aca="false">G44-38200</f>
        <v>0</v>
      </c>
      <c r="G43" s="0" t="n">
        <v>38200</v>
      </c>
      <c r="H43" s="5" t="n">
        <v>21</v>
      </c>
      <c r="I43" s="0" t="n">
        <v>3.5</v>
      </c>
      <c r="J43" s="1" t="n">
        <v>0.5219</v>
      </c>
      <c r="K43" s="1" t="n">
        <v>0.01764</v>
      </c>
      <c r="L43" s="1" t="n">
        <v>0.6482</v>
      </c>
      <c r="M43" s="0" t="n">
        <f aca="false">I43*0.56</f>
        <v>1.96</v>
      </c>
      <c r="N43" s="3" t="n">
        <v>0</v>
      </c>
      <c r="O43" s="3" t="n">
        <v>0</v>
      </c>
      <c r="P43" s="0" t="n">
        <v>0</v>
      </c>
      <c r="Q43" s="10" t="n">
        <v>0.01745</v>
      </c>
      <c r="R43" s="5" t="s">
        <v>26</v>
      </c>
      <c r="S43" s="10" t="n">
        <v>3.079</v>
      </c>
      <c r="T43" s="0" t="n">
        <v>66435795.8946554</v>
      </c>
      <c r="U43" s="0" t="n">
        <f aca="false">V43/2</f>
        <v>1791448452827.57</v>
      </c>
      <c r="V43" s="0" t="n">
        <v>3582896905655.15</v>
      </c>
      <c r="W43" s="5" t="n">
        <f aca="false">A43</f>
        <v>20190122</v>
      </c>
      <c r="X43" s="0" t="s">
        <v>41</v>
      </c>
    </row>
    <row r="44" customFormat="false" ht="13.8" hidden="false" customHeight="false" outlineLevel="0" collapsed="false">
      <c r="A44" s="0" t="n">
        <v>20190122</v>
      </c>
      <c r="B44" s="0" t="n">
        <v>43</v>
      </c>
      <c r="C44" s="0" t="n">
        <v>0</v>
      </c>
      <c r="D44" s="5" t="n">
        <f aca="false">C44*-2</f>
        <v>-0</v>
      </c>
      <c r="E44" s="1" t="n">
        <v>-1</v>
      </c>
      <c r="F44" s="7" t="n">
        <f aca="false">G45-38200</f>
        <v>0</v>
      </c>
      <c r="G44" s="0" t="n">
        <v>38200</v>
      </c>
      <c r="H44" s="5" t="n">
        <v>21</v>
      </c>
      <c r="I44" s="0" t="n">
        <v>5.2</v>
      </c>
      <c r="J44" s="1" t="n">
        <v>0.8124</v>
      </c>
      <c r="K44" s="1" t="n">
        <v>0.007892</v>
      </c>
      <c r="L44" s="1" t="n">
        <v>1.004</v>
      </c>
      <c r="M44" s="0" t="n">
        <f aca="false">I44*0.56</f>
        <v>2.912</v>
      </c>
      <c r="N44" s="3" t="n">
        <v>0</v>
      </c>
      <c r="O44" s="3" t="n">
        <v>0</v>
      </c>
      <c r="P44" s="0" t="n">
        <v>0</v>
      </c>
      <c r="Q44" s="10" t="n">
        <v>0.01522</v>
      </c>
      <c r="R44" s="5" t="s">
        <v>26</v>
      </c>
      <c r="S44" s="10" t="n">
        <v>4.574</v>
      </c>
      <c r="T44" s="0" t="n">
        <v>57773760.6506584</v>
      </c>
      <c r="U44" s="0" t="n">
        <f aca="false">V44/2</f>
        <v>1557875731567.46</v>
      </c>
      <c r="V44" s="0" t="n">
        <v>3115751463134.92</v>
      </c>
      <c r="W44" s="5" t="n">
        <f aca="false">A44</f>
        <v>20190122</v>
      </c>
      <c r="X44" s="0" t="s">
        <v>41</v>
      </c>
    </row>
    <row r="45" customFormat="false" ht="13.8" hidden="false" customHeight="false" outlineLevel="0" collapsed="false">
      <c r="A45" s="0" t="n">
        <v>20190122</v>
      </c>
      <c r="B45" s="0" t="n">
        <v>44</v>
      </c>
      <c r="C45" s="0" t="n">
        <v>-200</v>
      </c>
      <c r="D45" s="5" t="n">
        <f aca="false">C45*-2</f>
        <v>400</v>
      </c>
      <c r="E45" s="1" t="n">
        <v>-1</v>
      </c>
      <c r="F45" s="7" t="n">
        <f aca="false">G46-38200</f>
        <v>0</v>
      </c>
      <c r="G45" s="0" t="n">
        <v>38200</v>
      </c>
      <c r="H45" s="5" t="n">
        <v>20</v>
      </c>
      <c r="I45" s="0" t="n">
        <v>5.5</v>
      </c>
      <c r="J45" s="1" t="n">
        <v>0.8265</v>
      </c>
      <c r="K45" s="1" t="n">
        <v>0.005813</v>
      </c>
      <c r="L45" s="1" t="n">
        <v>1.035</v>
      </c>
      <c r="M45" s="0" t="n">
        <f aca="false">I45*0.56</f>
        <v>3.08</v>
      </c>
      <c r="N45" s="3" t="n">
        <v>0</v>
      </c>
      <c r="O45" s="3" t="n">
        <v>0</v>
      </c>
      <c r="P45" s="0" t="n">
        <v>0</v>
      </c>
      <c r="Q45" s="10" t="n">
        <v>0.01485</v>
      </c>
      <c r="R45" s="5" t="s">
        <v>26</v>
      </c>
      <c r="S45" s="10" t="n">
        <v>1.146</v>
      </c>
      <c r="T45" s="0" t="n">
        <v>56363661.8900078</v>
      </c>
      <c r="U45" s="0" t="n">
        <f aca="false">V45/2</f>
        <v>1519852265315.81</v>
      </c>
      <c r="V45" s="0" t="n">
        <v>3039704530631.62</v>
      </c>
      <c r="W45" s="5" t="n">
        <f aca="false">A45</f>
        <v>20190122</v>
      </c>
      <c r="X45" s="0" t="s">
        <v>41</v>
      </c>
    </row>
    <row r="46" customFormat="false" ht="13.8" hidden="false" customHeight="false" outlineLevel="0" collapsed="false">
      <c r="A46" s="0" t="n">
        <v>20190122</v>
      </c>
      <c r="B46" s="0" t="n">
        <v>45</v>
      </c>
      <c r="C46" s="0" t="n">
        <v>-200</v>
      </c>
      <c r="D46" s="5" t="n">
        <f aca="false">C46*-2</f>
        <v>400</v>
      </c>
      <c r="E46" s="1" t="n">
        <v>-1</v>
      </c>
      <c r="F46" s="7" t="n">
        <f aca="false">G47-38200</f>
        <v>0</v>
      </c>
      <c r="G46" s="0" t="n">
        <v>38200</v>
      </c>
      <c r="H46" s="5" t="n">
        <v>21</v>
      </c>
      <c r="I46" s="0" t="n">
        <v>5.4</v>
      </c>
      <c r="J46" s="1" t="n">
        <v>0.8404</v>
      </c>
      <c r="K46" s="1" t="n">
        <v>0.01149</v>
      </c>
      <c r="L46" s="1" t="n">
        <v>1.064</v>
      </c>
      <c r="M46" s="0" t="n">
        <f aca="false">I46*0.56</f>
        <v>3.024</v>
      </c>
      <c r="N46" s="3" t="n">
        <v>0</v>
      </c>
      <c r="O46" s="3" t="n">
        <v>0</v>
      </c>
      <c r="P46" s="0" t="n">
        <v>0</v>
      </c>
      <c r="Q46" s="10" t="n">
        <v>0.01547</v>
      </c>
      <c r="R46" s="5" t="s">
        <v>26</v>
      </c>
      <c r="S46" s="10" t="n">
        <v>1.125</v>
      </c>
      <c r="T46" s="0" t="n">
        <v>58740685.5151046</v>
      </c>
      <c r="U46" s="0" t="n">
        <f aca="false">V46/2</f>
        <v>1583948965568.59</v>
      </c>
      <c r="V46" s="0" t="n">
        <v>3167897931137.18</v>
      </c>
      <c r="W46" s="5" t="n">
        <f aca="false">A46</f>
        <v>20190122</v>
      </c>
      <c r="X46" s="0" t="s">
        <v>41</v>
      </c>
    </row>
    <row r="47" customFormat="false" ht="13.8" hidden="false" customHeight="false" outlineLevel="0" collapsed="false">
      <c r="A47" s="0" t="n">
        <v>20190122</v>
      </c>
      <c r="B47" s="11" t="n">
        <v>46</v>
      </c>
      <c r="C47" s="0" t="n">
        <v>-200</v>
      </c>
      <c r="D47" s="5" t="n">
        <f aca="false">C47*-2</f>
        <v>400</v>
      </c>
      <c r="E47" s="1" t="n">
        <v>-1</v>
      </c>
      <c r="F47" s="7" t="n">
        <f aca="false">G48-38200</f>
        <v>0</v>
      </c>
      <c r="G47" s="0" t="n">
        <v>38200</v>
      </c>
      <c r="H47" s="5" t="n">
        <v>19</v>
      </c>
      <c r="I47" s="0" t="n">
        <v>3.8</v>
      </c>
      <c r="J47" s="1" t="n">
        <v>0.519</v>
      </c>
      <c r="K47" s="1" t="n">
        <v>0.02008</v>
      </c>
      <c r="L47" s="1" t="n">
        <v>0.6481</v>
      </c>
      <c r="M47" s="0" t="n">
        <f aca="false">I47*0.56</f>
        <v>2.128</v>
      </c>
      <c r="N47" s="3" t="n">
        <v>0</v>
      </c>
      <c r="O47" s="3" t="n">
        <v>0</v>
      </c>
      <c r="P47" s="0" t="n">
        <v>0</v>
      </c>
      <c r="Q47" s="10" t="n">
        <v>0.01766</v>
      </c>
      <c r="R47" s="5" t="s">
        <v>26</v>
      </c>
      <c r="S47" s="10" t="n">
        <v>0.792</v>
      </c>
      <c r="T47" s="0" t="n">
        <v>67201278.0790086</v>
      </c>
      <c r="U47" s="0" t="n">
        <f aca="false">V47/2</f>
        <v>1812089763078.47</v>
      </c>
      <c r="V47" s="0" t="n">
        <v>3624179526156.93</v>
      </c>
      <c r="W47" s="5" t="n">
        <f aca="false">A47</f>
        <v>20190122</v>
      </c>
      <c r="X47" s="0" t="s">
        <v>41</v>
      </c>
    </row>
    <row r="48" customFormat="false" ht="13.8" hidden="false" customHeight="false" outlineLevel="0" collapsed="false">
      <c r="A48" s="0" t="n">
        <v>20190122</v>
      </c>
      <c r="B48" s="11" t="n">
        <v>47</v>
      </c>
      <c r="C48" s="0" t="n">
        <v>-200</v>
      </c>
      <c r="D48" s="5" t="n">
        <f aca="false">C48*-2</f>
        <v>400</v>
      </c>
      <c r="E48" s="1" t="n">
        <v>-1</v>
      </c>
      <c r="F48" s="7" t="n">
        <f aca="false">G49-38200</f>
        <v>600</v>
      </c>
      <c r="G48" s="0" t="n">
        <v>38200</v>
      </c>
      <c r="H48" s="5" t="n">
        <v>19</v>
      </c>
      <c r="I48" s="0" t="n">
        <v>3.5</v>
      </c>
      <c r="J48" s="1" t="n">
        <v>0.4991</v>
      </c>
      <c r="K48" s="1" t="n">
        <v>0.01917</v>
      </c>
      <c r="L48" s="1" t="n">
        <v>0.623</v>
      </c>
      <c r="M48" s="0" t="n">
        <f aca="false">I48*0.56</f>
        <v>1.96</v>
      </c>
      <c r="N48" s="3" t="n">
        <v>0</v>
      </c>
      <c r="O48" s="3" t="n">
        <v>0</v>
      </c>
      <c r="P48" s="0" t="n">
        <v>0</v>
      </c>
      <c r="Q48" s="10" t="n">
        <v>0.01764</v>
      </c>
      <c r="R48" s="5" t="s">
        <v>26</v>
      </c>
      <c r="S48" s="10" t="n">
        <v>0.171</v>
      </c>
      <c r="T48" s="0" t="n">
        <v>67120701.0069714</v>
      </c>
      <c r="U48" s="0" t="n">
        <f aca="false">V48/2</f>
        <v>1809916993578.38</v>
      </c>
      <c r="V48" s="0" t="n">
        <v>3619833987156.75</v>
      </c>
      <c r="W48" s="5" t="n">
        <f aca="false">A48</f>
        <v>20190122</v>
      </c>
      <c r="X48" s="0" t="s">
        <v>41</v>
      </c>
    </row>
    <row r="49" customFormat="false" ht="13.8" hidden="false" customHeight="false" outlineLevel="0" collapsed="false">
      <c r="A49" s="0" t="n">
        <v>20190122</v>
      </c>
      <c r="B49" s="11" t="n">
        <v>48</v>
      </c>
      <c r="C49" s="0" t="n">
        <v>-200</v>
      </c>
      <c r="D49" s="5" t="n">
        <f aca="false">C49*-2</f>
        <v>400</v>
      </c>
      <c r="E49" s="1" t="n">
        <v>-1</v>
      </c>
      <c r="F49" s="7" t="n">
        <f aca="false">G50-38200</f>
        <v>600</v>
      </c>
      <c r="G49" s="0" t="n">
        <v>38800</v>
      </c>
      <c r="H49" s="5" t="n">
        <v>21</v>
      </c>
      <c r="I49" s="0" t="n">
        <v>3.8</v>
      </c>
      <c r="J49" s="1" t="n">
        <v>0.6891</v>
      </c>
      <c r="K49" s="1" t="n">
        <v>0.01701</v>
      </c>
      <c r="L49" s="1" t="n">
        <v>0.8478</v>
      </c>
      <c r="M49" s="0" t="n">
        <f aca="false">I49*0.56</f>
        <v>2.128</v>
      </c>
      <c r="N49" s="3" t="n">
        <v>0</v>
      </c>
      <c r="O49" s="3" t="n">
        <v>0</v>
      </c>
      <c r="P49" s="0" t="n">
        <v>0</v>
      </c>
      <c r="Q49" s="10" t="n">
        <v>0.01732</v>
      </c>
      <c r="R49" s="5" t="s">
        <v>26</v>
      </c>
      <c r="S49" s="10" t="n">
        <v>0.186</v>
      </c>
      <c r="T49" s="0" t="n">
        <v>65912044.9264137</v>
      </c>
      <c r="U49" s="0" t="n">
        <f aca="false">V49/2</f>
        <v>1777325451076.96</v>
      </c>
      <c r="V49" s="0" t="n">
        <v>3554650902153.92</v>
      </c>
      <c r="W49" s="5" t="n">
        <f aca="false">A49</f>
        <v>20190122</v>
      </c>
      <c r="X49" s="0" t="s">
        <v>41</v>
      </c>
    </row>
    <row r="50" customFormat="false" ht="13.8" hidden="false" customHeight="false" outlineLevel="0" collapsed="false">
      <c r="A50" s="0" t="n">
        <v>20190122</v>
      </c>
      <c r="B50" s="0" t="n">
        <v>49</v>
      </c>
      <c r="C50" s="0" t="n">
        <v>-200</v>
      </c>
      <c r="D50" s="5" t="n">
        <f aca="false">C50*-2</f>
        <v>400</v>
      </c>
      <c r="E50" s="1" t="n">
        <v>-1</v>
      </c>
      <c r="F50" s="7" t="n">
        <f aca="false">G51-38200</f>
        <v>600</v>
      </c>
      <c r="G50" s="0" t="n">
        <v>38800</v>
      </c>
      <c r="H50" s="5" t="n">
        <v>22</v>
      </c>
      <c r="I50" s="0" t="n">
        <v>5.7</v>
      </c>
      <c r="J50" s="1" t="n">
        <v>0.9599</v>
      </c>
      <c r="K50" s="1" t="n">
        <v>-0.00259</v>
      </c>
      <c r="L50" s="1" t="n">
        <v>1.147</v>
      </c>
      <c r="M50" s="0" t="n">
        <f aca="false">I50*0.56</f>
        <v>3.192</v>
      </c>
      <c r="N50" s="3" t="n">
        <v>0</v>
      </c>
      <c r="O50" s="3" t="n">
        <v>12</v>
      </c>
      <c r="P50" s="0" t="n">
        <v>0</v>
      </c>
      <c r="Q50" s="10" t="n">
        <v>0.01367</v>
      </c>
      <c r="R50" s="5" t="s">
        <v>26</v>
      </c>
      <c r="S50" s="10" t="n">
        <v>0.279</v>
      </c>
      <c r="T50" s="0" t="n">
        <v>51811057.3199071</v>
      </c>
      <c r="U50" s="0" t="n">
        <f aca="false">V50/2</f>
        <v>1397090788560.5</v>
      </c>
      <c r="V50" s="0" t="n">
        <v>2794181577120.99</v>
      </c>
      <c r="W50" s="5" t="n">
        <f aca="false">A50</f>
        <v>20190122</v>
      </c>
      <c r="X50" s="0" t="s">
        <v>55</v>
      </c>
    </row>
    <row r="51" customFormat="false" ht="13.8" hidden="false" customHeight="false" outlineLevel="0" collapsed="false">
      <c r="A51" s="16" t="n">
        <v>20190122</v>
      </c>
      <c r="B51" s="16" t="n">
        <v>50</v>
      </c>
      <c r="C51" s="16" t="n">
        <v>-200</v>
      </c>
      <c r="D51" s="17" t="n">
        <f aca="false">C51*-2</f>
        <v>400</v>
      </c>
      <c r="E51" s="18" t="n">
        <v>-1</v>
      </c>
      <c r="F51" s="19" t="n">
        <f aca="false">G52-38200</f>
        <v>900</v>
      </c>
      <c r="G51" s="0" t="n">
        <v>38800</v>
      </c>
      <c r="H51" s="5" t="n">
        <v>24</v>
      </c>
      <c r="I51" s="0" t="n">
        <v>5.7</v>
      </c>
      <c r="J51" s="1" t="n">
        <v>0.927</v>
      </c>
      <c r="K51" s="1" t="n">
        <v>-0.00347</v>
      </c>
      <c r="L51" s="1" t="n">
        <v>1.079</v>
      </c>
      <c r="M51" s="0" t="n">
        <f aca="false">I51*0.56</f>
        <v>3.192</v>
      </c>
      <c r="N51" s="3" t="n">
        <v>0</v>
      </c>
      <c r="O51" s="3" t="n">
        <v>12</v>
      </c>
      <c r="P51" s="0" t="n">
        <v>0</v>
      </c>
      <c r="Q51" s="10" t="n">
        <v>0.01354</v>
      </c>
      <c r="R51" s="5" t="s">
        <v>26</v>
      </c>
      <c r="S51" s="10" t="n">
        <v>0.189</v>
      </c>
      <c r="T51" s="0" t="n">
        <v>51327594.887684</v>
      </c>
      <c r="U51" s="0" t="n">
        <f aca="false">V51/2</f>
        <v>1384054171559.93</v>
      </c>
      <c r="V51" s="0" t="n">
        <v>2768108343119.86</v>
      </c>
      <c r="W51" s="5" t="n">
        <f aca="false">A51</f>
        <v>20190122</v>
      </c>
      <c r="X51" s="0" t="s">
        <v>56</v>
      </c>
    </row>
    <row r="52" customFormat="false" ht="13.8" hidden="false" customHeight="false" outlineLevel="0" collapsed="false">
      <c r="A52" s="16" t="n">
        <v>20190122</v>
      </c>
      <c r="B52" s="16" t="n">
        <v>51</v>
      </c>
      <c r="C52" s="16" t="n">
        <v>-200</v>
      </c>
      <c r="D52" s="17" t="n">
        <f aca="false">C52*-2</f>
        <v>400</v>
      </c>
      <c r="E52" s="18" t="n">
        <v>-1</v>
      </c>
      <c r="F52" s="19" t="n">
        <f aca="false">G53-38200</f>
        <v>900</v>
      </c>
      <c r="G52" s="0" t="n">
        <v>39100</v>
      </c>
      <c r="H52" s="5" t="n">
        <v>22</v>
      </c>
      <c r="I52" s="0" t="n">
        <v>5.5</v>
      </c>
      <c r="J52" s="1" t="n">
        <v>0.8684</v>
      </c>
      <c r="K52" s="1" t="n">
        <v>-0.01626</v>
      </c>
      <c r="L52" s="1" t="n">
        <v>1.056</v>
      </c>
      <c r="M52" s="0" t="n">
        <f aca="false">I52*0.56</f>
        <v>3.08</v>
      </c>
      <c r="N52" s="3" t="n">
        <v>0</v>
      </c>
      <c r="O52" s="3" t="n">
        <v>0</v>
      </c>
      <c r="P52" s="0" t="n">
        <v>0</v>
      </c>
      <c r="Q52" s="10" t="n">
        <v>0.01166</v>
      </c>
      <c r="R52" s="5" t="s">
        <v>26</v>
      </c>
      <c r="S52" s="10" t="n">
        <v>0.182</v>
      </c>
      <c r="T52" s="0" t="n">
        <v>44035369.8683192</v>
      </c>
      <c r="U52" s="0" t="n">
        <f aca="false">V52/2</f>
        <v>1187418531801.42</v>
      </c>
      <c r="V52" s="0" t="n">
        <v>2374837063602.83</v>
      </c>
      <c r="W52" s="5" t="n">
        <f aca="false">A52</f>
        <v>20190122</v>
      </c>
      <c r="X52" s="0" t="s">
        <v>57</v>
      </c>
    </row>
    <row r="53" customFormat="false" ht="13.8" hidden="false" customHeight="false" outlineLevel="0" collapsed="false">
      <c r="A53" s="16" t="n">
        <v>20190122</v>
      </c>
      <c r="B53" s="16" t="n">
        <v>52</v>
      </c>
      <c r="C53" s="16" t="n">
        <v>-200</v>
      </c>
      <c r="D53" s="17" t="n">
        <f aca="false">C53*-2</f>
        <v>400</v>
      </c>
      <c r="E53" s="18" t="n">
        <v>-1</v>
      </c>
      <c r="F53" s="19" t="n">
        <f aca="false">G54-38200</f>
        <v>900</v>
      </c>
      <c r="G53" s="0" t="n">
        <v>39100</v>
      </c>
      <c r="H53" s="5" t="n">
        <v>20</v>
      </c>
      <c r="I53" s="0" t="n">
        <v>3.5</v>
      </c>
      <c r="J53" s="1" t="n">
        <v>0.5881</v>
      </c>
      <c r="K53" s="1" t="n">
        <v>0.009617</v>
      </c>
      <c r="L53" s="1" t="n">
        <v>0.7285</v>
      </c>
      <c r="M53" s="0" t="n">
        <f aca="false">I53*0.56</f>
        <v>1.96</v>
      </c>
      <c r="N53" s="3" t="n">
        <v>0</v>
      </c>
      <c r="O53" s="3" t="n">
        <v>0</v>
      </c>
      <c r="P53" s="0" t="n">
        <v>0</v>
      </c>
      <c r="Q53" s="10" t="n">
        <v>0.01607</v>
      </c>
      <c r="R53" s="5" t="s">
        <v>26</v>
      </c>
      <c r="S53" s="10" t="n">
        <v>0.116</v>
      </c>
      <c r="T53" s="0" t="n">
        <v>61077420.6041828</v>
      </c>
      <c r="U53" s="0" t="n">
        <f aca="false">V53/2</f>
        <v>1646959281071.32</v>
      </c>
      <c r="V53" s="0" t="n">
        <v>3293918562142.63</v>
      </c>
      <c r="W53" s="5" t="n">
        <f aca="false">A53</f>
        <v>20190122</v>
      </c>
      <c r="X53" s="0" t="s">
        <v>57</v>
      </c>
    </row>
    <row r="54" customFormat="false" ht="13.8" hidden="false" customHeight="false" outlineLevel="0" collapsed="false">
      <c r="A54" s="16" t="n">
        <v>20190122</v>
      </c>
      <c r="B54" s="16" t="n">
        <v>53</v>
      </c>
      <c r="C54" s="16" t="n">
        <v>200</v>
      </c>
      <c r="D54" s="17" t="n">
        <f aca="false">C54*-2</f>
        <v>-400</v>
      </c>
      <c r="E54" s="18" t="n">
        <v>-1</v>
      </c>
      <c r="F54" s="19" t="n">
        <f aca="false">G55-38200</f>
        <v>900</v>
      </c>
      <c r="G54" s="0" t="n">
        <v>39100</v>
      </c>
      <c r="H54" s="5" t="n">
        <v>21</v>
      </c>
      <c r="I54" s="0" t="n">
        <v>3.5</v>
      </c>
      <c r="J54" s="1" t="n">
        <v>0.7031</v>
      </c>
      <c r="K54" s="1" t="n">
        <v>0.006485</v>
      </c>
      <c r="L54" s="1" t="n">
        <v>0.881</v>
      </c>
      <c r="M54" s="0" t="n">
        <f aca="false">I54*0.56</f>
        <v>1.96</v>
      </c>
      <c r="N54" s="3" t="n">
        <v>0</v>
      </c>
      <c r="O54" s="3" t="n">
        <v>0</v>
      </c>
      <c r="P54" s="0" t="n">
        <v>0</v>
      </c>
      <c r="Q54" s="10" t="n">
        <v>0.01563</v>
      </c>
      <c r="R54" s="5" t="s">
        <v>26</v>
      </c>
      <c r="S54" s="10" t="n">
        <v>0.116</v>
      </c>
      <c r="T54" s="0" t="n">
        <v>59425590.6274206</v>
      </c>
      <c r="U54" s="0" t="n">
        <f aca="false">V54/2</f>
        <v>1602417506319.39</v>
      </c>
      <c r="V54" s="0" t="n">
        <v>3204835012638.77</v>
      </c>
      <c r="W54" s="5" t="n">
        <f aca="false">A54</f>
        <v>20190122</v>
      </c>
      <c r="X54" s="0" t="s">
        <v>57</v>
      </c>
    </row>
    <row r="55" customFormat="false" ht="13.8" hidden="false" customHeight="false" outlineLevel="0" collapsed="false">
      <c r="A55" s="0" t="n">
        <v>20190122</v>
      </c>
      <c r="B55" s="0" t="n">
        <v>54</v>
      </c>
      <c r="C55" s="0" t="n">
        <v>200</v>
      </c>
      <c r="D55" s="5" t="n">
        <f aca="false">C55*-2</f>
        <v>-400</v>
      </c>
      <c r="E55" s="1" t="n">
        <v>-1</v>
      </c>
      <c r="F55" s="7" t="n">
        <f aca="false">G56-38200</f>
        <v>600</v>
      </c>
      <c r="G55" s="0" t="n">
        <v>39100</v>
      </c>
      <c r="H55" s="5" t="n">
        <v>22</v>
      </c>
      <c r="I55" s="0" t="n">
        <v>5.3</v>
      </c>
      <c r="J55" s="1" t="n">
        <v>1.175</v>
      </c>
      <c r="K55" s="1" t="n">
        <v>-0.01634</v>
      </c>
      <c r="L55" s="1" t="n">
        <v>1.439</v>
      </c>
      <c r="M55" s="0" t="n">
        <f aca="false">I55*0.56</f>
        <v>2.968</v>
      </c>
      <c r="N55" s="3" t="n">
        <v>0</v>
      </c>
      <c r="O55" s="3" t="n">
        <v>0</v>
      </c>
      <c r="P55" s="0" t="n">
        <v>0</v>
      </c>
      <c r="Q55" s="10" t="n">
        <v>0.0118</v>
      </c>
      <c r="R55" s="5" t="s">
        <v>26</v>
      </c>
      <c r="S55" s="10" t="n">
        <v>0.259</v>
      </c>
      <c r="T55" s="0" t="n">
        <v>44599409.3725794</v>
      </c>
      <c r="U55" s="0" t="n">
        <f aca="false">V55/2</f>
        <v>1202627918302.08</v>
      </c>
      <c r="V55" s="0" t="n">
        <v>2405255836604.15</v>
      </c>
      <c r="W55" s="5" t="n">
        <f aca="false">A55</f>
        <v>20190122</v>
      </c>
      <c r="X55" s="0" t="s">
        <v>57</v>
      </c>
    </row>
    <row r="56" customFormat="false" ht="13.8" hidden="false" customHeight="false" outlineLevel="0" collapsed="false">
      <c r="A56" s="0" t="n">
        <v>20190122</v>
      </c>
      <c r="B56" s="0" t="n">
        <v>55</v>
      </c>
      <c r="C56" s="0" t="n">
        <v>200</v>
      </c>
      <c r="D56" s="5" t="n">
        <f aca="false">C56*-2</f>
        <v>-400</v>
      </c>
      <c r="E56" s="1" t="n">
        <v>-1</v>
      </c>
      <c r="F56" s="7" t="n">
        <f aca="false">G57-38200</f>
        <v>600</v>
      </c>
      <c r="G56" s="0" t="n">
        <v>38800</v>
      </c>
      <c r="H56" s="5" t="n">
        <v>26</v>
      </c>
      <c r="I56" s="0" t="n">
        <v>5.3</v>
      </c>
      <c r="J56" s="1" t="n">
        <v>1.549</v>
      </c>
      <c r="K56" s="1" t="n">
        <v>-0.002298</v>
      </c>
      <c r="L56" s="1" t="n">
        <v>1.853</v>
      </c>
      <c r="M56" s="0" t="n">
        <f aca="false">I56*0.56</f>
        <v>2.968</v>
      </c>
      <c r="N56" s="12" t="n">
        <v>0</v>
      </c>
      <c r="O56" s="12" t="n">
        <v>12</v>
      </c>
      <c r="P56" s="13" t="n">
        <v>0</v>
      </c>
      <c r="Q56" s="10" t="n">
        <v>0.01393</v>
      </c>
      <c r="R56" s="5" t="s">
        <v>26</v>
      </c>
      <c r="S56" s="10" t="n">
        <v>0.259</v>
      </c>
      <c r="T56" s="0" t="n">
        <v>52818270.7203718</v>
      </c>
      <c r="U56" s="0" t="n">
        <f aca="false">V56/2</f>
        <v>1424250407311.68</v>
      </c>
      <c r="V56" s="0" t="n">
        <v>2848500814623.35</v>
      </c>
      <c r="W56" s="5" t="n">
        <f aca="false">A56</f>
        <v>20190122</v>
      </c>
      <c r="X56" s="0" t="s">
        <v>58</v>
      </c>
    </row>
    <row r="57" customFormat="false" ht="13.8" hidden="false" customHeight="false" outlineLevel="0" collapsed="false">
      <c r="A57" s="0" t="n">
        <v>20190122</v>
      </c>
      <c r="B57" s="0" t="n">
        <v>56</v>
      </c>
      <c r="C57" s="0" t="n">
        <v>200</v>
      </c>
      <c r="D57" s="5" t="n">
        <f aca="false">C57*-2</f>
        <v>-400</v>
      </c>
      <c r="E57" s="1" t="n">
        <v>-1</v>
      </c>
      <c r="F57" s="7" t="n">
        <f aca="false">G58-38200</f>
        <v>600</v>
      </c>
      <c r="G57" s="0" t="n">
        <v>38800</v>
      </c>
      <c r="H57" s="5" t="n">
        <v>25</v>
      </c>
      <c r="I57" s="0" t="n">
        <v>5.5</v>
      </c>
      <c r="J57" s="1" t="n">
        <v>1.419</v>
      </c>
      <c r="K57" s="1" t="n">
        <v>-0.0009724</v>
      </c>
      <c r="L57" s="1" t="n">
        <v>1.697</v>
      </c>
      <c r="M57" s="0" t="n">
        <f aca="false">I57*0.56</f>
        <v>3.08</v>
      </c>
      <c r="N57" s="12" t="n">
        <v>0</v>
      </c>
      <c r="O57" s="12" t="n">
        <v>0</v>
      </c>
      <c r="P57" s="13" t="n">
        <v>0</v>
      </c>
      <c r="Q57" s="10" t="n">
        <v>0.014</v>
      </c>
      <c r="R57" s="5" t="s">
        <v>26</v>
      </c>
      <c r="S57" s="10" t="n">
        <v>0.269</v>
      </c>
      <c r="T57" s="0" t="n">
        <v>53100290.472502</v>
      </c>
      <c r="U57" s="0" t="n">
        <f aca="false">V57/2</f>
        <v>1431855100562</v>
      </c>
      <c r="V57" s="0" t="n">
        <v>2863710201124</v>
      </c>
      <c r="W57" s="5" t="n">
        <f aca="false">A57</f>
        <v>20190122</v>
      </c>
      <c r="X57" s="0" t="s">
        <v>58</v>
      </c>
    </row>
    <row r="58" customFormat="false" ht="13.8" hidden="false" customHeight="false" outlineLevel="0" collapsed="false">
      <c r="A58" s="0" t="n">
        <v>20190122</v>
      </c>
      <c r="B58" s="11" t="n">
        <v>57</v>
      </c>
      <c r="C58" s="0" t="n">
        <v>200</v>
      </c>
      <c r="D58" s="5" t="n">
        <f aca="false">C58*-2</f>
        <v>-400</v>
      </c>
      <c r="E58" s="1" t="n">
        <v>-1</v>
      </c>
      <c r="F58" s="7" t="n">
        <f aca="false">G59-38200</f>
        <v>0</v>
      </c>
      <c r="G58" s="0" t="n">
        <v>38800</v>
      </c>
      <c r="H58" s="5" t="n">
        <v>21</v>
      </c>
      <c r="I58" s="0" t="n">
        <v>3.5</v>
      </c>
      <c r="J58" s="1" t="n">
        <v>0.8652</v>
      </c>
      <c r="K58" s="1" t="n">
        <v>0.01717</v>
      </c>
      <c r="L58" s="1" t="n">
        <v>1.08</v>
      </c>
      <c r="M58" s="0" t="n">
        <f aca="false">I58*0.56</f>
        <v>1.96</v>
      </c>
      <c r="N58" s="3" t="n">
        <v>0</v>
      </c>
      <c r="O58" s="3" t="n">
        <v>0</v>
      </c>
      <c r="P58" s="0" t="n">
        <v>0</v>
      </c>
      <c r="Q58" s="10" t="n">
        <v>0.01736</v>
      </c>
      <c r="R58" s="5" t="s">
        <v>26</v>
      </c>
      <c r="S58" s="10" t="n">
        <v>0.729</v>
      </c>
      <c r="T58" s="0" t="n">
        <v>66032910.5344694</v>
      </c>
      <c r="U58" s="0" t="n">
        <f aca="false">V58/2</f>
        <v>1780584605327.11</v>
      </c>
      <c r="V58" s="0" t="n">
        <v>3561169210654.21</v>
      </c>
      <c r="W58" s="5" t="n">
        <f aca="false">A58</f>
        <v>20190122</v>
      </c>
      <c r="X58" s="0" t="s">
        <v>59</v>
      </c>
    </row>
    <row r="59" customFormat="false" ht="13.8" hidden="false" customHeight="false" outlineLevel="0" collapsed="false">
      <c r="A59" s="0" t="n">
        <v>20190122</v>
      </c>
      <c r="B59" s="11" t="n">
        <v>58</v>
      </c>
      <c r="C59" s="0" t="n">
        <v>200</v>
      </c>
      <c r="D59" s="5" t="n">
        <f aca="false">C59*-2</f>
        <v>-400</v>
      </c>
      <c r="E59" s="1" t="n">
        <v>-1</v>
      </c>
      <c r="F59" s="7" t="n">
        <f aca="false">G60-38200</f>
        <v>0</v>
      </c>
      <c r="G59" s="0" t="n">
        <v>38200</v>
      </c>
      <c r="H59" s="5" t="n">
        <v>20</v>
      </c>
      <c r="I59" s="0" t="n">
        <v>3.5</v>
      </c>
      <c r="J59" s="1" t="n">
        <v>0.6197</v>
      </c>
      <c r="K59" s="1" t="n">
        <v>0.02171</v>
      </c>
      <c r="L59" s="1" t="n">
        <v>0.7716</v>
      </c>
      <c r="M59" s="0" t="n">
        <f aca="false">I59*0.56</f>
        <v>1.96</v>
      </c>
      <c r="N59" s="3" t="n">
        <v>0</v>
      </c>
      <c r="O59" s="3" t="n">
        <v>0</v>
      </c>
      <c r="P59" s="0" t="n">
        <v>0</v>
      </c>
      <c r="Q59" s="10" t="n">
        <v>0.01806</v>
      </c>
      <c r="R59" s="5" t="s">
        <v>26</v>
      </c>
      <c r="S59" s="10" t="n">
        <v>0.729</v>
      </c>
      <c r="T59" s="0" t="n">
        <v>68772530.9837336</v>
      </c>
      <c r="U59" s="0" t="n">
        <f aca="false">V59/2</f>
        <v>1854458768330.3</v>
      </c>
      <c r="V59" s="0" t="n">
        <v>3708917536660.6</v>
      </c>
      <c r="W59" s="5" t="n">
        <f aca="false">A59</f>
        <v>20190122</v>
      </c>
      <c r="X59" s="0" t="s">
        <v>60</v>
      </c>
    </row>
    <row r="60" customFormat="false" ht="13.8" hidden="false" customHeight="false" outlineLevel="0" collapsed="false">
      <c r="A60" s="0" t="n">
        <v>20190122</v>
      </c>
      <c r="B60" s="0" t="n">
        <v>59</v>
      </c>
      <c r="C60" s="0" t="n">
        <v>200</v>
      </c>
      <c r="D60" s="5" t="n">
        <f aca="false">C60*-2</f>
        <v>-400</v>
      </c>
      <c r="E60" s="1" t="n">
        <v>-1</v>
      </c>
      <c r="F60" s="7" t="n">
        <f aca="false">G61-38200</f>
        <v>0</v>
      </c>
      <c r="G60" s="0" t="n">
        <v>38200</v>
      </c>
      <c r="H60" s="5" t="n">
        <v>22</v>
      </c>
      <c r="I60" s="0" t="n">
        <v>5.6</v>
      </c>
      <c r="J60" s="1" t="n">
        <v>0.8817</v>
      </c>
      <c r="K60" s="1" t="n">
        <v>0.0105</v>
      </c>
      <c r="L60" s="1" t="n">
        <v>1.107</v>
      </c>
      <c r="M60" s="0" t="n">
        <f aca="false">I60*0.56</f>
        <v>3.136</v>
      </c>
      <c r="N60" s="3" t="n">
        <v>0</v>
      </c>
      <c r="O60" s="3" t="n">
        <v>0</v>
      </c>
      <c r="P60" s="0" t="n">
        <v>0</v>
      </c>
      <c r="Q60" s="10" t="n">
        <v>0.0156</v>
      </c>
      <c r="R60" s="5" t="s">
        <v>26</v>
      </c>
      <c r="S60" s="10" t="n">
        <v>1.167</v>
      </c>
      <c r="T60" s="0" t="n">
        <v>59264436.4833463</v>
      </c>
      <c r="U60" s="0" t="n">
        <f aca="false">V60/2</f>
        <v>1598071967319.2</v>
      </c>
      <c r="V60" s="0" t="n">
        <v>3196143934638.4</v>
      </c>
      <c r="W60" s="5" t="n">
        <f aca="false">A60</f>
        <v>20190122</v>
      </c>
      <c r="X60" s="0" t="s">
        <v>61</v>
      </c>
    </row>
    <row r="61" customFormat="false" ht="13.8" hidden="false" customHeight="false" outlineLevel="0" collapsed="false">
      <c r="A61" s="0" t="n">
        <v>20190122</v>
      </c>
      <c r="B61" s="0" t="n">
        <v>60</v>
      </c>
      <c r="C61" s="0" t="n">
        <v>200</v>
      </c>
      <c r="D61" s="5" t="n">
        <f aca="false">C61*-2</f>
        <v>-400</v>
      </c>
      <c r="E61" s="1" t="n">
        <v>-1</v>
      </c>
      <c r="F61" s="7" t="n">
        <f aca="false">G62-38200</f>
        <v>0</v>
      </c>
      <c r="G61" s="0" t="n">
        <v>38200</v>
      </c>
      <c r="H61" s="5" t="n">
        <v>21</v>
      </c>
      <c r="I61" s="0" t="n">
        <v>5.4</v>
      </c>
      <c r="J61" s="1" t="n">
        <v>0.8225</v>
      </c>
      <c r="K61" s="1" t="n">
        <v>0.01749</v>
      </c>
      <c r="L61" s="1" t="n">
        <v>1.028</v>
      </c>
      <c r="M61" s="0" t="n">
        <f aca="false">I61*0.56</f>
        <v>3.024</v>
      </c>
      <c r="N61" s="3" t="n">
        <v>0</v>
      </c>
      <c r="O61" s="3" t="n">
        <v>0</v>
      </c>
      <c r="P61" s="0" t="n">
        <v>0</v>
      </c>
      <c r="Q61" s="10" t="n">
        <v>0.01645</v>
      </c>
      <c r="R61" s="5" t="s">
        <v>24</v>
      </c>
      <c r="S61" s="10" t="n">
        <v>1.125</v>
      </c>
      <c r="T61" s="0" t="n">
        <v>62568096.4368707</v>
      </c>
      <c r="U61" s="0" t="n">
        <f aca="false">V61/2</f>
        <v>1687155516823.06</v>
      </c>
      <c r="V61" s="0" t="n">
        <v>3374311033646.11</v>
      </c>
      <c r="W61" s="5" t="n">
        <f aca="false">A61</f>
        <v>20190122</v>
      </c>
      <c r="X61" s="0" t="s">
        <v>61</v>
      </c>
    </row>
    <row r="62" customFormat="false" ht="13.8" hidden="false" customHeight="false" outlineLevel="0" collapsed="false">
      <c r="A62" s="16" t="n">
        <v>20190122</v>
      </c>
      <c r="B62" s="16" t="n">
        <v>61</v>
      </c>
      <c r="C62" s="16" t="n">
        <v>-1100</v>
      </c>
      <c r="D62" s="17" t="n">
        <f aca="false">C62*-2</f>
        <v>2200</v>
      </c>
      <c r="E62" s="18" t="n">
        <v>-1</v>
      </c>
      <c r="F62" s="19" t="n">
        <f aca="false">G63-38200</f>
        <v>900</v>
      </c>
      <c r="G62" s="0" t="n">
        <v>38200</v>
      </c>
      <c r="H62" s="5" t="n">
        <v>19</v>
      </c>
      <c r="I62" s="0" t="n">
        <v>5.8</v>
      </c>
      <c r="J62" s="1" t="n">
        <v>0.565</v>
      </c>
      <c r="K62" s="1" t="n">
        <v>-0.001528</v>
      </c>
      <c r="L62" s="1" t="n">
        <v>0.6618</v>
      </c>
      <c r="M62" s="0" t="n">
        <f aca="false">I62*0.56</f>
        <v>3.248</v>
      </c>
      <c r="N62" s="3" t="n">
        <v>0</v>
      </c>
      <c r="O62" s="3" t="n">
        <v>0</v>
      </c>
      <c r="P62" s="0" t="n">
        <v>0</v>
      </c>
      <c r="Q62" s="10" t="n">
        <v>0.01263</v>
      </c>
      <c r="R62" s="5" t="s">
        <v>26</v>
      </c>
      <c r="S62" s="10" t="n">
        <v>0.008</v>
      </c>
      <c r="T62" s="0" t="n">
        <v>47822492.2540666</v>
      </c>
      <c r="U62" s="0" t="n">
        <f aca="false">V62/2</f>
        <v>1289538698305.84</v>
      </c>
      <c r="V62" s="0" t="n">
        <v>2579077396611.68</v>
      </c>
      <c r="W62" s="5" t="n">
        <f aca="false">A62</f>
        <v>20190122</v>
      </c>
      <c r="X62" s="0" t="s">
        <v>62</v>
      </c>
    </row>
    <row r="63" customFormat="false" ht="13.8" hidden="false" customHeight="false" outlineLevel="0" collapsed="false">
      <c r="A63" s="16" t="n">
        <v>20190122</v>
      </c>
      <c r="B63" s="16" t="n">
        <v>62</v>
      </c>
      <c r="C63" s="16" t="n">
        <v>-1100</v>
      </c>
      <c r="D63" s="17" t="n">
        <f aca="false">C63*-2</f>
        <v>2200</v>
      </c>
      <c r="E63" s="18" t="n">
        <v>-1</v>
      </c>
      <c r="F63" s="19" t="n">
        <f aca="false">G64-38200</f>
        <v>900</v>
      </c>
      <c r="G63" s="0" t="n">
        <v>39100</v>
      </c>
      <c r="H63" s="5" t="n">
        <v>19</v>
      </c>
      <c r="I63" s="0" t="n">
        <v>5.8</v>
      </c>
      <c r="J63" s="1" t="n">
        <v>0.5869</v>
      </c>
      <c r="K63" s="1" t="n">
        <v>-0.01568</v>
      </c>
      <c r="L63" s="1" t="n">
        <v>0.678</v>
      </c>
      <c r="M63" s="0" t="n">
        <f aca="false">I63*0.56</f>
        <v>3.248</v>
      </c>
      <c r="N63" s="3" t="n">
        <v>0</v>
      </c>
      <c r="O63" s="3" t="n">
        <v>0</v>
      </c>
      <c r="P63" s="0" t="n">
        <v>0</v>
      </c>
      <c r="Q63" s="10" t="n">
        <v>0.007688</v>
      </c>
      <c r="R63" s="5" t="s">
        <v>26</v>
      </c>
      <c r="S63" s="10" t="n">
        <v>0.008</v>
      </c>
      <c r="T63" s="0" t="n">
        <v>28919111.1541441</v>
      </c>
      <c r="U63" s="0" t="n">
        <f aca="false">V63/2</f>
        <v>779806973583.765</v>
      </c>
      <c r="V63" s="0" t="n">
        <v>1559613947167.53</v>
      </c>
      <c r="W63" s="5" t="n">
        <f aca="false">A63</f>
        <v>20190122</v>
      </c>
      <c r="X63" s="0" t="s">
        <v>62</v>
      </c>
    </row>
    <row r="64" customFormat="false" ht="13.8" hidden="false" customHeight="false" outlineLevel="0" collapsed="false">
      <c r="A64" s="16" t="n">
        <v>20190122</v>
      </c>
      <c r="B64" s="16" t="n">
        <v>63</v>
      </c>
      <c r="C64" s="16" t="n">
        <v>-1100</v>
      </c>
      <c r="D64" s="17" t="n">
        <f aca="false">C64*-2</f>
        <v>2200</v>
      </c>
      <c r="E64" s="18" t="n">
        <v>-1</v>
      </c>
      <c r="F64" s="19" t="n">
        <v>900</v>
      </c>
      <c r="G64" s="0" t="n">
        <v>39100</v>
      </c>
      <c r="H64" s="0" t="n">
        <v>21</v>
      </c>
      <c r="I64" s="0" t="n">
        <v>5.8</v>
      </c>
      <c r="J64" s="1" t="n">
        <v>0.5684</v>
      </c>
      <c r="K64" s="1" t="n">
        <v>-0.01198</v>
      </c>
      <c r="L64" s="1" t="n">
        <v>0.6535</v>
      </c>
      <c r="M64" s="0" t="n">
        <f aca="false">I64*0.56</f>
        <v>3.248</v>
      </c>
      <c r="N64" s="3" t="n">
        <v>0</v>
      </c>
      <c r="O64" s="3" t="n">
        <v>0</v>
      </c>
      <c r="P64" s="0" t="n">
        <v>0</v>
      </c>
      <c r="Q64" s="1" t="n">
        <v>0.00389</v>
      </c>
      <c r="R64" s="0" t="s">
        <v>24</v>
      </c>
      <c r="S64" s="10" t="n">
        <v>0.008</v>
      </c>
      <c r="T64" s="0" t="n">
        <v>14431353.601859</v>
      </c>
      <c r="U64" s="0" t="n">
        <f aca="false">V64/2</f>
        <v>389143017466.851</v>
      </c>
      <c r="V64" s="0" t="n">
        <v>778286034933.701</v>
      </c>
      <c r="W64" s="5" t="n">
        <f aca="false">A64</f>
        <v>20190122</v>
      </c>
      <c r="X64" s="0" t="s">
        <v>62</v>
      </c>
    </row>
    <row r="65" customFormat="false" ht="13.8" hidden="false" customHeight="false" outlineLevel="0" collapsed="false">
      <c r="A65" s="0" t="n">
        <v>20190122</v>
      </c>
      <c r="B65" s="11" t="n">
        <v>64</v>
      </c>
      <c r="C65" s="0" t="n">
        <v>-1100</v>
      </c>
      <c r="D65" s="5" t="n">
        <f aca="false">C65*-2</f>
        <v>2200</v>
      </c>
      <c r="E65" s="1" t="n">
        <v>-1</v>
      </c>
      <c r="F65" s="7" t="n">
        <f aca="false">G66-38200</f>
        <v>600</v>
      </c>
      <c r="G65" s="0" t="n">
        <v>38200</v>
      </c>
      <c r="H65" s="5" t="n">
        <v>17</v>
      </c>
      <c r="I65" s="0" t="n">
        <v>3.7</v>
      </c>
      <c r="J65" s="1" t="n">
        <v>0.4236</v>
      </c>
      <c r="K65" s="1" t="n">
        <v>0.01752</v>
      </c>
      <c r="L65" s="1" t="n">
        <v>0.5087</v>
      </c>
      <c r="M65" s="0" t="n">
        <f aca="false">I65*0.56</f>
        <v>2.072</v>
      </c>
      <c r="N65" s="3" t="n">
        <v>0</v>
      </c>
      <c r="O65" s="3" t="n">
        <v>0</v>
      </c>
      <c r="P65" s="0" t="n">
        <v>0</v>
      </c>
      <c r="Q65" s="10" t="n">
        <v>0.01675</v>
      </c>
      <c r="R65" s="5" t="s">
        <v>24</v>
      </c>
      <c r="S65" s="10" t="n">
        <v>0.008</v>
      </c>
      <c r="T65" s="0" t="n">
        <v>63696175.4453912</v>
      </c>
      <c r="U65" s="0" t="n">
        <f aca="false">V65/2</f>
        <v>1717574289824.38</v>
      </c>
      <c r="V65" s="0" t="n">
        <v>3435148579648.75</v>
      </c>
      <c r="W65" s="5" t="n">
        <f aca="false">A65</f>
        <v>20190122</v>
      </c>
      <c r="X65" s="0" t="s">
        <v>63</v>
      </c>
    </row>
    <row r="66" customFormat="false" ht="13.8" hidden="false" customHeight="false" outlineLevel="0" collapsed="false">
      <c r="A66" s="0" t="n">
        <v>20190122</v>
      </c>
      <c r="B66" s="11" t="n">
        <v>65</v>
      </c>
      <c r="C66" s="0" t="n">
        <v>-1100</v>
      </c>
      <c r="D66" s="5" t="n">
        <f aca="false">C66*-2</f>
        <v>2200</v>
      </c>
      <c r="E66" s="1" t="n">
        <v>-1</v>
      </c>
      <c r="F66" s="7" t="n">
        <f aca="false">G67-38200</f>
        <v>600</v>
      </c>
      <c r="G66" s="0" t="n">
        <v>38800</v>
      </c>
      <c r="H66" s="5" t="n">
        <v>19</v>
      </c>
      <c r="I66" s="0" t="n">
        <v>3.7</v>
      </c>
      <c r="J66" s="1" t="n">
        <v>0.4877</v>
      </c>
      <c r="K66" s="1" t="n">
        <v>0.01702</v>
      </c>
      <c r="L66" s="1" t="n">
        <v>0.5817</v>
      </c>
      <c r="M66" s="0" t="n">
        <f aca="false">I66*0.56</f>
        <v>2.072</v>
      </c>
      <c r="N66" s="3" t="n">
        <v>0</v>
      </c>
      <c r="O66" s="3" t="n">
        <v>0</v>
      </c>
      <c r="P66" s="0" t="n">
        <v>0</v>
      </c>
      <c r="Q66" s="10" t="n">
        <v>0.01492</v>
      </c>
      <c r="R66" s="5" t="s">
        <v>24</v>
      </c>
      <c r="S66" s="10" t="n">
        <v>0.008</v>
      </c>
      <c r="T66" s="0" t="n">
        <v>56726258.7141751</v>
      </c>
      <c r="U66" s="0" t="n">
        <f aca="false">V66/2</f>
        <v>1529629728066.24</v>
      </c>
      <c r="V66" s="0" t="n">
        <v>3059259456132.47</v>
      </c>
      <c r="W66" s="5" t="n">
        <f aca="false">A66</f>
        <v>20190122</v>
      </c>
      <c r="X66" s="0" t="s">
        <v>64</v>
      </c>
    </row>
    <row r="67" customFormat="false" ht="13.8" hidden="false" customHeight="false" outlineLevel="0" collapsed="false">
      <c r="A67" s="0" t="n">
        <v>20190122</v>
      </c>
      <c r="B67" s="0" t="n">
        <v>66</v>
      </c>
      <c r="C67" s="0" t="n">
        <v>1100</v>
      </c>
      <c r="D67" s="5" t="n">
        <f aca="false">C67*-2</f>
        <v>-2200</v>
      </c>
      <c r="E67" s="1" t="n">
        <v>-1</v>
      </c>
      <c r="F67" s="7" t="n">
        <f aca="false">G68-38200</f>
        <v>600</v>
      </c>
      <c r="G67" s="0" t="n">
        <v>38800</v>
      </c>
      <c r="H67" s="5" t="n">
        <v>24</v>
      </c>
      <c r="I67" s="0" t="n">
        <v>5.5</v>
      </c>
      <c r="J67" s="1" t="n">
        <v>1.313</v>
      </c>
      <c r="K67" s="1" t="n">
        <v>0.001735</v>
      </c>
      <c r="L67" s="1" t="n">
        <v>1.61</v>
      </c>
      <c r="M67" s="0" t="n">
        <f aca="false">I67*0.56</f>
        <v>3.08</v>
      </c>
      <c r="N67" s="3" t="n">
        <v>0</v>
      </c>
      <c r="O67" s="3" t="n">
        <v>0</v>
      </c>
      <c r="P67" s="0" t="n">
        <v>0</v>
      </c>
      <c r="Q67" s="10" t="n">
        <v>0.01438</v>
      </c>
      <c r="R67" s="5" t="s">
        <v>24</v>
      </c>
      <c r="S67" s="10" t="n">
        <v>0.012</v>
      </c>
      <c r="T67" s="0" t="n">
        <v>54550677.7691712</v>
      </c>
      <c r="U67" s="0" t="n">
        <f aca="false">V67/2</f>
        <v>1470964951563.7</v>
      </c>
      <c r="V67" s="0" t="n">
        <v>2941929903127.39</v>
      </c>
      <c r="W67" s="5" t="n">
        <f aca="false">A67</f>
        <v>20190122</v>
      </c>
      <c r="X67" s="0" t="s">
        <v>65</v>
      </c>
    </row>
    <row r="68" customFormat="false" ht="13.8" hidden="false" customHeight="false" outlineLevel="0" collapsed="false">
      <c r="A68" s="0" t="n">
        <v>20190122</v>
      </c>
      <c r="B68" s="0" t="n">
        <v>67</v>
      </c>
      <c r="C68" s="0" t="n">
        <v>1100</v>
      </c>
      <c r="D68" s="5" t="n">
        <f aca="false">C68*-2</f>
        <v>-2200</v>
      </c>
      <c r="E68" s="1" t="n">
        <v>-1</v>
      </c>
      <c r="F68" s="7" t="n">
        <f aca="false">G69-38200</f>
        <v>600</v>
      </c>
      <c r="G68" s="0" t="n">
        <v>38800</v>
      </c>
      <c r="H68" s="5" t="n">
        <v>23</v>
      </c>
      <c r="I68" s="0" t="n">
        <v>5.5</v>
      </c>
      <c r="J68" s="1" t="n">
        <v>1.161</v>
      </c>
      <c r="K68" s="1" t="n">
        <v>0.007465</v>
      </c>
      <c r="L68" s="1" t="n">
        <v>1.425</v>
      </c>
      <c r="M68" s="0" t="n">
        <f aca="false">I68*0.56</f>
        <v>3.08</v>
      </c>
      <c r="N68" s="3" t="n">
        <v>0</v>
      </c>
      <c r="O68" s="3" t="n">
        <v>12</v>
      </c>
      <c r="P68" s="0" t="n">
        <v>0</v>
      </c>
      <c r="Q68" s="10" t="n">
        <v>0.01526</v>
      </c>
      <c r="R68" s="5" t="s">
        <v>26</v>
      </c>
      <c r="S68" s="10" t="n">
        <v>0.012</v>
      </c>
      <c r="T68" s="0" t="n">
        <v>57934914.7947328</v>
      </c>
      <c r="U68" s="0" t="n">
        <f aca="false">V68/2</f>
        <v>1562221270567.65</v>
      </c>
      <c r="V68" s="0" t="n">
        <v>3124442541135.29</v>
      </c>
      <c r="W68" s="5" t="n">
        <f aca="false">A68</f>
        <v>20190122</v>
      </c>
      <c r="X68" s="0" t="s">
        <v>66</v>
      </c>
    </row>
    <row r="69" customFormat="false" ht="13.8" hidden="false" customHeight="false" outlineLevel="0" collapsed="false">
      <c r="A69" s="0" t="n">
        <v>20190122</v>
      </c>
      <c r="B69" s="0" t="n">
        <v>68</v>
      </c>
      <c r="C69" s="0" t="n">
        <v>1100</v>
      </c>
      <c r="D69" s="5" t="n">
        <f aca="false">C69*-2</f>
        <v>-2200</v>
      </c>
      <c r="E69" s="1" t="n">
        <v>-1</v>
      </c>
      <c r="F69" s="7" t="n">
        <f aca="false">G70-38200</f>
        <v>600</v>
      </c>
      <c r="G69" s="0" t="n">
        <v>38800</v>
      </c>
      <c r="H69" s="5" t="n">
        <v>24</v>
      </c>
      <c r="I69" s="0" t="n">
        <v>5.5</v>
      </c>
      <c r="J69" s="1" t="n">
        <v>1.273</v>
      </c>
      <c r="K69" s="1" t="n">
        <v>0.005809</v>
      </c>
      <c r="L69" s="1" t="n">
        <v>1.567</v>
      </c>
      <c r="M69" s="0" t="n">
        <f aca="false">I69*0.56</f>
        <v>3.08</v>
      </c>
      <c r="N69" s="3" t="n">
        <v>0</v>
      </c>
      <c r="O69" s="3" t="n">
        <v>12</v>
      </c>
      <c r="P69" s="0" t="n">
        <v>0</v>
      </c>
      <c r="Q69" s="10" t="n">
        <v>0.01503</v>
      </c>
      <c r="R69" s="5" t="s">
        <v>24</v>
      </c>
      <c r="S69" s="10" t="n">
        <v>0.012</v>
      </c>
      <c r="T69" s="0" t="n">
        <v>57048567.0023238</v>
      </c>
      <c r="U69" s="0" t="n">
        <f aca="false">V69/2</f>
        <v>1538320806066.61</v>
      </c>
      <c r="V69" s="0" t="n">
        <v>3076641612133.22</v>
      </c>
      <c r="W69" s="5" t="n">
        <f aca="false">A69</f>
        <v>20190122</v>
      </c>
      <c r="X69" s="0" t="s">
        <v>67</v>
      </c>
      <c r="Y69" s="0" t="s">
        <v>68</v>
      </c>
    </row>
    <row r="70" customFormat="false" ht="13.8" hidden="false" customHeight="false" outlineLevel="0" collapsed="false">
      <c r="A70" s="0" t="n">
        <v>20190122</v>
      </c>
      <c r="B70" s="0" t="n">
        <v>69</v>
      </c>
      <c r="C70" s="0" t="n">
        <v>1100</v>
      </c>
      <c r="D70" s="5" t="n">
        <f aca="false">C70*-2</f>
        <v>-2200</v>
      </c>
      <c r="E70" s="1" t="n">
        <v>-1</v>
      </c>
      <c r="F70" s="7" t="n">
        <f aca="false">G71-38200</f>
        <v>600</v>
      </c>
      <c r="G70" s="0" t="n">
        <v>38800</v>
      </c>
      <c r="H70" s="5" t="n">
        <v>24</v>
      </c>
      <c r="I70" s="0" t="n">
        <v>5.5</v>
      </c>
      <c r="J70" s="1" t="n">
        <v>2.125</v>
      </c>
      <c r="K70" s="1" t="n">
        <v>0.006739</v>
      </c>
      <c r="L70" s="1" t="n">
        <v>2.627</v>
      </c>
      <c r="M70" s="0" t="n">
        <f aca="false">I70*0.56</f>
        <v>3.08</v>
      </c>
      <c r="N70" s="3" t="n">
        <v>0</v>
      </c>
      <c r="O70" s="3" t="n">
        <v>12</v>
      </c>
      <c r="P70" s="0" t="n">
        <v>0</v>
      </c>
      <c r="Q70" s="10" t="n">
        <v>0.01515</v>
      </c>
      <c r="R70" s="5" t="s">
        <v>26</v>
      </c>
      <c r="S70" s="10" t="n">
        <v>0.012</v>
      </c>
      <c r="T70" s="0" t="n">
        <v>57532029.4345469</v>
      </c>
      <c r="U70" s="0" t="n">
        <f aca="false">V70/2</f>
        <v>1551357423067.18</v>
      </c>
      <c r="V70" s="0" t="n">
        <v>3102714846134.35</v>
      </c>
      <c r="W70" s="5" t="n">
        <f aca="false">A70</f>
        <v>20190122</v>
      </c>
      <c r="X70" s="0" t="s">
        <v>69</v>
      </c>
      <c r="Y70" s="0" t="s">
        <v>68</v>
      </c>
    </row>
    <row r="71" customFormat="false" ht="13.8" hidden="false" customHeight="false" outlineLevel="0" collapsed="false">
      <c r="A71" s="16" t="n">
        <v>20190122</v>
      </c>
      <c r="B71" s="16" t="n">
        <v>70</v>
      </c>
      <c r="C71" s="16" t="n">
        <v>1100</v>
      </c>
      <c r="D71" s="17" t="n">
        <f aca="false">C71*-2</f>
        <v>-2200</v>
      </c>
      <c r="E71" s="18" t="n">
        <v>-1</v>
      </c>
      <c r="F71" s="19" t="n">
        <f aca="false">G72-38200</f>
        <v>900</v>
      </c>
      <c r="G71" s="0" t="n">
        <v>38800</v>
      </c>
      <c r="H71" s="5" t="n">
        <v>28</v>
      </c>
      <c r="I71" s="0" t="n">
        <v>5.5</v>
      </c>
      <c r="J71" s="1" t="n">
        <v>4.541</v>
      </c>
      <c r="K71" s="1" t="n">
        <v>0.003246</v>
      </c>
      <c r="L71" s="1" t="n">
        <v>5.659</v>
      </c>
      <c r="M71" s="0" t="n">
        <f aca="false">I71*0.56</f>
        <v>3.08</v>
      </c>
      <c r="N71" s="12" t="n">
        <v>12</v>
      </c>
      <c r="O71" s="12" t="n">
        <v>12</v>
      </c>
      <c r="Q71" s="10" t="n">
        <v>0.0151</v>
      </c>
      <c r="R71" s="5" t="s">
        <v>26</v>
      </c>
      <c r="S71" s="10" t="n">
        <v>0.008</v>
      </c>
      <c r="T71" s="0" t="n">
        <v>57330586.754454</v>
      </c>
      <c r="U71" s="0" t="n">
        <f aca="false">V71/2</f>
        <v>1545925499316.94</v>
      </c>
      <c r="V71" s="0" t="n">
        <v>3091850998633.88</v>
      </c>
      <c r="W71" s="5" t="n">
        <f aca="false">A71</f>
        <v>20190122</v>
      </c>
      <c r="X71" s="0" t="s">
        <v>70</v>
      </c>
    </row>
    <row r="72" customFormat="false" ht="13.8" hidden="false" customHeight="false" outlineLevel="0" collapsed="false">
      <c r="A72" s="16" t="n">
        <v>20190122</v>
      </c>
      <c r="B72" s="16" t="n">
        <v>71</v>
      </c>
      <c r="C72" s="16" t="n">
        <v>1100</v>
      </c>
      <c r="D72" s="17" t="n">
        <f aca="false">C72*-2</f>
        <v>-2200</v>
      </c>
      <c r="E72" s="18" t="n">
        <v>-1</v>
      </c>
      <c r="F72" s="19" t="n">
        <f aca="false">G73-38200</f>
        <v>900</v>
      </c>
      <c r="G72" s="0" t="n">
        <v>39100</v>
      </c>
      <c r="H72" s="5" t="n">
        <v>34</v>
      </c>
      <c r="I72" s="0" t="n">
        <v>3.5</v>
      </c>
      <c r="J72" s="1" t="n">
        <v>4.613</v>
      </c>
      <c r="K72" s="1" t="n">
        <v>0.1232</v>
      </c>
      <c r="L72" s="1" t="n">
        <v>5.448</v>
      </c>
      <c r="M72" s="0" t="n">
        <f aca="false">I72*0.56</f>
        <v>1.96</v>
      </c>
      <c r="N72" s="12" t="n">
        <v>4</v>
      </c>
      <c r="O72" s="12" t="n">
        <v>4.3</v>
      </c>
      <c r="P72" s="13" t="n">
        <v>1.7</v>
      </c>
      <c r="Q72" s="10" t="n">
        <v>0.04367</v>
      </c>
      <c r="R72" s="5" t="s">
        <v>26</v>
      </c>
      <c r="S72" s="10" t="n">
        <v>0.005</v>
      </c>
      <c r="T72" s="0" t="n">
        <v>171951471.727343</v>
      </c>
      <c r="U72" s="0" t="n">
        <f aca="false">V72/2</f>
        <v>4636690113200.78</v>
      </c>
      <c r="V72" s="0" t="n">
        <v>9273380226401.55</v>
      </c>
      <c r="W72" s="5" t="n">
        <f aca="false">A72</f>
        <v>20190122</v>
      </c>
      <c r="X72" s="0" t="s">
        <v>71</v>
      </c>
    </row>
    <row r="73" customFormat="false" ht="13.8" hidden="false" customHeight="false" outlineLevel="0" collapsed="false">
      <c r="A73" s="16" t="n">
        <v>20190122</v>
      </c>
      <c r="B73" s="16" t="n">
        <v>72</v>
      </c>
      <c r="C73" s="16" t="n">
        <v>1100</v>
      </c>
      <c r="D73" s="17" t="n">
        <f aca="false">C73*-2</f>
        <v>-2200</v>
      </c>
      <c r="E73" s="18" t="n">
        <v>-1</v>
      </c>
      <c r="F73" s="19" t="n">
        <v>900</v>
      </c>
      <c r="G73" s="0" t="n">
        <v>39100</v>
      </c>
      <c r="H73" s="5" t="n">
        <v>24</v>
      </c>
      <c r="I73" s="0" t="n">
        <v>6</v>
      </c>
      <c r="J73" s="1" t="n">
        <v>2.851</v>
      </c>
      <c r="K73" s="1" t="n">
        <v>0.02111</v>
      </c>
      <c r="L73" s="1" t="n">
        <v>3.467</v>
      </c>
      <c r="M73" s="0" t="n">
        <f aca="false">I73*0.56</f>
        <v>3.36</v>
      </c>
      <c r="N73" s="3" t="n">
        <v>0</v>
      </c>
      <c r="O73" s="3" t="n">
        <v>5.3</v>
      </c>
      <c r="P73" s="13" t="n">
        <v>3.2</v>
      </c>
      <c r="Q73" s="10" t="n">
        <v>0.02003</v>
      </c>
      <c r="R73" s="5" t="s">
        <v>26</v>
      </c>
      <c r="S73" s="10" t="n">
        <v>0.009</v>
      </c>
      <c r="T73" s="0" t="n">
        <v>77273412.0836561</v>
      </c>
      <c r="U73" s="0" t="n">
        <f aca="false">V73/2</f>
        <v>2083685950590.23</v>
      </c>
      <c r="V73" s="0" t="n">
        <v>4167371901180.45</v>
      </c>
      <c r="W73" s="5" t="n">
        <f aca="false">A73</f>
        <v>20190122</v>
      </c>
      <c r="X73" s="0" t="s">
        <v>72</v>
      </c>
    </row>
    <row r="74" customFormat="false" ht="13.8" hidden="false" customHeight="false" outlineLevel="0" collapsed="false">
      <c r="A74" s="0" t="n">
        <v>20190122</v>
      </c>
      <c r="B74" s="0" t="n">
        <v>73</v>
      </c>
      <c r="C74" s="0" t="n">
        <v>1100</v>
      </c>
      <c r="D74" s="5" t="n">
        <f aca="false">C74*-2</f>
        <v>-2200</v>
      </c>
      <c r="E74" s="1" t="n">
        <v>-1</v>
      </c>
      <c r="F74" s="7" t="n">
        <f aca="false">G75-38200</f>
        <v>0</v>
      </c>
      <c r="G74" s="0" t="n">
        <v>38200</v>
      </c>
      <c r="H74" s="5" t="n">
        <v>21</v>
      </c>
      <c r="I74" s="0" t="n">
        <v>6</v>
      </c>
      <c r="J74" s="1" t="n">
        <v>1.959</v>
      </c>
      <c r="K74" s="1" t="n">
        <v>0.02307</v>
      </c>
      <c r="L74" s="1" t="n">
        <v>2.601</v>
      </c>
      <c r="M74" s="0" t="n">
        <f aca="false">I74*0.56</f>
        <v>3.36</v>
      </c>
      <c r="N74" s="3" t="n">
        <v>0</v>
      </c>
      <c r="O74" s="3" t="n">
        <v>0</v>
      </c>
      <c r="P74" s="0" t="n">
        <v>0</v>
      </c>
      <c r="Q74" s="10" t="n">
        <v>0.01765</v>
      </c>
      <c r="R74" s="5" t="s">
        <v>26</v>
      </c>
      <c r="S74" s="10" t="n">
        <v>0.054</v>
      </c>
      <c r="T74" s="0" t="n">
        <v>67120701.0069714</v>
      </c>
      <c r="U74" s="0" t="n">
        <f aca="false">V74/2</f>
        <v>1809916993578.38</v>
      </c>
      <c r="V74" s="0" t="n">
        <v>3619833987156.75</v>
      </c>
      <c r="W74" s="5" t="n">
        <f aca="false">A74</f>
        <v>20190122</v>
      </c>
      <c r="X74" s="0" t="s">
        <v>73</v>
      </c>
    </row>
    <row r="75" customFormat="false" ht="13.8" hidden="false" customHeight="false" outlineLevel="0" collapsed="false">
      <c r="A75" s="0" t="n">
        <v>20190122</v>
      </c>
      <c r="B75" s="0" t="n">
        <v>74</v>
      </c>
      <c r="C75" s="0" t="n">
        <v>1100</v>
      </c>
      <c r="D75" s="5" t="n">
        <f aca="false">C75*-2</f>
        <v>-2200</v>
      </c>
      <c r="E75" s="1" t="n">
        <v>-1</v>
      </c>
      <c r="F75" s="7" t="n">
        <f aca="false">G76-38200</f>
        <v>0</v>
      </c>
      <c r="G75" s="0" t="n">
        <v>38200</v>
      </c>
      <c r="H75" s="5" t="n">
        <v>25</v>
      </c>
      <c r="I75" s="0" t="n">
        <v>6.3</v>
      </c>
      <c r="J75" s="1" t="n">
        <v>1.724</v>
      </c>
      <c r="K75" s="1" t="n">
        <v>0.03337</v>
      </c>
      <c r="L75" s="1" t="n">
        <v>2.294</v>
      </c>
      <c r="M75" s="0" t="n">
        <f aca="false">I75*0.56</f>
        <v>3.528</v>
      </c>
      <c r="N75" s="12" t="n">
        <v>12</v>
      </c>
      <c r="O75" s="12" t="n">
        <v>12</v>
      </c>
      <c r="P75" s="13" t="n">
        <v>0</v>
      </c>
      <c r="Q75" s="10" t="n">
        <v>0.01929</v>
      </c>
      <c r="R75" s="5" t="s">
        <v>26</v>
      </c>
      <c r="S75" s="10" t="n">
        <v>0.056</v>
      </c>
      <c r="T75" s="0" t="n">
        <v>73486289.6979086</v>
      </c>
      <c r="U75" s="0" t="n">
        <f aca="false">V75/2</f>
        <v>1981565784085.81</v>
      </c>
      <c r="V75" s="0" t="n">
        <v>3963131568171.61</v>
      </c>
      <c r="W75" s="5" t="n">
        <f aca="false">A75</f>
        <v>20190122</v>
      </c>
      <c r="X75" s="0" t="s">
        <v>74</v>
      </c>
    </row>
    <row r="76" customFormat="false" ht="13.8" hidden="false" customHeight="false" outlineLevel="0" collapsed="false">
      <c r="A76" s="0" t="n">
        <v>20190122</v>
      </c>
      <c r="B76" s="11" t="n">
        <v>75</v>
      </c>
      <c r="C76" s="0" t="n">
        <v>1100</v>
      </c>
      <c r="D76" s="5" t="n">
        <f aca="false">C76*-2</f>
        <v>-2200</v>
      </c>
      <c r="E76" s="1" t="n">
        <v>-1</v>
      </c>
      <c r="F76" s="7" t="n">
        <f aca="false">G77-38200</f>
        <v>0</v>
      </c>
      <c r="G76" s="0" t="n">
        <v>38200</v>
      </c>
      <c r="H76" s="5" t="n">
        <v>21</v>
      </c>
      <c r="I76" s="0" t="n">
        <v>3.8</v>
      </c>
      <c r="J76" s="1" t="n">
        <v>1.795</v>
      </c>
      <c r="K76" s="1" t="n">
        <v>0.03866</v>
      </c>
      <c r="L76" s="1" t="n">
        <v>2.393</v>
      </c>
      <c r="M76" s="0" t="n">
        <f aca="false">I76*0.56</f>
        <v>2.128</v>
      </c>
      <c r="N76" s="3" t="n">
        <v>0</v>
      </c>
      <c r="O76" s="3" t="n">
        <v>0</v>
      </c>
      <c r="P76" s="0" t="n">
        <v>0</v>
      </c>
      <c r="Q76" s="10" t="n">
        <v>0.02049</v>
      </c>
      <c r="R76" s="5" t="s">
        <v>26</v>
      </c>
      <c r="S76" s="10" t="n">
        <v>0.034</v>
      </c>
      <c r="T76" s="0" t="n">
        <v>78119471.3400465</v>
      </c>
      <c r="U76" s="0" t="n">
        <f aca="false">V76/2</f>
        <v>2106500030341.21</v>
      </c>
      <c r="V76" s="0" t="n">
        <v>4213000060682.43</v>
      </c>
      <c r="W76" s="5" t="n">
        <f aca="false">A76</f>
        <v>20190122</v>
      </c>
      <c r="X76" s="0" t="s">
        <v>55</v>
      </c>
    </row>
    <row r="77" customFormat="false" ht="13.8" hidden="false" customHeight="false" outlineLevel="0" collapsed="false">
      <c r="A77" s="0" t="n">
        <v>20190122</v>
      </c>
      <c r="B77" s="11" t="n">
        <v>76</v>
      </c>
      <c r="C77" s="0" t="n">
        <v>2200</v>
      </c>
      <c r="D77" s="5" t="n">
        <f aca="false">C77*-2</f>
        <v>-4400</v>
      </c>
      <c r="E77" s="1" t="n">
        <v>-1</v>
      </c>
      <c r="F77" s="7" t="n">
        <f aca="false">G78-38200</f>
        <v>0</v>
      </c>
      <c r="G77" s="0" t="n">
        <v>38200</v>
      </c>
      <c r="H77" s="5" t="n">
        <v>21</v>
      </c>
      <c r="I77" s="0" t="n">
        <v>3.9</v>
      </c>
      <c r="J77" s="1" t="n">
        <v>0.6058</v>
      </c>
      <c r="K77" s="1" t="n">
        <v>0.0438</v>
      </c>
      <c r="L77" s="1" t="n">
        <v>0.7784</v>
      </c>
      <c r="M77" s="0" t="n">
        <f aca="false">I77*0.56</f>
        <v>2.184</v>
      </c>
      <c r="N77" s="3" t="n">
        <v>0</v>
      </c>
      <c r="O77" s="3" t="n">
        <v>0</v>
      </c>
      <c r="P77" s="0" t="n">
        <v>0</v>
      </c>
      <c r="Q77" s="10" t="n">
        <v>0.02037</v>
      </c>
      <c r="R77" s="5" t="s">
        <v>26</v>
      </c>
      <c r="S77" s="10" t="n">
        <v>0.009</v>
      </c>
      <c r="T77" s="0" t="n">
        <v>77716585.9798606</v>
      </c>
      <c r="U77" s="0" t="n">
        <f aca="false">V77/2</f>
        <v>2095636182840.74</v>
      </c>
      <c r="V77" s="0" t="n">
        <v>4191272365681.49</v>
      </c>
      <c r="W77" s="5" t="n">
        <f aca="false">A77</f>
        <v>20190122</v>
      </c>
      <c r="X77" s="0" t="s">
        <v>75</v>
      </c>
    </row>
    <row r="78" customFormat="false" ht="13.8" hidden="false" customHeight="false" outlineLevel="0" collapsed="false">
      <c r="A78" s="16" t="n">
        <v>20190122</v>
      </c>
      <c r="B78" s="16" t="n">
        <v>77</v>
      </c>
      <c r="C78" s="16" t="n">
        <v>1900</v>
      </c>
      <c r="D78" s="17" t="n">
        <f aca="false">C78*-2</f>
        <v>-3800</v>
      </c>
      <c r="E78" s="18" t="n">
        <v>-1</v>
      </c>
      <c r="F78" s="19" t="n">
        <f aca="false">G79-38200</f>
        <v>900</v>
      </c>
      <c r="G78" s="0" t="n">
        <v>38200</v>
      </c>
      <c r="H78" s="5" t="n">
        <v>19</v>
      </c>
      <c r="I78" s="0" t="n">
        <v>5.8</v>
      </c>
      <c r="J78" s="1" t="n">
        <v>0.3341</v>
      </c>
      <c r="K78" s="1" t="n">
        <v>0.08456</v>
      </c>
      <c r="L78" s="1" t="n">
        <v>0.4415</v>
      </c>
      <c r="M78" s="0" t="n">
        <f aca="false">I78*0.56</f>
        <v>3.248</v>
      </c>
      <c r="N78" s="3" t="n">
        <v>0</v>
      </c>
      <c r="O78" s="3" t="n">
        <v>0</v>
      </c>
      <c r="P78" s="0" t="n">
        <v>0</v>
      </c>
      <c r="Q78" s="10" t="n">
        <v>0.02319</v>
      </c>
      <c r="R78" s="5" t="s">
        <v>26</v>
      </c>
      <c r="S78" s="10" t="n">
        <v>0.003</v>
      </c>
      <c r="T78" s="0" t="n">
        <v>88634779.2408986</v>
      </c>
      <c r="U78" s="0" t="n">
        <f aca="false">V78/2</f>
        <v>2390046450103.5</v>
      </c>
      <c r="V78" s="0" t="n">
        <v>4780092900206.99</v>
      </c>
      <c r="W78" s="5" t="n">
        <f aca="false">A78</f>
        <v>20190122</v>
      </c>
      <c r="X78" s="0" t="s">
        <v>76</v>
      </c>
    </row>
    <row r="79" customFormat="false" ht="13.8" hidden="false" customHeight="false" outlineLevel="0" collapsed="false">
      <c r="A79" s="0" t="n">
        <v>20190122</v>
      </c>
      <c r="B79" s="0" t="n">
        <v>78</v>
      </c>
      <c r="C79" s="0" t="n">
        <v>1900</v>
      </c>
      <c r="D79" s="5" t="n">
        <f aca="false">C79*-2</f>
        <v>-3800</v>
      </c>
      <c r="E79" s="1" t="n">
        <v>-1</v>
      </c>
      <c r="F79" s="7" t="n">
        <f aca="false">G80-38200</f>
        <v>600</v>
      </c>
      <c r="G79" s="0" t="n">
        <v>39100</v>
      </c>
      <c r="H79" s="5" t="n">
        <v>33</v>
      </c>
      <c r="I79" s="0" t="n">
        <v>5.8</v>
      </c>
      <c r="J79" s="1" t="n">
        <v>0.7984</v>
      </c>
      <c r="K79" s="1" t="n">
        <v>0.05662</v>
      </c>
      <c r="L79" s="1" t="n">
        <v>0.8746</v>
      </c>
      <c r="M79" s="0" t="n">
        <f aca="false">I79*0.56</f>
        <v>3.248</v>
      </c>
      <c r="N79" s="12" t="n">
        <v>0</v>
      </c>
      <c r="O79" s="12" t="n">
        <v>4</v>
      </c>
      <c r="P79" s="13" t="n">
        <v>0</v>
      </c>
      <c r="Q79" s="10" t="n">
        <v>0.01919</v>
      </c>
      <c r="R79" s="5" t="s">
        <v>26</v>
      </c>
      <c r="S79" s="10" t="n">
        <v>0.004</v>
      </c>
      <c r="T79" s="0" t="n">
        <v>73486289.6979086</v>
      </c>
      <c r="U79" s="0" t="n">
        <f aca="false">V79/2</f>
        <v>1981565784085.81</v>
      </c>
      <c r="V79" s="0" t="n">
        <v>3963131568171.61</v>
      </c>
      <c r="W79" s="5" t="n">
        <f aca="false">A79</f>
        <v>20190122</v>
      </c>
      <c r="X79" s="0" t="s">
        <v>77</v>
      </c>
    </row>
    <row r="80" customFormat="false" ht="13.8" hidden="false" customHeight="false" outlineLevel="0" collapsed="false">
      <c r="A80" s="16" t="n">
        <v>20190122</v>
      </c>
      <c r="B80" s="16" t="n">
        <v>79</v>
      </c>
      <c r="C80" s="16" t="n">
        <v>1900</v>
      </c>
      <c r="D80" s="17" t="n">
        <f aca="false">C80*-2</f>
        <v>-3800</v>
      </c>
      <c r="E80" s="18" t="n">
        <v>-1</v>
      </c>
      <c r="F80" s="19" t="n">
        <f aca="false">G81-38200</f>
        <v>900</v>
      </c>
      <c r="G80" s="0" t="n">
        <v>38800</v>
      </c>
      <c r="H80" s="5" t="n">
        <v>22</v>
      </c>
      <c r="I80" s="0" t="n">
        <v>5.8</v>
      </c>
      <c r="J80" s="1" t="n">
        <v>0.7052</v>
      </c>
      <c r="K80" s="1" t="n">
        <v>0.03988</v>
      </c>
      <c r="L80" s="1" t="n">
        <v>0.8364</v>
      </c>
      <c r="M80" s="0" t="n">
        <f aca="false">I80*0.56</f>
        <v>3.248</v>
      </c>
      <c r="N80" s="3" t="n">
        <v>0</v>
      </c>
      <c r="O80" s="3" t="n">
        <v>0</v>
      </c>
      <c r="P80" s="0" t="n">
        <v>0</v>
      </c>
      <c r="Q80" s="10" t="n">
        <v>0.01775</v>
      </c>
      <c r="R80" s="5" t="s">
        <v>26</v>
      </c>
      <c r="S80" s="10" t="n">
        <v>0.003</v>
      </c>
      <c r="T80" s="0" t="n">
        <v>67604163.4391945</v>
      </c>
      <c r="U80" s="0" t="n">
        <f aca="false">V80/2</f>
        <v>1822953610578.94</v>
      </c>
      <c r="V80" s="0" t="n">
        <v>3645907221157.87</v>
      </c>
      <c r="W80" s="5" t="n">
        <f aca="false">A80</f>
        <v>20190122</v>
      </c>
      <c r="X80" s="0" t="s">
        <v>78</v>
      </c>
    </row>
    <row r="81" customFormat="false" ht="13.8" hidden="false" customHeight="false" outlineLevel="0" collapsed="false">
      <c r="A81" s="16" t="n">
        <v>20190122</v>
      </c>
      <c r="B81" s="16" t="n">
        <v>80</v>
      </c>
      <c r="C81" s="16" t="n">
        <v>2500</v>
      </c>
      <c r="D81" s="17" t="n">
        <f aca="false">C81*-2</f>
        <v>-5000</v>
      </c>
      <c r="E81" s="18" t="n">
        <v>-1</v>
      </c>
      <c r="F81" s="19" t="n">
        <f aca="false">G82-38200</f>
        <v>900</v>
      </c>
      <c r="G81" s="0" t="n">
        <v>39100</v>
      </c>
      <c r="H81" s="5" t="n">
        <v>18</v>
      </c>
      <c r="I81" s="0" t="n">
        <v>5.5</v>
      </c>
      <c r="J81" s="1" t="n">
        <v>-0.02117</v>
      </c>
      <c r="K81" s="1" t="n">
        <v>0.0762</v>
      </c>
      <c r="L81" s="1" t="n">
        <v>-0.007038</v>
      </c>
      <c r="M81" s="0" t="n">
        <f aca="false">I81*0.56</f>
        <v>3.08</v>
      </c>
      <c r="N81" s="3" t="n">
        <v>0</v>
      </c>
      <c r="O81" s="3" t="n">
        <v>0</v>
      </c>
      <c r="P81" s="0" t="n">
        <v>0</v>
      </c>
      <c r="Q81" s="10" t="n">
        <v>0.01757</v>
      </c>
      <c r="R81" s="5" t="s">
        <v>26</v>
      </c>
      <c r="S81" s="10" t="n">
        <v>0.002</v>
      </c>
      <c r="T81" s="0" t="n">
        <v>67201278.0790086</v>
      </c>
      <c r="U81" s="0" t="n">
        <f aca="false">V81/2</f>
        <v>1812089763078.47</v>
      </c>
      <c r="V81" s="0" t="n">
        <v>3624179526156.93</v>
      </c>
      <c r="W81" s="5" t="n">
        <f aca="false">A81</f>
        <v>20190122</v>
      </c>
      <c r="X81" s="0" t="s">
        <v>79</v>
      </c>
    </row>
    <row r="82" customFormat="false" ht="13.8" hidden="false" customHeight="false" outlineLevel="0" collapsed="false">
      <c r="A82" s="16" t="n">
        <v>20190122</v>
      </c>
      <c r="B82" s="16" t="n">
        <v>81</v>
      </c>
      <c r="C82" s="16" t="n">
        <v>2500</v>
      </c>
      <c r="D82" s="17" t="n">
        <f aca="false">C82*-2</f>
        <v>-5000</v>
      </c>
      <c r="E82" s="18" t="n">
        <v>11</v>
      </c>
      <c r="F82" s="19" t="n">
        <f aca="false">G82-38200</f>
        <v>900</v>
      </c>
      <c r="G82" s="8" t="n">
        <v>39100</v>
      </c>
      <c r="H82" s="5" t="n">
        <v>18</v>
      </c>
      <c r="I82" s="0" t="n">
        <v>5.5</v>
      </c>
      <c r="J82" s="1" t="n">
        <v>0.05002</v>
      </c>
      <c r="K82" s="1" t="n">
        <v>0.07206</v>
      </c>
      <c r="L82" s="1" t="n">
        <v>0.08224</v>
      </c>
      <c r="M82" s="0" t="n">
        <f aca="false">I82*0.56</f>
        <v>3.08</v>
      </c>
      <c r="N82" s="3" t="n">
        <v>0</v>
      </c>
      <c r="O82" s="3" t="n">
        <v>0</v>
      </c>
      <c r="P82" s="0" t="n">
        <v>0</v>
      </c>
      <c r="Q82" s="10" t="n">
        <v>0.01962</v>
      </c>
      <c r="R82" s="5" t="s">
        <v>26</v>
      </c>
      <c r="S82" s="10" t="n">
        <v>0.002</v>
      </c>
      <c r="T82" s="0" t="n">
        <v>75017254.0666151</v>
      </c>
      <c r="U82" s="0" t="n">
        <f aca="false">V82/2</f>
        <v>2022848404587.6</v>
      </c>
      <c r="V82" s="0" t="n">
        <v>4045696809175.19</v>
      </c>
      <c r="W82" s="5" t="n">
        <f aca="false">A82</f>
        <v>20190122</v>
      </c>
      <c r="X82" s="0" t="s">
        <v>79</v>
      </c>
    </row>
    <row r="83" s="11" customFormat="true" ht="13.8" hidden="false" customHeight="false" outlineLevel="0" collapsed="false">
      <c r="A83" s="11" t="n">
        <v>20190123</v>
      </c>
      <c r="B83" s="11" t="n">
        <v>1</v>
      </c>
      <c r="C83" s="20" t="n">
        <v>0</v>
      </c>
      <c r="D83" s="5" t="n">
        <f aca="false">C83*-2</f>
        <v>-0</v>
      </c>
      <c r="E83" s="21" t="n">
        <v>33</v>
      </c>
      <c r="F83" s="20" t="n">
        <f aca="false">G83-38200</f>
        <v>0</v>
      </c>
      <c r="G83" s="11" t="n">
        <v>38200</v>
      </c>
      <c r="H83" s="22" t="n">
        <v>21</v>
      </c>
      <c r="I83" s="23" t="n">
        <v>3.9</v>
      </c>
      <c r="J83" s="23" t="n">
        <v>0.6208</v>
      </c>
      <c r="K83" s="23" t="n">
        <v>0.05759</v>
      </c>
      <c r="L83" s="23" t="n">
        <v>0.8302</v>
      </c>
      <c r="M83" s="11" t="n">
        <f aca="false">I83*0.56</f>
        <v>2.184</v>
      </c>
      <c r="N83" s="3" t="n">
        <v>0</v>
      </c>
      <c r="O83" s="3" t="n">
        <v>9</v>
      </c>
      <c r="Q83" s="24" t="n">
        <v>0.01596</v>
      </c>
      <c r="R83" s="22" t="s">
        <v>24</v>
      </c>
      <c r="S83" s="10" t="n">
        <v>3.431</v>
      </c>
      <c r="T83" s="0" t="n">
        <v>56484527.4980635</v>
      </c>
      <c r="U83" s="0" t="n">
        <f aca="false">V83/2</f>
        <v>1523111419565.96</v>
      </c>
      <c r="V83" s="0" t="n">
        <v>3046222839131.91</v>
      </c>
      <c r="W83" s="5" t="n">
        <f aca="false">A83</f>
        <v>20190123</v>
      </c>
      <c r="X83" s="11" t="s">
        <v>80</v>
      </c>
      <c r="Y83" s="11" t="s">
        <v>81</v>
      </c>
    </row>
    <row r="84" customFormat="false" ht="13.8" hidden="false" customHeight="false" outlineLevel="0" collapsed="false">
      <c r="A84" s="0" t="n">
        <v>20190123</v>
      </c>
      <c r="B84" s="0" t="n">
        <v>2</v>
      </c>
      <c r="C84" s="0" t="n">
        <v>0</v>
      </c>
      <c r="D84" s="5" t="n">
        <f aca="false">C84*-2</f>
        <v>-0</v>
      </c>
      <c r="E84" s="6" t="n">
        <v>33</v>
      </c>
      <c r="F84" s="7" t="n">
        <f aca="false">G84-38200</f>
        <v>0</v>
      </c>
      <c r="G84" s="0" t="n">
        <v>38200</v>
      </c>
      <c r="H84" s="5" t="n">
        <v>21</v>
      </c>
      <c r="I84" s="0" t="n">
        <v>3.9</v>
      </c>
      <c r="J84" s="1" t="n">
        <v>0.6119</v>
      </c>
      <c r="K84" s="1" t="n">
        <v>0.05125</v>
      </c>
      <c r="L84" s="1" t="n">
        <v>0.8091</v>
      </c>
      <c r="M84" s="0" t="n">
        <f aca="false">I84*0.56</f>
        <v>2.184</v>
      </c>
      <c r="N84" s="3" t="n">
        <v>0</v>
      </c>
      <c r="O84" s="3" t="n">
        <v>9</v>
      </c>
      <c r="Q84" s="10" t="n">
        <v>0.01408</v>
      </c>
      <c r="R84" s="5" t="s">
        <v>26</v>
      </c>
      <c r="S84" s="10" t="n">
        <v>3.431</v>
      </c>
      <c r="T84" s="0" t="n">
        <v>51851345.8559257</v>
      </c>
      <c r="U84" s="0" t="n">
        <f aca="false">V84/2</f>
        <v>1398177173310.55</v>
      </c>
      <c r="V84" s="0" t="n">
        <v>2796354346621.09</v>
      </c>
      <c r="W84" s="5" t="n">
        <f aca="false">A84</f>
        <v>20190123</v>
      </c>
      <c r="Y84" s="0" t="s">
        <v>81</v>
      </c>
    </row>
    <row r="85" customFormat="false" ht="13.8" hidden="false" customHeight="false" outlineLevel="0" collapsed="false">
      <c r="A85" s="0" t="n">
        <v>20190123</v>
      </c>
      <c r="B85" s="0" t="n">
        <v>3</v>
      </c>
      <c r="C85" s="0" t="n">
        <v>0</v>
      </c>
      <c r="D85" s="5" t="n">
        <f aca="false">C85*-2</f>
        <v>-0</v>
      </c>
      <c r="E85" s="6" t="n">
        <v>33</v>
      </c>
      <c r="F85" s="7" t="n">
        <f aca="false">G85-38200</f>
        <v>0</v>
      </c>
      <c r="G85" s="0" t="n">
        <v>38200</v>
      </c>
      <c r="H85" s="5" t="n">
        <v>20</v>
      </c>
      <c r="I85" s="0" t="n">
        <v>3.9</v>
      </c>
      <c r="J85" s="1" t="n">
        <v>0.5121</v>
      </c>
      <c r="K85" s="1" t="n">
        <v>0.06259</v>
      </c>
      <c r="L85" s="1" t="n">
        <v>0.694</v>
      </c>
      <c r="M85" s="0" t="n">
        <f aca="false">I85*0.56</f>
        <v>2.184</v>
      </c>
      <c r="N85" s="3" t="n">
        <v>0</v>
      </c>
      <c r="O85" s="3" t="n">
        <v>9.01</v>
      </c>
      <c r="Q85" s="10" t="n">
        <v>0.01294</v>
      </c>
      <c r="R85" s="5" t="s">
        <v>26</v>
      </c>
      <c r="S85" s="10" t="n">
        <v>3.431</v>
      </c>
      <c r="T85" s="0" t="n">
        <v>56363661.8900078</v>
      </c>
      <c r="U85" s="0" t="n">
        <f aca="false">V85/2</f>
        <v>1519852265315.81</v>
      </c>
      <c r="V85" s="0" t="n">
        <v>3039704530631.62</v>
      </c>
      <c r="W85" s="5" t="n">
        <f aca="false">A85</f>
        <v>20190123</v>
      </c>
      <c r="X85" s="0" t="s">
        <v>82</v>
      </c>
      <c r="Y85" s="0" t="s">
        <v>81</v>
      </c>
    </row>
    <row r="86" customFormat="false" ht="13.8" hidden="false" customHeight="false" outlineLevel="0" collapsed="false">
      <c r="A86" s="0" t="n">
        <v>20190123</v>
      </c>
      <c r="B86" s="0" t="n">
        <v>4</v>
      </c>
      <c r="C86" s="0" t="n">
        <v>0</v>
      </c>
      <c r="D86" s="5" t="n">
        <f aca="false">C86*-2</f>
        <v>-0</v>
      </c>
      <c r="E86" s="25" t="n">
        <v>-1</v>
      </c>
      <c r="F86" s="7" t="n">
        <f aca="false">G86-38200</f>
        <v>0</v>
      </c>
      <c r="G86" s="0" t="n">
        <v>38200</v>
      </c>
      <c r="H86" s="5" t="n">
        <v>19</v>
      </c>
      <c r="I86" s="0" t="n">
        <v>3.8</v>
      </c>
      <c r="J86" s="1" t="n">
        <v>0.4975</v>
      </c>
      <c r="K86" s="1" t="n">
        <v>0.0539</v>
      </c>
      <c r="L86" s="1" t="n">
        <v>0.6671</v>
      </c>
      <c r="M86" s="0" t="n">
        <f aca="false">I86*0.56</f>
        <v>2.128</v>
      </c>
      <c r="N86" s="3" t="n">
        <v>0</v>
      </c>
      <c r="O86" s="3"/>
      <c r="Q86" s="10" t="n">
        <v>0.01404</v>
      </c>
      <c r="R86" s="5" t="s">
        <v>26</v>
      </c>
      <c r="S86" s="10" t="n">
        <v>3.343</v>
      </c>
      <c r="T86" s="0" t="n">
        <v>52254231.2161116</v>
      </c>
      <c r="U86" s="0" t="n">
        <f aca="false">V86/2</f>
        <v>1409041020811.01</v>
      </c>
      <c r="V86" s="0" t="n">
        <v>2818082041622.03</v>
      </c>
      <c r="W86" s="5" t="n">
        <f aca="false">A86</f>
        <v>20190123</v>
      </c>
      <c r="X86" s="0" t="s">
        <v>83</v>
      </c>
    </row>
    <row r="87" customFormat="false" ht="13.8" hidden="false" customHeight="false" outlineLevel="0" collapsed="false">
      <c r="A87" s="0" t="n">
        <v>20190123</v>
      </c>
      <c r="B87" s="0" t="n">
        <v>5</v>
      </c>
      <c r="C87" s="0" t="n">
        <v>800</v>
      </c>
      <c r="D87" s="5" t="n">
        <f aca="false">C87*-2</f>
        <v>-1600</v>
      </c>
      <c r="E87" s="25" t="n">
        <v>-1</v>
      </c>
      <c r="F87" s="7" t="n">
        <f aca="false">G87-38200</f>
        <v>0</v>
      </c>
      <c r="G87" s="0" t="n">
        <v>38200</v>
      </c>
      <c r="H87" s="5" t="n">
        <v>20</v>
      </c>
      <c r="I87" s="0" t="n">
        <v>3.8</v>
      </c>
      <c r="J87" s="1" t="n">
        <v>1.382</v>
      </c>
      <c r="K87" s="1" t="n">
        <v>0.04823</v>
      </c>
      <c r="L87" s="1" t="n">
        <v>1.814</v>
      </c>
      <c r="M87" s="0" t="n">
        <f aca="false">I87*0.56</f>
        <v>2.128</v>
      </c>
      <c r="N87" s="3" t="n">
        <v>0</v>
      </c>
      <c r="O87" s="3"/>
      <c r="Q87" s="10" t="n">
        <v>0.01304</v>
      </c>
      <c r="R87" s="5" t="s">
        <v>26</v>
      </c>
      <c r="S87" s="10" t="n">
        <v>0.064</v>
      </c>
      <c r="T87" s="0" t="n">
        <v>50118938.8071263</v>
      </c>
      <c r="U87" s="0" t="n">
        <f aca="false">V87/2</f>
        <v>1351462629058.52</v>
      </c>
      <c r="V87" s="0" t="n">
        <v>2702925258117.04</v>
      </c>
      <c r="W87" s="5" t="n">
        <f aca="false">A87</f>
        <v>20190123</v>
      </c>
      <c r="X87" s="0" t="s">
        <v>84</v>
      </c>
    </row>
    <row r="88" customFormat="false" ht="13.8" hidden="false" customHeight="false" outlineLevel="0" collapsed="false">
      <c r="A88" s="0" t="n">
        <v>20190123</v>
      </c>
      <c r="B88" s="0" t="n">
        <v>6</v>
      </c>
      <c r="C88" s="0" t="n">
        <v>800</v>
      </c>
      <c r="D88" s="5" t="n">
        <f aca="false">C88*-2</f>
        <v>-1600</v>
      </c>
      <c r="E88" s="25" t="n">
        <v>-1</v>
      </c>
      <c r="F88" s="7" t="n">
        <f aca="false">G88-38200</f>
        <v>0</v>
      </c>
      <c r="G88" s="0" t="n">
        <v>38200</v>
      </c>
      <c r="H88" s="5" t="n">
        <v>21</v>
      </c>
      <c r="I88" s="0" t="n">
        <v>4</v>
      </c>
      <c r="J88" s="1" t="n">
        <v>1.977</v>
      </c>
      <c r="K88" s="1" t="n">
        <v>0.0454</v>
      </c>
      <c r="L88" s="1" t="n">
        <v>2.521</v>
      </c>
      <c r="M88" s="0" t="n">
        <f aca="false">I88*0.56</f>
        <v>2.24</v>
      </c>
      <c r="N88" s="3" t="n">
        <v>0</v>
      </c>
      <c r="O88" s="3"/>
      <c r="Q88" s="10" t="n">
        <v>0.01251</v>
      </c>
      <c r="R88" s="5" t="s">
        <v>26</v>
      </c>
      <c r="S88" s="10" t="n">
        <v>0.067</v>
      </c>
      <c r="T88" s="0" t="n">
        <v>48467108.8303641</v>
      </c>
      <c r="U88" s="0" t="n">
        <f aca="false">V88/2</f>
        <v>1306920854306.59</v>
      </c>
      <c r="V88" s="0" t="n">
        <v>2613841708613.18</v>
      </c>
      <c r="W88" s="5" t="n">
        <f aca="false">A88</f>
        <v>20190123</v>
      </c>
      <c r="X88" s="0" t="s">
        <v>85</v>
      </c>
    </row>
    <row r="89" s="30" customFormat="true" ht="13.8" hidden="false" customHeight="false" outlineLevel="0" collapsed="false">
      <c r="A89" s="26" t="n">
        <v>20190123</v>
      </c>
      <c r="B89" s="26" t="n">
        <v>7</v>
      </c>
      <c r="C89" s="26" t="n">
        <v>800</v>
      </c>
      <c r="D89" s="27" t="n">
        <f aca="false">C89*-2</f>
        <v>-1600</v>
      </c>
      <c r="E89" s="28" t="n">
        <v>-1</v>
      </c>
      <c r="F89" s="29" t="n">
        <f aca="false">G89-38200</f>
        <v>600</v>
      </c>
      <c r="G89" s="30" t="n">
        <v>38800</v>
      </c>
      <c r="H89" s="31" t="n">
        <v>29</v>
      </c>
      <c r="I89" s="30" t="n">
        <v>4</v>
      </c>
      <c r="J89" s="32" t="n">
        <v>1.642</v>
      </c>
      <c r="K89" s="32" t="n">
        <v>0.05639</v>
      </c>
      <c r="L89" s="32" t="n">
        <v>1.984</v>
      </c>
      <c r="M89" s="30" t="n">
        <f aca="false">I89*0.56</f>
        <v>2.24</v>
      </c>
      <c r="N89" s="33" t="n">
        <v>10.7</v>
      </c>
      <c r="O89" s="33" t="n">
        <v>6.1</v>
      </c>
      <c r="P89" s="34" t="n">
        <v>1.8</v>
      </c>
      <c r="Q89" s="35" t="n">
        <v>0.0121</v>
      </c>
      <c r="R89" s="31" t="s">
        <v>26</v>
      </c>
      <c r="S89" s="35" t="n">
        <v>0.016</v>
      </c>
      <c r="T89" s="0" t="n">
        <v>61480305.9643687</v>
      </c>
      <c r="U89" s="0" t="n">
        <f aca="false">V89/2</f>
        <v>1657823128571.78</v>
      </c>
      <c r="V89" s="0" t="n">
        <v>3315646257143.57</v>
      </c>
      <c r="W89" s="31" t="n">
        <f aca="false">A89</f>
        <v>20190123</v>
      </c>
      <c r="X89" s="30" t="s">
        <v>86</v>
      </c>
    </row>
    <row r="90" customFormat="false" ht="13.8" hidden="false" customHeight="false" outlineLevel="0" collapsed="false">
      <c r="A90" s="36" t="n">
        <v>20190123</v>
      </c>
      <c r="B90" s="36" t="n">
        <v>8</v>
      </c>
      <c r="C90" s="36" t="n">
        <v>800</v>
      </c>
      <c r="D90" s="27" t="n">
        <f aca="false">C90*-2</f>
        <v>-1600</v>
      </c>
      <c r="E90" s="37" t="n">
        <v>-1</v>
      </c>
      <c r="F90" s="38" t="n">
        <f aca="false">G90-38200</f>
        <v>600</v>
      </c>
      <c r="G90" s="0" t="n">
        <v>38800</v>
      </c>
      <c r="H90" s="5" t="n">
        <v>27</v>
      </c>
      <c r="I90" s="0" t="n">
        <v>4.3</v>
      </c>
      <c r="J90" s="1" t="n">
        <v>1.546</v>
      </c>
      <c r="K90" s="1" t="n">
        <v>0.04087</v>
      </c>
      <c r="L90" s="1" t="n">
        <v>1.948</v>
      </c>
      <c r="M90" s="0" t="n">
        <f aca="false">I90*0.56</f>
        <v>2.408</v>
      </c>
      <c r="N90" s="12" t="n">
        <v>12</v>
      </c>
      <c r="O90" s="12" t="n">
        <v>12</v>
      </c>
      <c r="P90" s="13" t="n">
        <v>4.6</v>
      </c>
      <c r="Q90" s="10" t="n">
        <v>0.01533</v>
      </c>
      <c r="R90" s="5" t="s">
        <v>26</v>
      </c>
      <c r="S90" s="10" t="n">
        <v>0.017</v>
      </c>
      <c r="T90" s="0" t="n">
        <v>47258452.7498064</v>
      </c>
      <c r="U90" s="0" t="n">
        <f aca="false">V90/2</f>
        <v>1274329311805.18</v>
      </c>
      <c r="V90" s="0" t="n">
        <v>2548658623610.36</v>
      </c>
      <c r="W90" s="5" t="n">
        <f aca="false">A90</f>
        <v>20190123</v>
      </c>
      <c r="X90" s="0" t="s">
        <v>87</v>
      </c>
    </row>
    <row r="91" customFormat="false" ht="13.8" hidden="false" customHeight="false" outlineLevel="0" collapsed="false">
      <c r="A91" s="36" t="n">
        <v>20190123</v>
      </c>
      <c r="B91" s="36" t="n">
        <v>9</v>
      </c>
      <c r="C91" s="36" t="n">
        <v>800</v>
      </c>
      <c r="D91" s="27" t="n">
        <f aca="false">C91*-2</f>
        <v>-1600</v>
      </c>
      <c r="E91" s="37" t="n">
        <v>-1</v>
      </c>
      <c r="F91" s="38" t="n">
        <f aca="false">G91-38200</f>
        <v>600</v>
      </c>
      <c r="G91" s="0" t="n">
        <v>38800</v>
      </c>
      <c r="H91" s="5" t="n">
        <v>30</v>
      </c>
      <c r="I91" s="0" t="n">
        <v>4.1</v>
      </c>
      <c r="J91" s="1" t="n">
        <v>1.417</v>
      </c>
      <c r="K91" s="1" t="n">
        <v>0.03851</v>
      </c>
      <c r="L91" s="1" t="n">
        <v>1.791</v>
      </c>
      <c r="M91" s="0" t="n">
        <f aca="false">I91*0.56</f>
        <v>2.296</v>
      </c>
      <c r="N91" s="12" t="n">
        <v>0</v>
      </c>
      <c r="O91" s="12" t="n">
        <v>10.25</v>
      </c>
      <c r="P91" s="13" t="n">
        <v>0</v>
      </c>
      <c r="Q91" s="10" t="n">
        <v>0.01181</v>
      </c>
      <c r="R91" s="5" t="s">
        <v>26</v>
      </c>
      <c r="S91" s="10" t="n">
        <v>0.016</v>
      </c>
      <c r="T91" s="0" t="n">
        <v>44317389.6204493</v>
      </c>
      <c r="U91" s="0" t="n">
        <f aca="false">V91/2</f>
        <v>1195023225051.75</v>
      </c>
      <c r="V91" s="0" t="n">
        <v>2390046450103.49</v>
      </c>
      <c r="W91" s="5" t="n">
        <f aca="false">A91</f>
        <v>20190123</v>
      </c>
      <c r="X91" s="0" t="s">
        <v>88</v>
      </c>
    </row>
    <row r="92" customFormat="false" ht="13.8" hidden="false" customHeight="false" outlineLevel="0" collapsed="false">
      <c r="A92" s="36" t="n">
        <v>20190123</v>
      </c>
      <c r="B92" s="36" t="n">
        <v>10</v>
      </c>
      <c r="C92" s="36" t="n">
        <v>800</v>
      </c>
      <c r="D92" s="27" t="n">
        <f aca="false">C92*-2</f>
        <v>-1600</v>
      </c>
      <c r="E92" s="37" t="n">
        <v>33</v>
      </c>
      <c r="F92" s="38" t="n">
        <f aca="false">G92-38200</f>
        <v>600</v>
      </c>
      <c r="G92" s="0" t="n">
        <v>38800</v>
      </c>
      <c r="H92" s="5" t="n">
        <v>24</v>
      </c>
      <c r="I92" s="0" t="n">
        <v>4</v>
      </c>
      <c r="J92" s="1" t="n">
        <v>1.39</v>
      </c>
      <c r="K92" s="1" t="n">
        <v>0.03849</v>
      </c>
      <c r="L92" s="1" t="n">
        <v>1.768</v>
      </c>
      <c r="M92" s="0" t="n">
        <f aca="false">I92*0.56</f>
        <v>2.24</v>
      </c>
      <c r="N92" s="3" t="n">
        <v>0</v>
      </c>
      <c r="O92" s="3"/>
      <c r="Q92" s="10" t="n">
        <v>0.01106</v>
      </c>
      <c r="R92" s="5" t="s">
        <v>26</v>
      </c>
      <c r="S92" s="10" t="n">
        <v>0.016</v>
      </c>
      <c r="T92" s="0" t="n">
        <v>43632484.5081333</v>
      </c>
      <c r="U92" s="0" t="n">
        <f aca="false">V92/2</f>
        <v>1176554684300.95</v>
      </c>
      <c r="V92" s="0" t="n">
        <v>2353109368601.89</v>
      </c>
      <c r="W92" s="5" t="n">
        <f aca="false">A92</f>
        <v>20190123</v>
      </c>
      <c r="X92" s="0" t="s">
        <v>89</v>
      </c>
    </row>
    <row r="93" customFormat="false" ht="13.8" hidden="false" customHeight="false" outlineLevel="0" collapsed="false">
      <c r="A93" s="16" t="n">
        <v>20190123</v>
      </c>
      <c r="B93" s="16" t="n">
        <v>11</v>
      </c>
      <c r="C93" s="16" t="n">
        <v>800</v>
      </c>
      <c r="D93" s="17" t="n">
        <f aca="false">C93*-2</f>
        <v>-1600</v>
      </c>
      <c r="E93" s="39" t="n">
        <v>33</v>
      </c>
      <c r="F93" s="19" t="n">
        <f aca="false">G93-38200</f>
        <v>900</v>
      </c>
      <c r="G93" s="0" t="n">
        <v>39100</v>
      </c>
      <c r="H93" s="5" t="n">
        <v>33</v>
      </c>
      <c r="I93" s="0" t="n">
        <v>4</v>
      </c>
      <c r="J93" s="1" t="n">
        <v>1.538</v>
      </c>
      <c r="K93" s="1" t="n">
        <v>0.07163</v>
      </c>
      <c r="L93" s="1" t="n">
        <v>2.1</v>
      </c>
      <c r="M93" s="0" t="n">
        <f aca="false">I93*0.56</f>
        <v>2.24</v>
      </c>
      <c r="N93" s="12" t="n">
        <v>6.48</v>
      </c>
      <c r="O93" s="12"/>
      <c r="P93" s="13" t="n">
        <v>2.37</v>
      </c>
      <c r="Q93" s="10" t="n">
        <v>0.0109</v>
      </c>
      <c r="R93" s="5" t="s">
        <v>26</v>
      </c>
      <c r="S93" s="10" t="n">
        <v>0.011</v>
      </c>
      <c r="T93" s="0" t="n">
        <v>75460427.9628196</v>
      </c>
      <c r="U93" s="0" t="n">
        <f aca="false">V93/2</f>
        <v>2034798636838.11</v>
      </c>
      <c r="V93" s="0" t="n">
        <v>4069597273676.22</v>
      </c>
      <c r="W93" s="5" t="n">
        <f aca="false">A93</f>
        <v>20190123</v>
      </c>
      <c r="X93" s="0" t="s">
        <v>90</v>
      </c>
    </row>
    <row r="94" s="43" customFormat="true" ht="13.8" hidden="false" customHeight="false" outlineLevel="0" collapsed="false">
      <c r="A94" s="40" t="n">
        <v>20190123</v>
      </c>
      <c r="B94" s="40" t="n">
        <v>12</v>
      </c>
      <c r="C94" s="40" t="n">
        <v>800</v>
      </c>
      <c r="D94" s="17" t="n">
        <f aca="false">C94*-2</f>
        <v>-1600</v>
      </c>
      <c r="E94" s="41" t="n">
        <v>33</v>
      </c>
      <c r="F94" s="42" t="n">
        <f aca="false">G94-38200</f>
        <v>900</v>
      </c>
      <c r="G94" s="43" t="n">
        <v>39100</v>
      </c>
      <c r="H94" s="44" t="n">
        <v>33</v>
      </c>
      <c r="I94" s="43" t="n">
        <v>4</v>
      </c>
      <c r="J94" s="45" t="n">
        <v>2.205</v>
      </c>
      <c r="K94" s="45" t="n">
        <v>0.1175</v>
      </c>
      <c r="L94" s="45" t="n">
        <v>2.933</v>
      </c>
      <c r="M94" s="43" t="n">
        <f aca="false">I94*0.56</f>
        <v>2.24</v>
      </c>
      <c r="N94" s="46" t="n">
        <v>10.93</v>
      </c>
      <c r="O94" s="46"/>
      <c r="P94" s="47" t="n">
        <v>3.1</v>
      </c>
      <c r="Q94" s="48" t="n">
        <v>0.01884</v>
      </c>
      <c r="R94" s="44" t="s">
        <v>26</v>
      </c>
      <c r="S94" s="48" t="n">
        <v>0.011</v>
      </c>
      <c r="T94" s="0" t="n">
        <v>120382145.623548</v>
      </c>
      <c r="U94" s="0" t="n">
        <f aca="false">V94/2</f>
        <v>3246117633140.56</v>
      </c>
      <c r="V94" s="0" t="n">
        <v>6492235266281.13</v>
      </c>
      <c r="W94" s="44" t="n">
        <f aca="false">A94</f>
        <v>20190123</v>
      </c>
      <c r="X94" s="43" t="s">
        <v>91</v>
      </c>
    </row>
    <row r="95" customFormat="false" ht="13.8" hidden="false" customHeight="false" outlineLevel="0" collapsed="false">
      <c r="A95" s="0" t="n">
        <v>20190123</v>
      </c>
      <c r="B95" s="0" t="n">
        <v>13</v>
      </c>
      <c r="C95" s="0" t="n">
        <v>800</v>
      </c>
      <c r="D95" s="5" t="n">
        <f aca="false">C95*-2</f>
        <v>-1600</v>
      </c>
      <c r="E95" s="6" t="n">
        <v>33</v>
      </c>
      <c r="F95" s="7" t="n">
        <f aca="false">G95-38200</f>
        <v>0</v>
      </c>
      <c r="G95" s="0" t="n">
        <v>38200</v>
      </c>
      <c r="H95" s="5" t="n">
        <v>21</v>
      </c>
      <c r="I95" s="0" t="n">
        <v>3.9</v>
      </c>
      <c r="J95" s="1" t="n">
        <v>1.536</v>
      </c>
      <c r="K95" s="1" t="n">
        <v>0.04687</v>
      </c>
      <c r="L95" s="1" t="n">
        <v>1.963</v>
      </c>
      <c r="M95" s="0" t="n">
        <f aca="false">I95*0.56</f>
        <v>2.184</v>
      </c>
      <c r="N95" s="3" t="n">
        <v>0</v>
      </c>
      <c r="O95" s="3" t="n">
        <v>8.5</v>
      </c>
      <c r="P95" s="0" t="n">
        <v>0</v>
      </c>
      <c r="Q95" s="10" t="n">
        <v>0.02999</v>
      </c>
      <c r="R95" s="5" t="s">
        <v>26</v>
      </c>
      <c r="S95" s="10" t="n">
        <v>0.065</v>
      </c>
      <c r="T95" s="0" t="n">
        <v>48829705.6545314</v>
      </c>
      <c r="U95" s="0" t="n">
        <f aca="false">V95/2</f>
        <v>1316698317057.01</v>
      </c>
      <c r="V95" s="0" t="n">
        <v>2633396634114.03</v>
      </c>
      <c r="W95" s="5" t="n">
        <f aca="false">A95</f>
        <v>20190123</v>
      </c>
      <c r="X95" s="0" t="s">
        <v>92</v>
      </c>
    </row>
    <row r="96" customFormat="false" ht="13.8" hidden="false" customHeight="false" outlineLevel="0" collapsed="false">
      <c r="A96" s="16" t="n">
        <v>20190123</v>
      </c>
      <c r="B96" s="16" t="n">
        <v>14</v>
      </c>
      <c r="C96" s="16" t="n">
        <v>800</v>
      </c>
      <c r="D96" s="17" t="n">
        <f aca="false">C96*-2</f>
        <v>-1600</v>
      </c>
      <c r="E96" s="39" t="n">
        <v>-1</v>
      </c>
      <c r="F96" s="19" t="n">
        <f aca="false">G96-38200</f>
        <v>900</v>
      </c>
      <c r="G96" s="0" t="n">
        <v>39100</v>
      </c>
      <c r="H96" s="5" t="n">
        <v>33</v>
      </c>
      <c r="I96" s="0" t="n">
        <v>4</v>
      </c>
      <c r="J96" s="1" t="n">
        <v>1.439</v>
      </c>
      <c r="K96" s="1" t="n">
        <v>0.07333</v>
      </c>
      <c r="L96" s="1" t="n">
        <v>1.873</v>
      </c>
      <c r="M96" s="0" t="n">
        <f aca="false">I96*0.56</f>
        <v>2.24</v>
      </c>
      <c r="N96" s="12" t="n">
        <v>11.13</v>
      </c>
      <c r="O96" s="12" t="n">
        <v>10</v>
      </c>
      <c r="P96" s="13" t="n">
        <v>2.5</v>
      </c>
      <c r="Q96" s="10" t="n">
        <v>0.01219</v>
      </c>
      <c r="R96" s="5" t="s">
        <v>26</v>
      </c>
      <c r="S96" s="10" t="n">
        <v>0.011</v>
      </c>
      <c r="T96" s="0" t="n">
        <v>77797163.0518978</v>
      </c>
      <c r="U96" s="0" t="n">
        <f aca="false">V96/2</f>
        <v>2097808952340.84</v>
      </c>
      <c r="V96" s="0" t="n">
        <v>4195617904681.68</v>
      </c>
      <c r="W96" s="5" t="n">
        <f aca="false">A96</f>
        <v>20190123</v>
      </c>
      <c r="X96" s="0" t="s">
        <v>93</v>
      </c>
    </row>
    <row r="97" customFormat="false" ht="13.8" hidden="false" customHeight="false" outlineLevel="0" collapsed="false">
      <c r="A97" s="16" t="n">
        <v>20190123</v>
      </c>
      <c r="B97" s="16" t="n">
        <v>15</v>
      </c>
      <c r="C97" s="16" t="n">
        <v>1000</v>
      </c>
      <c r="D97" s="17" t="n">
        <f aca="false">C97*-2</f>
        <v>-2000</v>
      </c>
      <c r="E97" s="39" t="n">
        <v>-1</v>
      </c>
      <c r="F97" s="19" t="n">
        <f aca="false">G97-38200</f>
        <v>900</v>
      </c>
      <c r="G97" s="0" t="n">
        <v>39100</v>
      </c>
      <c r="H97" s="5" t="n">
        <v>33</v>
      </c>
      <c r="I97" s="0" t="n">
        <v>4</v>
      </c>
      <c r="J97" s="1" t="n">
        <v>5.474</v>
      </c>
      <c r="K97" s="1" t="n">
        <v>0.138</v>
      </c>
      <c r="L97" s="1" t="n">
        <v>6.668</v>
      </c>
      <c r="M97" s="0" t="n">
        <f aca="false">I97*0.56</f>
        <v>2.24</v>
      </c>
      <c r="N97" s="12" t="n">
        <v>6.5</v>
      </c>
      <c r="O97" s="12" t="n">
        <v>6.5</v>
      </c>
      <c r="P97" s="13" t="n">
        <v>3.6</v>
      </c>
      <c r="Q97" s="10" t="n">
        <v>0.0194</v>
      </c>
      <c r="R97" s="5" t="s">
        <v>26</v>
      </c>
      <c r="S97" s="10" t="n">
        <v>0.007</v>
      </c>
      <c r="T97" s="0" t="n">
        <v>134926307.126259</v>
      </c>
      <c r="U97" s="0" t="n">
        <f aca="false">V97/2</f>
        <v>3638302527907.54</v>
      </c>
      <c r="V97" s="0" t="n">
        <v>7276605055815.09</v>
      </c>
      <c r="W97" s="5" t="n">
        <f aca="false">A97</f>
        <v>20190123</v>
      </c>
      <c r="X97" s="0" t="s">
        <v>93</v>
      </c>
    </row>
    <row r="98" customFormat="false" ht="13.8" hidden="false" customHeight="false" outlineLevel="0" collapsed="false">
      <c r="A98" s="16" t="n">
        <v>20190123</v>
      </c>
      <c r="B98" s="16" t="n">
        <v>16</v>
      </c>
      <c r="C98" s="16" t="n">
        <v>1000</v>
      </c>
      <c r="D98" s="17" t="n">
        <f aca="false">C98*-2</f>
        <v>-2000</v>
      </c>
      <c r="E98" s="39" t="n">
        <v>-1</v>
      </c>
      <c r="F98" s="19" t="n">
        <f aca="false">G98-38200</f>
        <v>900</v>
      </c>
      <c r="G98" s="0" t="n">
        <v>39100</v>
      </c>
      <c r="H98" s="5" t="n">
        <v>32</v>
      </c>
      <c r="I98" s="0" t="n">
        <v>4</v>
      </c>
      <c r="J98" s="1" t="n">
        <v>1.717</v>
      </c>
      <c r="K98" s="1" t="n">
        <v>0.08422</v>
      </c>
      <c r="L98" s="1" t="n">
        <v>2.247</v>
      </c>
      <c r="M98" s="0" t="n">
        <f aca="false">I98*0.56</f>
        <v>2.24</v>
      </c>
      <c r="N98" s="12" t="n">
        <v>7.9</v>
      </c>
      <c r="O98" s="12" t="n">
        <v>8</v>
      </c>
      <c r="P98" s="13" t="n">
        <v>2.6</v>
      </c>
      <c r="Q98" s="10" t="n">
        <v>0.03359</v>
      </c>
      <c r="R98" s="5" t="s">
        <v>26</v>
      </c>
      <c r="S98" s="10" t="n">
        <v>0.007</v>
      </c>
      <c r="T98" s="0" t="n">
        <v>87023237.800155</v>
      </c>
      <c r="U98" s="0" t="n">
        <f aca="false">V98/2</f>
        <v>2346591060101.61</v>
      </c>
      <c r="V98" s="0" t="n">
        <v>4693182120203.22</v>
      </c>
      <c r="W98" s="5" t="n">
        <f aca="false">A98</f>
        <v>20190123</v>
      </c>
      <c r="X98" s="0" t="s">
        <v>94</v>
      </c>
    </row>
    <row r="99" customFormat="false" ht="13.8" hidden="false" customHeight="false" outlineLevel="0" collapsed="false">
      <c r="A99" s="16" t="n">
        <v>20190123</v>
      </c>
      <c r="B99" s="16" t="n">
        <v>17</v>
      </c>
      <c r="C99" s="16" t="n">
        <v>1000</v>
      </c>
      <c r="D99" s="17" t="n">
        <f aca="false">C99*-2</f>
        <v>-2000</v>
      </c>
      <c r="E99" s="39" t="n">
        <v>-1</v>
      </c>
      <c r="F99" s="19" t="n">
        <f aca="false">G99-38200</f>
        <v>900</v>
      </c>
      <c r="G99" s="0" t="n">
        <v>39100</v>
      </c>
      <c r="H99" s="5" t="n">
        <v>33</v>
      </c>
      <c r="I99" s="0" t="n">
        <v>3.7</v>
      </c>
      <c r="J99" s="1" t="n">
        <v>8.832</v>
      </c>
      <c r="K99" s="1" t="n">
        <v>0.343</v>
      </c>
      <c r="L99" s="1" t="n">
        <v>11.54</v>
      </c>
      <c r="M99" s="0" t="n">
        <f aca="false">I99*0.56</f>
        <v>2.072</v>
      </c>
      <c r="N99" s="12" t="n">
        <v>6.8</v>
      </c>
      <c r="O99" s="12" t="n">
        <v>7.7</v>
      </c>
      <c r="P99" s="13" t="n">
        <v>2.4</v>
      </c>
      <c r="Q99" s="10" t="n">
        <v>0.02171</v>
      </c>
      <c r="R99" s="5" t="s">
        <v>26</v>
      </c>
      <c r="S99" s="10" t="n">
        <v>0.006</v>
      </c>
      <c r="T99" s="0" t="n">
        <v>328391857.087529</v>
      </c>
      <c r="U99" s="0" t="n">
        <f aca="false">V99/2</f>
        <v>8855122097633.45</v>
      </c>
      <c r="V99" s="1" t="n">
        <v>17710244195266.9</v>
      </c>
      <c r="W99" s="5" t="n">
        <f aca="false">A99</f>
        <v>20190123</v>
      </c>
      <c r="X99" s="0" t="s">
        <v>95</v>
      </c>
    </row>
    <row r="100" customFormat="false" ht="13.8" hidden="false" customHeight="false" outlineLevel="0" collapsed="false">
      <c r="A100" s="16" t="n">
        <v>20190123</v>
      </c>
      <c r="B100" s="16" t="n">
        <v>18</v>
      </c>
      <c r="C100" s="16" t="n">
        <v>1000</v>
      </c>
      <c r="D100" s="17" t="n">
        <f aca="false">C100*-2</f>
        <v>-2000</v>
      </c>
      <c r="E100" s="39" t="n">
        <v>-1</v>
      </c>
      <c r="F100" s="19" t="n">
        <f aca="false">G100-38200</f>
        <v>900</v>
      </c>
      <c r="G100" s="0" t="n">
        <v>39100</v>
      </c>
      <c r="H100" s="5" t="n">
        <v>27</v>
      </c>
      <c r="I100" s="0" t="n">
        <v>3.7</v>
      </c>
      <c r="J100" s="1" t="n">
        <v>4.12</v>
      </c>
      <c r="K100" s="1" t="n">
        <v>0.06609</v>
      </c>
      <c r="L100" s="1" t="n">
        <v>5.105</v>
      </c>
      <c r="M100" s="0" t="n">
        <f aca="false">I100*0.56</f>
        <v>2.072</v>
      </c>
      <c r="N100" s="12" t="n">
        <v>2.06</v>
      </c>
      <c r="O100" s="12" t="n">
        <v>3.1</v>
      </c>
      <c r="P100" s="13" t="n">
        <v>0</v>
      </c>
      <c r="Q100" s="10" t="n">
        <v>0.08173</v>
      </c>
      <c r="R100" s="5" t="s">
        <v>26</v>
      </c>
      <c r="S100" s="10" t="n">
        <v>0.006</v>
      </c>
      <c r="T100" s="0" t="n">
        <v>64260214.9496515</v>
      </c>
      <c r="U100" s="0" t="n">
        <f aca="false">V100/2</f>
        <v>1732783676325.03</v>
      </c>
      <c r="V100" s="0" t="n">
        <v>3465567352650.06</v>
      </c>
      <c r="W100" s="5" t="n">
        <f aca="false">A100</f>
        <v>20190123</v>
      </c>
      <c r="X100" s="0" t="s">
        <v>96</v>
      </c>
    </row>
    <row r="101" customFormat="false" ht="13.8" hidden="false" customHeight="false" outlineLevel="0" collapsed="false">
      <c r="A101" s="16" t="n">
        <v>20190123</v>
      </c>
      <c r="B101" s="16" t="n">
        <v>19</v>
      </c>
      <c r="C101" s="16" t="n">
        <v>1000</v>
      </c>
      <c r="D101" s="17" t="n">
        <f aca="false">C101*-2</f>
        <v>-2000</v>
      </c>
      <c r="E101" s="39" t="n">
        <v>-1</v>
      </c>
      <c r="F101" s="19" t="n">
        <f aca="false">G101-38200</f>
        <v>900</v>
      </c>
      <c r="G101" s="0" t="n">
        <v>39100</v>
      </c>
      <c r="H101" s="5" t="n">
        <v>33</v>
      </c>
      <c r="I101" s="0" t="n">
        <v>3.8</v>
      </c>
      <c r="J101" s="1" t="n">
        <v>4.647</v>
      </c>
      <c r="K101" s="1" t="n">
        <v>0.09718</v>
      </c>
      <c r="L101" s="1" t="n">
        <v>5.807</v>
      </c>
      <c r="M101" s="0" t="n">
        <f aca="false">I101*0.56</f>
        <v>2.128</v>
      </c>
      <c r="N101" s="12" t="n">
        <v>4.9</v>
      </c>
      <c r="O101" s="12" t="n">
        <v>4.3</v>
      </c>
      <c r="P101" s="13" t="n">
        <v>3</v>
      </c>
      <c r="Q101" s="10" t="n">
        <v>0.01603</v>
      </c>
      <c r="R101" s="5" t="s">
        <v>26</v>
      </c>
      <c r="S101" s="10" t="n">
        <v>0.007</v>
      </c>
      <c r="T101" s="0" t="n">
        <v>94758636.7157243</v>
      </c>
      <c r="U101" s="0" t="n">
        <f aca="false">V101/2</f>
        <v>2555176932110.64</v>
      </c>
      <c r="V101" s="0" t="n">
        <v>5110353864221.29</v>
      </c>
      <c r="W101" s="5" t="n">
        <f aca="false">A101</f>
        <v>20190123</v>
      </c>
      <c r="X101" s="0" t="s">
        <v>97</v>
      </c>
    </row>
    <row r="102" customFormat="false" ht="13.8" hidden="false" customHeight="false" outlineLevel="0" collapsed="false">
      <c r="A102" s="36" t="n">
        <v>20190123</v>
      </c>
      <c r="B102" s="36" t="n">
        <v>20</v>
      </c>
      <c r="C102" s="36" t="n">
        <v>1000</v>
      </c>
      <c r="D102" s="27" t="n">
        <f aca="false">C102*-2</f>
        <v>-2000</v>
      </c>
      <c r="E102" s="37" t="n">
        <v>-1</v>
      </c>
      <c r="F102" s="38" t="n">
        <f aca="false">G102-38200</f>
        <v>600</v>
      </c>
      <c r="G102" s="0" t="n">
        <v>38800</v>
      </c>
      <c r="H102" s="5" t="n">
        <v>30</v>
      </c>
      <c r="I102" s="0" t="n">
        <v>4</v>
      </c>
      <c r="J102" s="1" t="n">
        <v>5.261</v>
      </c>
      <c r="K102" s="1" t="n">
        <v>0.04452</v>
      </c>
      <c r="L102" s="1" t="n">
        <v>6.786</v>
      </c>
      <c r="M102" s="0" t="n">
        <f aca="false">I102*0.56</f>
        <v>2.24</v>
      </c>
      <c r="N102" s="12" t="n">
        <v>9.5</v>
      </c>
      <c r="O102" s="12" t="n">
        <v>10</v>
      </c>
      <c r="P102" s="13" t="n">
        <v>0</v>
      </c>
      <c r="Q102" s="10" t="n">
        <v>0.02367</v>
      </c>
      <c r="R102" s="5" t="s">
        <v>26</v>
      </c>
      <c r="S102" s="10" t="n">
        <v>0.01</v>
      </c>
      <c r="T102" s="0" t="n">
        <v>47862780.7900852</v>
      </c>
      <c r="U102" s="0" t="n">
        <f aca="false">V102/2</f>
        <v>1290625083055.89</v>
      </c>
      <c r="V102" s="0" t="n">
        <v>2581250166111.77</v>
      </c>
      <c r="W102" s="5" t="n">
        <f aca="false">A102</f>
        <v>20190123</v>
      </c>
      <c r="X102" s="0" t="s">
        <v>98</v>
      </c>
    </row>
    <row r="103" customFormat="false" ht="13.8" hidden="false" customHeight="false" outlineLevel="0" collapsed="false">
      <c r="A103" s="36" t="n">
        <v>20190123</v>
      </c>
      <c r="B103" s="36" t="n">
        <v>21</v>
      </c>
      <c r="C103" s="36" t="n">
        <v>1000</v>
      </c>
      <c r="D103" s="27" t="n">
        <f aca="false">C103*-2</f>
        <v>-2000</v>
      </c>
      <c r="E103" s="37" t="n">
        <v>-1</v>
      </c>
      <c r="F103" s="38" t="n">
        <f aca="false">G103-38200</f>
        <v>600</v>
      </c>
      <c r="G103" s="0" t="n">
        <v>38800</v>
      </c>
      <c r="H103" s="5" t="n">
        <v>30</v>
      </c>
      <c r="I103" s="0" t="n">
        <v>4</v>
      </c>
      <c r="J103" s="1" t="n">
        <v>3.858</v>
      </c>
      <c r="K103" s="1" t="n">
        <v>0.04652</v>
      </c>
      <c r="L103" s="1" t="n">
        <v>4.927</v>
      </c>
      <c r="M103" s="0" t="n">
        <f aca="false">I103*0.56</f>
        <v>2.24</v>
      </c>
      <c r="N103" s="12" t="n">
        <v>0</v>
      </c>
      <c r="O103" s="12" t="n">
        <v>12</v>
      </c>
      <c r="P103" s="13" t="n">
        <v>0</v>
      </c>
      <c r="Q103" s="10" t="n">
        <v>0.01202</v>
      </c>
      <c r="R103" s="5" t="s">
        <v>26</v>
      </c>
      <c r="S103" s="10" t="n">
        <v>0.01</v>
      </c>
      <c r="T103" s="0" t="n">
        <v>48507397.3663827</v>
      </c>
      <c r="U103" s="0" t="n">
        <f aca="false">V103/2</f>
        <v>1308007239056.64</v>
      </c>
      <c r="V103" s="0" t="n">
        <v>2616014478113.28</v>
      </c>
      <c r="W103" s="5" t="n">
        <f aca="false">A103</f>
        <v>20190123</v>
      </c>
      <c r="X103" s="0" t="s">
        <v>98</v>
      </c>
    </row>
    <row r="104" s="43" customFormat="true" ht="13.8" hidden="false" customHeight="false" outlineLevel="0" collapsed="false">
      <c r="A104" s="43" t="n">
        <v>20190123</v>
      </c>
      <c r="B104" s="43" t="n">
        <v>22</v>
      </c>
      <c r="C104" s="43" t="n">
        <v>1000</v>
      </c>
      <c r="D104" s="5" t="n">
        <f aca="false">C104*-2</f>
        <v>-2000</v>
      </c>
      <c r="E104" s="49" t="n">
        <v>-1</v>
      </c>
      <c r="F104" s="50" t="n">
        <f aca="false">G104-38200</f>
        <v>0</v>
      </c>
      <c r="G104" s="43" t="n">
        <v>38200</v>
      </c>
      <c r="H104" s="44" t="n">
        <v>22</v>
      </c>
      <c r="I104" s="43" t="n">
        <v>3.9</v>
      </c>
      <c r="J104" s="45" t="n">
        <v>5.716</v>
      </c>
      <c r="K104" s="45" t="n">
        <v>0.05079</v>
      </c>
      <c r="L104" s="45" t="n">
        <v>7.137</v>
      </c>
      <c r="M104" s="43" t="n">
        <f aca="false">I104*0.56</f>
        <v>2.184</v>
      </c>
      <c r="N104" s="51" t="n">
        <v>0</v>
      </c>
      <c r="O104" s="51" t="n">
        <v>12</v>
      </c>
      <c r="P104" s="43" t="n">
        <v>0</v>
      </c>
      <c r="Q104" s="48" t="n">
        <v>0.01213</v>
      </c>
      <c r="R104" s="44" t="s">
        <v>26</v>
      </c>
      <c r="S104" s="48" t="n">
        <v>0.042</v>
      </c>
      <c r="T104" s="0" t="n">
        <v>49796630.5189776</v>
      </c>
      <c r="U104" s="0" t="n">
        <f aca="false">V104/2</f>
        <v>1342771551058.15</v>
      </c>
      <c r="V104" s="0" t="n">
        <v>2685543102116.29</v>
      </c>
      <c r="W104" s="44" t="n">
        <f aca="false">A104</f>
        <v>20190123</v>
      </c>
      <c r="X104" s="43" t="s">
        <v>99</v>
      </c>
    </row>
    <row r="105" customFormat="false" ht="13.8" hidden="false" customHeight="false" outlineLevel="0" collapsed="false">
      <c r="A105" s="0" t="n">
        <v>20190123</v>
      </c>
      <c r="B105" s="0" t="n">
        <v>23</v>
      </c>
      <c r="C105" s="0" t="n">
        <v>1000</v>
      </c>
      <c r="D105" s="5" t="n">
        <f aca="false">C105*-2</f>
        <v>-2000</v>
      </c>
      <c r="E105" s="25" t="n">
        <v>-1</v>
      </c>
      <c r="F105" s="7" t="n">
        <f aca="false">G105-38200</f>
        <v>0</v>
      </c>
      <c r="G105" s="0" t="n">
        <v>38200</v>
      </c>
      <c r="H105" s="5" t="n">
        <v>23</v>
      </c>
      <c r="I105" s="0" t="n">
        <v>4.1</v>
      </c>
      <c r="J105" s="1" t="n">
        <v>6.66</v>
      </c>
      <c r="K105" s="1" t="n">
        <v>0.05637</v>
      </c>
      <c r="L105" s="1" t="n">
        <v>8.335</v>
      </c>
      <c r="M105" s="0" t="n">
        <f aca="false">I105*0.56</f>
        <v>2.296</v>
      </c>
      <c r="N105" s="3" t="n">
        <v>9</v>
      </c>
      <c r="O105" s="3" t="n">
        <v>11</v>
      </c>
      <c r="P105" s="0" t="n">
        <v>0</v>
      </c>
      <c r="Q105" s="10" t="n">
        <v>0.01242</v>
      </c>
      <c r="R105" s="5" t="s">
        <v>26</v>
      </c>
      <c r="S105" s="10" t="n">
        <v>0.044</v>
      </c>
      <c r="T105" s="0" t="n">
        <v>52012500</v>
      </c>
      <c r="U105" s="0" t="n">
        <f aca="false">V105/2</f>
        <v>1402522712310.73</v>
      </c>
      <c r="V105" s="0" t="n">
        <v>2805045424621.46</v>
      </c>
      <c r="W105" s="5" t="n">
        <f aca="false">A105</f>
        <v>20190123</v>
      </c>
      <c r="X105" s="0" t="s">
        <v>100</v>
      </c>
    </row>
    <row r="106" customFormat="false" ht="13.8" hidden="false" customHeight="false" outlineLevel="0" collapsed="false">
      <c r="A106" s="0" t="n">
        <v>20190123</v>
      </c>
      <c r="B106" s="0" t="n">
        <v>24</v>
      </c>
      <c r="C106" s="0" t="n">
        <v>1200</v>
      </c>
      <c r="D106" s="5" t="n">
        <f aca="false">C106*-2</f>
        <v>-2400</v>
      </c>
      <c r="E106" s="25" t="n">
        <v>-1</v>
      </c>
      <c r="F106" s="7" t="n">
        <f aca="false">G106-38200</f>
        <v>0</v>
      </c>
      <c r="G106" s="0" t="n">
        <v>38200</v>
      </c>
      <c r="H106" s="5" t="n">
        <v>26</v>
      </c>
      <c r="I106" s="0" t="n">
        <v>3.9</v>
      </c>
      <c r="J106" s="1" t="n">
        <v>8.294</v>
      </c>
      <c r="K106" s="1" t="n">
        <v>0.05147</v>
      </c>
      <c r="L106" s="1" t="n">
        <v>10.62</v>
      </c>
      <c r="M106" s="0" t="n">
        <f aca="false">I106*0.56</f>
        <v>2.184</v>
      </c>
      <c r="N106" s="12" t="n">
        <v>0</v>
      </c>
      <c r="O106" s="12" t="n">
        <v>10.4</v>
      </c>
      <c r="P106" s="13" t="n">
        <v>0</v>
      </c>
      <c r="Q106" s="10" t="n">
        <v>0.01295</v>
      </c>
      <c r="R106" s="5" t="s">
        <v>26</v>
      </c>
      <c r="S106" s="10" t="n">
        <v>0.029</v>
      </c>
      <c r="T106" s="0" t="n">
        <v>47822492.2540666</v>
      </c>
      <c r="U106" s="0" t="n">
        <f aca="false">V106/2</f>
        <v>1289538698305.84</v>
      </c>
      <c r="V106" s="0" t="n">
        <v>2579077396611.68</v>
      </c>
      <c r="W106" s="5" t="n">
        <f aca="false">A106</f>
        <v>20190123</v>
      </c>
      <c r="X106" s="0" t="s">
        <v>101</v>
      </c>
    </row>
    <row r="107" customFormat="false" ht="13.8" hidden="false" customHeight="false" outlineLevel="0" collapsed="false">
      <c r="A107" s="0" t="n">
        <v>20190123</v>
      </c>
      <c r="B107" s="0" t="n">
        <v>25</v>
      </c>
      <c r="C107" s="0" t="n">
        <v>1200</v>
      </c>
      <c r="D107" s="5" t="n">
        <f aca="false">C107*-2</f>
        <v>-2400</v>
      </c>
      <c r="E107" s="25" t="n">
        <v>-1</v>
      </c>
      <c r="F107" s="7" t="n">
        <f aca="false">G107-38200</f>
        <v>0</v>
      </c>
      <c r="G107" s="0" t="n">
        <v>38200</v>
      </c>
      <c r="H107" s="5" t="n">
        <v>23</v>
      </c>
      <c r="I107" s="0" t="n">
        <v>4</v>
      </c>
      <c r="J107" s="1" t="n">
        <v>4.039</v>
      </c>
      <c r="K107" s="1" t="n">
        <v>0.07469</v>
      </c>
      <c r="L107" s="1" t="n">
        <v>5.076</v>
      </c>
      <c r="M107" s="0" t="n">
        <f aca="false">I107*0.56</f>
        <v>2.24</v>
      </c>
      <c r="N107" s="3" t="n">
        <v>0</v>
      </c>
      <c r="O107" s="3" t="n">
        <v>12</v>
      </c>
      <c r="P107" s="0" t="n">
        <v>0</v>
      </c>
      <c r="Q107" s="10" t="n">
        <v>0.01194</v>
      </c>
      <c r="R107" s="5" t="s">
        <v>26</v>
      </c>
      <c r="S107" s="10" t="n">
        <v>0.03</v>
      </c>
      <c r="T107" s="0" t="n">
        <v>62366653.7567777</v>
      </c>
      <c r="U107" s="0" t="n">
        <f aca="false">V107/2</f>
        <v>1681723593072.82</v>
      </c>
      <c r="V107" s="0" t="n">
        <v>3363447186145.64</v>
      </c>
      <c r="W107" s="5" t="n">
        <f aca="false">A107</f>
        <v>20190123</v>
      </c>
      <c r="X107" s="0" t="s">
        <v>101</v>
      </c>
    </row>
    <row r="108" customFormat="false" ht="13.8" hidden="false" customHeight="false" outlineLevel="0" collapsed="false">
      <c r="A108" s="36" t="n">
        <v>20190123</v>
      </c>
      <c r="B108" s="36" t="n">
        <v>26</v>
      </c>
      <c r="C108" s="36" t="n">
        <v>1200</v>
      </c>
      <c r="D108" s="27" t="n">
        <f aca="false">C108*-2</f>
        <v>-2400</v>
      </c>
      <c r="E108" s="37" t="n">
        <v>-1</v>
      </c>
      <c r="F108" s="38" t="n">
        <f aca="false">G108-38200</f>
        <v>600</v>
      </c>
      <c r="G108" s="0" t="n">
        <v>38800</v>
      </c>
      <c r="H108" s="0" t="n">
        <v>23</v>
      </c>
      <c r="I108" s="0" t="n">
        <v>4</v>
      </c>
      <c r="J108" s="1" t="n">
        <v>5.01</v>
      </c>
      <c r="K108" s="1" t="n">
        <v>0.07422</v>
      </c>
      <c r="L108" s="1" t="n">
        <v>6.31</v>
      </c>
      <c r="M108" s="0" t="n">
        <f aca="false">I108*0.56</f>
        <v>2.24</v>
      </c>
      <c r="N108" s="3" t="n">
        <v>0</v>
      </c>
      <c r="O108" s="3" t="n">
        <v>12</v>
      </c>
      <c r="Q108" s="1" t="n">
        <v>0.01551</v>
      </c>
      <c r="R108" s="0" t="s">
        <v>24</v>
      </c>
      <c r="S108" s="10" t="n">
        <v>0.007</v>
      </c>
      <c r="T108" s="0" t="n">
        <v>63293290.0852053</v>
      </c>
      <c r="U108" s="0" t="n">
        <f aca="false">V108/2</f>
        <v>1706710442323.91</v>
      </c>
      <c r="V108" s="0" t="n">
        <v>3413420884647.81</v>
      </c>
      <c r="W108" s="5" t="n">
        <f aca="false">A108</f>
        <v>20190123</v>
      </c>
      <c r="X108" s="0" t="s">
        <v>87</v>
      </c>
    </row>
    <row r="109" s="43" customFormat="true" ht="13.8" hidden="false" customHeight="false" outlineLevel="0" collapsed="false">
      <c r="A109" s="52" t="n">
        <v>20190123</v>
      </c>
      <c r="B109" s="52" t="n">
        <v>27</v>
      </c>
      <c r="C109" s="52" t="n">
        <v>1200</v>
      </c>
      <c r="D109" s="27" t="n">
        <f aca="false">C109*-2</f>
        <v>-2400</v>
      </c>
      <c r="E109" s="53" t="n">
        <v>-1</v>
      </c>
      <c r="F109" s="54" t="n">
        <f aca="false">G109-38200</f>
        <v>600</v>
      </c>
      <c r="G109" s="43" t="n">
        <v>38800</v>
      </c>
      <c r="H109" s="43" t="n">
        <v>23</v>
      </c>
      <c r="I109" s="43" t="n">
        <v>4.2</v>
      </c>
      <c r="J109" s="45" t="n">
        <v>3.668</v>
      </c>
      <c r="K109" s="45" t="n">
        <v>0.05297</v>
      </c>
      <c r="L109" s="45" t="n">
        <v>4.344</v>
      </c>
      <c r="M109" s="43" t="n">
        <f aca="false">I109*0.56</f>
        <v>2.352</v>
      </c>
      <c r="N109" s="51" t="n">
        <v>0</v>
      </c>
      <c r="O109" s="51" t="n">
        <v>12</v>
      </c>
      <c r="Q109" s="48" t="n">
        <v>0.01583</v>
      </c>
      <c r="R109" s="44" t="s">
        <v>26</v>
      </c>
      <c r="S109" s="48" t="n">
        <v>0.007</v>
      </c>
      <c r="T109" s="0" t="n">
        <v>52455673.8962045</v>
      </c>
      <c r="U109" s="0" t="n">
        <f aca="false">V109/2</f>
        <v>1414472944561.25</v>
      </c>
      <c r="V109" s="0" t="n">
        <v>2828945889122.5</v>
      </c>
      <c r="W109" s="44" t="n">
        <f aca="false">A109</f>
        <v>20190123</v>
      </c>
      <c r="X109" s="43" t="s">
        <v>87</v>
      </c>
    </row>
    <row r="110" customFormat="false" ht="13.8" hidden="false" customHeight="false" outlineLevel="0" collapsed="false">
      <c r="A110" s="36" t="n">
        <v>20190123</v>
      </c>
      <c r="B110" s="36" t="n">
        <v>28</v>
      </c>
      <c r="C110" s="36" t="n">
        <v>1200</v>
      </c>
      <c r="D110" s="27" t="n">
        <f aca="false">C110*-2</f>
        <v>-2400</v>
      </c>
      <c r="E110" s="37" t="n">
        <v>-1</v>
      </c>
      <c r="F110" s="38" t="n">
        <f aca="false">G110-38200</f>
        <v>600</v>
      </c>
      <c r="G110" s="0" t="n">
        <v>38800</v>
      </c>
      <c r="H110" s="5" t="n">
        <v>24</v>
      </c>
      <c r="I110" s="0" t="n">
        <v>4</v>
      </c>
      <c r="J110" s="1" t="n">
        <v>5.813</v>
      </c>
      <c r="K110" s="1" t="n">
        <v>0.05084</v>
      </c>
      <c r="L110" s="1" t="n">
        <v>7.245</v>
      </c>
      <c r="M110" s="0" t="n">
        <f aca="false">I110*0.56</f>
        <v>2.24</v>
      </c>
      <c r="N110" s="3" t="n">
        <v>0</v>
      </c>
      <c r="O110" s="3" t="n">
        <v>10</v>
      </c>
      <c r="Q110" s="10" t="n">
        <v>0.01312</v>
      </c>
      <c r="R110" s="5" t="s">
        <v>26</v>
      </c>
      <c r="S110" s="10" t="n">
        <v>0.007</v>
      </c>
      <c r="T110" s="0" t="n">
        <v>50521824.1673122</v>
      </c>
      <c r="U110" s="0" t="n">
        <f aca="false">V110/2</f>
        <v>1362326476558.99</v>
      </c>
      <c r="V110" s="0" t="n">
        <v>2724652953117.98</v>
      </c>
      <c r="W110" s="5" t="n">
        <f aca="false">A110</f>
        <v>20190123</v>
      </c>
      <c r="X110" s="0" t="s">
        <v>87</v>
      </c>
    </row>
    <row r="111" customFormat="false" ht="13.8" hidden="false" customHeight="false" outlineLevel="0" collapsed="false">
      <c r="A111" s="16" t="n">
        <v>20190123</v>
      </c>
      <c r="B111" s="16" t="n">
        <v>29</v>
      </c>
      <c r="C111" s="16" t="n">
        <v>1200</v>
      </c>
      <c r="D111" s="17" t="n">
        <f aca="false">C111*-2</f>
        <v>-2400</v>
      </c>
      <c r="E111" s="39" t="n">
        <v>-1</v>
      </c>
      <c r="F111" s="19" t="n">
        <f aca="false">G111-38200</f>
        <v>900</v>
      </c>
      <c r="G111" s="0" t="n">
        <v>39100</v>
      </c>
      <c r="H111" s="5" t="n">
        <v>33</v>
      </c>
      <c r="I111" s="0" t="n">
        <v>4</v>
      </c>
      <c r="J111" s="1" t="n">
        <v>5.427</v>
      </c>
      <c r="K111" s="1" t="n">
        <v>0.2319</v>
      </c>
      <c r="L111" s="1" t="n">
        <v>6.785</v>
      </c>
      <c r="M111" s="0" t="n">
        <f aca="false">I111*0.56</f>
        <v>2.24</v>
      </c>
      <c r="N111" s="12" t="n">
        <v>5.3</v>
      </c>
      <c r="O111" s="12" t="n">
        <v>5</v>
      </c>
      <c r="P111" s="13" t="n">
        <v>2.1</v>
      </c>
      <c r="Q111" s="10" t="n">
        <v>0.01265</v>
      </c>
      <c r="R111" s="5" t="s">
        <v>26</v>
      </c>
      <c r="S111" s="10" t="n">
        <v>0.005</v>
      </c>
      <c r="T111" s="0" t="n">
        <v>219411367.157243</v>
      </c>
      <c r="U111" s="0" t="n">
        <f aca="false">V111/2</f>
        <v>5916451348756.2</v>
      </c>
      <c r="V111" s="1" t="n">
        <v>11832902697512.4</v>
      </c>
      <c r="W111" s="5" t="n">
        <f aca="false">A111</f>
        <v>20190123</v>
      </c>
      <c r="X111" s="0" t="s">
        <v>102</v>
      </c>
    </row>
    <row r="112" customFormat="false" ht="13.8" hidden="false" customHeight="false" outlineLevel="0" collapsed="false">
      <c r="A112" s="16" t="n">
        <v>20190123</v>
      </c>
      <c r="B112" s="16" t="n">
        <v>30</v>
      </c>
      <c r="C112" s="16" t="n">
        <v>1200</v>
      </c>
      <c r="D112" s="17" t="n">
        <f aca="false">C112*-2</f>
        <v>-2400</v>
      </c>
      <c r="E112" s="39" t="n">
        <v>-1</v>
      </c>
      <c r="F112" s="19" t="n">
        <f aca="false">G112-38200</f>
        <v>900</v>
      </c>
      <c r="G112" s="0" t="n">
        <v>39100</v>
      </c>
      <c r="H112" s="5" t="n">
        <v>33</v>
      </c>
      <c r="I112" s="0" t="n">
        <v>4</v>
      </c>
      <c r="J112" s="1" t="n">
        <v>5.349</v>
      </c>
      <c r="K112" s="1" t="n">
        <v>0.2751</v>
      </c>
      <c r="L112" s="1" t="n">
        <v>6.479</v>
      </c>
      <c r="M112" s="0" t="n">
        <f aca="false">I112*0.56</f>
        <v>2.24</v>
      </c>
      <c r="N112" s="12" t="n">
        <v>3.3</v>
      </c>
      <c r="O112" s="12" t="n">
        <v>3.6</v>
      </c>
      <c r="P112" s="13" t="n">
        <v>1.5</v>
      </c>
      <c r="Q112" s="10" t="n">
        <v>0.05471</v>
      </c>
      <c r="R112" s="5" t="s">
        <v>26</v>
      </c>
      <c r="S112" s="10" t="n">
        <v>0.005</v>
      </c>
      <c r="T112" s="0" t="n">
        <v>256235089.078234</v>
      </c>
      <c r="U112" s="0" t="n">
        <f aca="false">V112/2</f>
        <v>6909407010299.2</v>
      </c>
      <c r="V112" s="1" t="n">
        <v>13818814020598.4</v>
      </c>
      <c r="W112" s="5" t="n">
        <f aca="false">A112</f>
        <v>20190123</v>
      </c>
      <c r="X112" s="0" t="s">
        <v>103</v>
      </c>
    </row>
    <row r="113" customFormat="false" ht="13.8" hidden="false" customHeight="false" outlineLevel="0" collapsed="false">
      <c r="A113" s="16" t="n">
        <v>20190123</v>
      </c>
      <c r="B113" s="16" t="n">
        <v>31</v>
      </c>
      <c r="C113" s="16" t="n">
        <v>1400</v>
      </c>
      <c r="D113" s="17" t="n">
        <f aca="false">C113*-2</f>
        <v>-2800</v>
      </c>
      <c r="E113" s="39" t="n">
        <v>-1</v>
      </c>
      <c r="F113" s="19" t="n">
        <f aca="false">G113-38200</f>
        <v>900</v>
      </c>
      <c r="G113" s="0" t="n">
        <v>39100</v>
      </c>
      <c r="H113" s="5" t="n">
        <v>33</v>
      </c>
      <c r="I113" s="0" t="n">
        <v>4</v>
      </c>
      <c r="J113" s="1" t="n">
        <v>7.596</v>
      </c>
      <c r="K113" s="1" t="n">
        <v>0.2857</v>
      </c>
      <c r="L113" s="1" t="n">
        <v>8.914</v>
      </c>
      <c r="M113" s="0" t="n">
        <f aca="false">I113*0.56</f>
        <v>2.24</v>
      </c>
      <c r="N113" s="12" t="n">
        <v>2.9</v>
      </c>
      <c r="O113" s="12" t="n">
        <v>3.1</v>
      </c>
      <c r="P113" s="13" t="n">
        <v>1.2</v>
      </c>
      <c r="Q113" s="10" t="n">
        <v>0.06378</v>
      </c>
      <c r="R113" s="5" t="s">
        <v>26</v>
      </c>
      <c r="S113" s="10" t="n">
        <v>0.004</v>
      </c>
      <c r="T113" s="0" t="n">
        <v>51931922.9279629</v>
      </c>
      <c r="U113" s="0" t="n">
        <f aca="false">V113/2</f>
        <v>1400349942810.64</v>
      </c>
      <c r="V113" s="0" t="n">
        <v>2800699885621.28</v>
      </c>
      <c r="W113" s="5" t="n">
        <f aca="false">A113</f>
        <v>20190123</v>
      </c>
      <c r="X113" s="0" t="s">
        <v>103</v>
      </c>
    </row>
    <row r="114" customFormat="false" ht="13.8" hidden="false" customHeight="false" outlineLevel="0" collapsed="false">
      <c r="A114" s="16" t="n">
        <v>20190123</v>
      </c>
      <c r="B114" s="16" t="n">
        <v>32</v>
      </c>
      <c r="C114" s="16" t="n">
        <v>1400</v>
      </c>
      <c r="D114" s="17" t="n">
        <f aca="false">C114*-2</f>
        <v>-2800</v>
      </c>
      <c r="E114" s="39" t="n">
        <v>-1</v>
      </c>
      <c r="F114" s="19" t="n">
        <f aca="false">G114-38200</f>
        <v>900</v>
      </c>
      <c r="G114" s="0" t="n">
        <v>39100</v>
      </c>
      <c r="H114" s="5" t="n">
        <v>33</v>
      </c>
      <c r="I114" s="0" t="n">
        <v>4</v>
      </c>
      <c r="J114" s="1" t="n">
        <v>4.808</v>
      </c>
      <c r="K114" s="1" t="n">
        <v>0.2002</v>
      </c>
      <c r="L114" s="1" t="n">
        <v>5.725</v>
      </c>
      <c r="M114" s="0" t="n">
        <f aca="false">I114*0.56</f>
        <v>2.24</v>
      </c>
      <c r="N114" s="12" t="n">
        <v>4.7</v>
      </c>
      <c r="O114" s="12" t="n">
        <v>4.8</v>
      </c>
      <c r="P114" s="13" t="n">
        <v>2</v>
      </c>
      <c r="Q114" s="10" t="n">
        <v>0.06728</v>
      </c>
      <c r="R114" s="5" t="s">
        <v>26</v>
      </c>
      <c r="S114" s="10" t="n">
        <v>0.004</v>
      </c>
      <c r="T114" s="0" t="n">
        <v>212199719.209915</v>
      </c>
      <c r="U114" s="0" t="n">
        <f aca="false">V114/2</f>
        <v>5721988478497.75</v>
      </c>
      <c r="V114" s="1" t="n">
        <v>11443976956995.5</v>
      </c>
      <c r="W114" s="5" t="n">
        <f aca="false">A114</f>
        <v>20190123</v>
      </c>
      <c r="X114" s="0" t="s">
        <v>103</v>
      </c>
    </row>
    <row r="115" s="43" customFormat="true" ht="13.8" hidden="false" customHeight="false" outlineLevel="0" collapsed="false">
      <c r="A115" s="43" t="n">
        <v>20190123</v>
      </c>
      <c r="B115" s="43" t="n">
        <v>33</v>
      </c>
      <c r="C115" s="43" t="n">
        <v>1400</v>
      </c>
      <c r="D115" s="5" t="n">
        <f aca="false">C115*-2</f>
        <v>-2800</v>
      </c>
      <c r="E115" s="49" t="n">
        <v>-1</v>
      </c>
      <c r="F115" s="50" t="n">
        <f aca="false">G115-38200</f>
        <v>0</v>
      </c>
      <c r="G115" s="43" t="n">
        <v>38200</v>
      </c>
      <c r="H115" s="44" t="n">
        <v>24</v>
      </c>
      <c r="I115" s="43" t="n">
        <v>4.1</v>
      </c>
      <c r="J115" s="45" t="n">
        <v>3.89</v>
      </c>
      <c r="K115" s="45" t="n">
        <v>0.05608</v>
      </c>
      <c r="L115" s="45" t="n">
        <v>4.756</v>
      </c>
      <c r="M115" s="43" t="n">
        <f aca="false">I115*0.56</f>
        <v>2.296</v>
      </c>
      <c r="N115" s="51" t="n">
        <v>0</v>
      </c>
      <c r="O115" s="51" t="n">
        <v>10</v>
      </c>
      <c r="P115" s="43" t="n">
        <v>0</v>
      </c>
      <c r="Q115" s="48" t="n">
        <v>0.04663</v>
      </c>
      <c r="R115" s="44" t="s">
        <v>26</v>
      </c>
      <c r="S115" s="48" t="n">
        <v>0.023</v>
      </c>
      <c r="T115" s="0" t="n">
        <v>205350668.086755</v>
      </c>
      <c r="U115" s="0" t="n">
        <f aca="false">V115/2</f>
        <v>5537303070989.8</v>
      </c>
      <c r="V115" s="1" t="n">
        <v>11074606141979.6</v>
      </c>
      <c r="W115" s="44" t="n">
        <f aca="false">A115</f>
        <v>20190123</v>
      </c>
      <c r="X115" s="43" t="s">
        <v>104</v>
      </c>
    </row>
    <row r="116" customFormat="false" ht="13.8" hidden="false" customHeight="false" outlineLevel="0" collapsed="false">
      <c r="A116" s="16" t="n">
        <v>20190123</v>
      </c>
      <c r="B116" s="16" t="n">
        <v>34</v>
      </c>
      <c r="C116" s="16" t="n">
        <v>1400</v>
      </c>
      <c r="D116" s="17" t="n">
        <f aca="false">C116*-2</f>
        <v>-2800</v>
      </c>
      <c r="E116" s="39" t="n">
        <v>-1</v>
      </c>
      <c r="F116" s="19" t="n">
        <f aca="false">G116-38200</f>
        <v>900</v>
      </c>
      <c r="G116" s="0" t="n">
        <v>39100</v>
      </c>
      <c r="H116" s="5" t="n">
        <v>33</v>
      </c>
      <c r="I116" s="0" t="n">
        <v>4</v>
      </c>
      <c r="J116" s="1" t="n">
        <v>6.283</v>
      </c>
      <c r="K116" s="1" t="n">
        <v>0.2273</v>
      </c>
      <c r="L116" s="1" t="n">
        <v>7.514</v>
      </c>
      <c r="M116" s="0" t="n">
        <f aca="false">I116*0.56</f>
        <v>2.24</v>
      </c>
      <c r="N116" s="12" t="n">
        <v>3.6</v>
      </c>
      <c r="O116" s="12" t="n">
        <v>3.8</v>
      </c>
      <c r="P116" s="13" t="n">
        <v>1.5</v>
      </c>
      <c r="Q116" s="10" t="n">
        <v>0.01297</v>
      </c>
      <c r="R116" s="5" t="s">
        <v>26</v>
      </c>
      <c r="S116" s="10" t="n">
        <v>0.004</v>
      </c>
      <c r="T116" s="0" t="n">
        <v>299504976.7622</v>
      </c>
      <c r="U116" s="0" t="n">
        <f aca="false">V116/2</f>
        <v>8076184231849.7</v>
      </c>
      <c r="V116" s="1" t="n">
        <v>16152368463699.4</v>
      </c>
      <c r="W116" s="5" t="n">
        <f aca="false">A116</f>
        <v>20190123</v>
      </c>
      <c r="X116" s="0" t="s">
        <v>103</v>
      </c>
    </row>
    <row r="117" customFormat="false" ht="13.8" hidden="false" customHeight="false" outlineLevel="0" collapsed="false">
      <c r="A117" s="16" t="n">
        <v>20190123</v>
      </c>
      <c r="B117" s="16" t="n">
        <v>35</v>
      </c>
      <c r="C117" s="16" t="n">
        <v>1400</v>
      </c>
      <c r="D117" s="17" t="n">
        <f aca="false">C117*-2</f>
        <v>-2800</v>
      </c>
      <c r="E117" s="39" t="n">
        <v>-1</v>
      </c>
      <c r="F117" s="19" t="n">
        <f aca="false">G117-38200</f>
        <v>900</v>
      </c>
      <c r="G117" s="0" t="n">
        <v>39100</v>
      </c>
      <c r="H117" s="5" t="n">
        <v>33</v>
      </c>
      <c r="I117" s="0" t="n">
        <v>4</v>
      </c>
      <c r="J117" s="1" t="n">
        <v>7.262</v>
      </c>
      <c r="K117" s="1" t="n">
        <v>0.2303</v>
      </c>
      <c r="L117" s="1" t="n">
        <v>8.364</v>
      </c>
      <c r="M117" s="0" t="n">
        <f aca="false">I117*0.56</f>
        <v>2.24</v>
      </c>
      <c r="N117" s="12" t="n">
        <v>3.6</v>
      </c>
      <c r="O117" s="12" t="n">
        <v>3.5</v>
      </c>
      <c r="P117" s="13" t="n">
        <v>1.4</v>
      </c>
      <c r="Q117" s="10" t="n">
        <v>0.05276</v>
      </c>
      <c r="R117" s="5" t="s">
        <v>26</v>
      </c>
      <c r="S117" s="10" t="n">
        <v>0.004</v>
      </c>
      <c r="T117" s="0" t="n">
        <v>66073199.070488</v>
      </c>
      <c r="U117" s="0" t="n">
        <f aca="false">V117/2</f>
        <v>1781670990077.15</v>
      </c>
      <c r="V117" s="0" t="n">
        <v>3563341980154.3</v>
      </c>
      <c r="W117" s="5" t="n">
        <f aca="false">A117</f>
        <v>20190123</v>
      </c>
      <c r="X117" s="0" t="s">
        <v>103</v>
      </c>
    </row>
    <row r="118" customFormat="false" ht="13.8" hidden="false" customHeight="false" outlineLevel="0" collapsed="false">
      <c r="A118" s="16" t="n">
        <v>20190123</v>
      </c>
      <c r="B118" s="16" t="n">
        <v>36</v>
      </c>
      <c r="C118" s="16" t="n">
        <v>1400</v>
      </c>
      <c r="D118" s="17" t="n">
        <f aca="false">C118*-2</f>
        <v>-2800</v>
      </c>
      <c r="E118" s="39" t="n">
        <v>-1</v>
      </c>
      <c r="F118" s="19" t="n">
        <f aca="false">G118-38200</f>
        <v>900</v>
      </c>
      <c r="G118" s="0" t="n">
        <v>39100</v>
      </c>
      <c r="H118" s="5" t="n">
        <v>33</v>
      </c>
      <c r="I118" s="0" t="n">
        <v>4</v>
      </c>
      <c r="J118" s="1" t="n">
        <v>9.986</v>
      </c>
      <c r="K118" s="1" t="n">
        <v>0.3258</v>
      </c>
      <c r="L118" s="1" t="n">
        <v>11.63</v>
      </c>
      <c r="M118" s="0" t="n">
        <f aca="false">I118*0.56</f>
        <v>2.24</v>
      </c>
      <c r="N118" s="12" t="n">
        <v>3.7</v>
      </c>
      <c r="O118" s="12" t="n">
        <v>3.7</v>
      </c>
      <c r="P118" s="13" t="n">
        <v>1.4</v>
      </c>
      <c r="Q118" s="10" t="n">
        <v>0.05106</v>
      </c>
      <c r="R118" s="5" t="s">
        <v>26</v>
      </c>
      <c r="S118" s="10" t="n">
        <v>0.004</v>
      </c>
      <c r="T118" s="0" t="n">
        <v>145199883.810999</v>
      </c>
      <c r="U118" s="0" t="n">
        <f aca="false">V118/2</f>
        <v>3915330639169.54</v>
      </c>
      <c r="V118" s="0" t="n">
        <v>7830661278339.08</v>
      </c>
      <c r="W118" s="5" t="n">
        <f aca="false">A118</f>
        <v>20190123</v>
      </c>
      <c r="X118" s="0" t="s">
        <v>103</v>
      </c>
    </row>
    <row r="119" customFormat="false" ht="13.8" hidden="false" customHeight="false" outlineLevel="0" collapsed="false">
      <c r="A119" s="16" t="n">
        <v>20190123</v>
      </c>
      <c r="B119" s="16" t="n">
        <v>37</v>
      </c>
      <c r="C119" s="16" t="n">
        <v>1400</v>
      </c>
      <c r="D119" s="17" t="n">
        <f aca="false">C119*-2</f>
        <v>-2800</v>
      </c>
      <c r="E119" s="39" t="n">
        <v>33</v>
      </c>
      <c r="F119" s="19" t="n">
        <f aca="false">G119-38200</f>
        <v>900</v>
      </c>
      <c r="G119" s="0" t="n">
        <v>39100</v>
      </c>
      <c r="H119" s="5" t="n">
        <v>33</v>
      </c>
      <c r="I119" s="0" t="n">
        <v>4</v>
      </c>
      <c r="J119" s="1" t="n">
        <v>1.153</v>
      </c>
      <c r="K119" s="1" t="n">
        <v>0.07271</v>
      </c>
      <c r="L119" s="1" t="n">
        <v>1.351</v>
      </c>
      <c r="M119" s="0" t="n">
        <f aca="false">I119*0.56</f>
        <v>2.24</v>
      </c>
      <c r="N119" s="12" t="n">
        <v>3.5</v>
      </c>
      <c r="O119" s="12" t="n">
        <v>3.5</v>
      </c>
      <c r="P119" s="13" t="n">
        <v>2</v>
      </c>
      <c r="Q119" s="10" t="n">
        <v>0.07445</v>
      </c>
      <c r="R119" s="5" t="s">
        <v>26</v>
      </c>
      <c r="S119" s="10" t="n">
        <v>0.004</v>
      </c>
      <c r="T119" s="0" t="n">
        <v>52455673.8962045</v>
      </c>
      <c r="U119" s="0" t="n">
        <f aca="false">V119/2</f>
        <v>1414472944561.25</v>
      </c>
      <c r="V119" s="0" t="n">
        <v>2828945889122.5</v>
      </c>
      <c r="W119" s="5" t="n">
        <f aca="false">A119</f>
        <v>20190123</v>
      </c>
      <c r="X119" s="0" t="s">
        <v>105</v>
      </c>
    </row>
    <row r="120" customFormat="false" ht="13.8" hidden="false" customHeight="false" outlineLevel="0" collapsed="false">
      <c r="A120" s="16" t="n">
        <v>20190123</v>
      </c>
      <c r="B120" s="16" t="n">
        <v>38</v>
      </c>
      <c r="C120" s="16" t="n">
        <v>1400</v>
      </c>
      <c r="D120" s="17" t="n">
        <f aca="false">C120*-2</f>
        <v>-2800</v>
      </c>
      <c r="E120" s="39" t="n">
        <v>33</v>
      </c>
      <c r="F120" s="19" t="n">
        <f aca="false">G120-38200</f>
        <v>900</v>
      </c>
      <c r="G120" s="0" t="n">
        <v>39100</v>
      </c>
      <c r="H120" s="5" t="n">
        <v>33</v>
      </c>
      <c r="I120" s="0" t="n">
        <v>4</v>
      </c>
      <c r="J120" s="1" t="n">
        <v>5.545</v>
      </c>
      <c r="K120" s="1" t="n">
        <v>0.1585</v>
      </c>
      <c r="L120" s="1" t="n">
        <v>6.451</v>
      </c>
      <c r="M120" s="0" t="n">
        <f aca="false">I120*0.56</f>
        <v>2.24</v>
      </c>
      <c r="N120" s="12" t="n">
        <v>4</v>
      </c>
      <c r="O120" s="12" t="n">
        <v>3.9</v>
      </c>
      <c r="P120" s="13" t="n">
        <v>1.6</v>
      </c>
      <c r="Q120" s="10" t="n">
        <v>0.01645</v>
      </c>
      <c r="R120" s="5" t="s">
        <v>26</v>
      </c>
      <c r="S120" s="10" t="n">
        <v>0.004</v>
      </c>
      <c r="T120" s="0" t="n">
        <v>56363661.8900078</v>
      </c>
      <c r="U120" s="0" t="n">
        <f aca="false">V120/2</f>
        <v>1519852265315.81</v>
      </c>
      <c r="V120" s="0" t="n">
        <v>3039704530631.62</v>
      </c>
      <c r="W120" s="5" t="n">
        <f aca="false">A120</f>
        <v>20190123</v>
      </c>
      <c r="X120" s="0" t="s">
        <v>105</v>
      </c>
    </row>
    <row r="121" s="43" customFormat="true" ht="13.8" hidden="false" customHeight="false" outlineLevel="0" collapsed="false">
      <c r="A121" s="52" t="n">
        <v>20190123</v>
      </c>
      <c r="B121" s="52" t="n">
        <v>39</v>
      </c>
      <c r="C121" s="52" t="n">
        <v>1400</v>
      </c>
      <c r="D121" s="27" t="n">
        <f aca="false">C121*-2</f>
        <v>-2800</v>
      </c>
      <c r="E121" s="53" t="n">
        <v>33</v>
      </c>
      <c r="F121" s="54" t="n">
        <f aca="false">G121-38200</f>
        <v>600</v>
      </c>
      <c r="G121" s="43" t="n">
        <v>38800</v>
      </c>
      <c r="H121" s="44" t="n">
        <v>33</v>
      </c>
      <c r="I121" s="43" t="n">
        <v>4</v>
      </c>
      <c r="J121" s="45" t="n">
        <v>2.96</v>
      </c>
      <c r="K121" s="45" t="n">
        <v>0.05558</v>
      </c>
      <c r="L121" s="45" t="n">
        <v>3.699</v>
      </c>
      <c r="M121" s="43" t="n">
        <f aca="false">I121*0.56</f>
        <v>2.24</v>
      </c>
      <c r="N121" s="46" t="n">
        <v>12</v>
      </c>
      <c r="O121" s="46" t="n">
        <v>12</v>
      </c>
      <c r="P121" s="47" t="n">
        <v>0</v>
      </c>
      <c r="Q121" s="48" t="n">
        <v>0.03612</v>
      </c>
      <c r="R121" s="44" t="s">
        <v>26</v>
      </c>
      <c r="S121" s="48" t="n">
        <v>0.005</v>
      </c>
      <c r="T121" s="0" t="n">
        <v>53019713.4004648</v>
      </c>
      <c r="U121" s="0" t="n">
        <f aca="false">V121/2</f>
        <v>1429682331061.91</v>
      </c>
      <c r="V121" s="0" t="n">
        <v>2859364662123.82</v>
      </c>
      <c r="W121" s="44" t="n">
        <f aca="false">A121</f>
        <v>20190123</v>
      </c>
      <c r="X121" s="43" t="s">
        <v>106</v>
      </c>
    </row>
    <row r="122" customFormat="false" ht="13.8" hidden="false" customHeight="false" outlineLevel="0" collapsed="false">
      <c r="A122" s="36" t="n">
        <v>20190123</v>
      </c>
      <c r="B122" s="36" t="n">
        <v>40</v>
      </c>
      <c r="C122" s="36" t="n">
        <v>1400</v>
      </c>
      <c r="D122" s="27" t="n">
        <f aca="false">C122*-2</f>
        <v>-2800</v>
      </c>
      <c r="E122" s="37" t="n">
        <v>33</v>
      </c>
      <c r="F122" s="38" t="n">
        <f aca="false">G122-38200</f>
        <v>600</v>
      </c>
      <c r="G122" s="0" t="n">
        <v>38800</v>
      </c>
      <c r="H122" s="5" t="n">
        <v>22</v>
      </c>
      <c r="I122" s="0" t="n">
        <v>4.2</v>
      </c>
      <c r="J122" s="1" t="n">
        <v>1.651</v>
      </c>
      <c r="K122" s="1" t="n">
        <v>0.05971</v>
      </c>
      <c r="L122" s="1" t="n">
        <v>2.086</v>
      </c>
      <c r="M122" s="0" t="n">
        <f aca="false">I122*0.56</f>
        <v>2.352</v>
      </c>
      <c r="N122" s="3" t="n">
        <v>12</v>
      </c>
      <c r="O122" s="3" t="n">
        <v>12</v>
      </c>
      <c r="P122" s="0" t="n">
        <v>0</v>
      </c>
      <c r="Q122" s="10" t="n">
        <v>0.01308</v>
      </c>
      <c r="R122" s="5" t="s">
        <v>26</v>
      </c>
      <c r="S122" s="10" t="n">
        <v>0.005</v>
      </c>
      <c r="T122" s="0" t="n">
        <v>57894626.2587142</v>
      </c>
      <c r="U122" s="0" t="n">
        <f aca="false">V122/2</f>
        <v>1561134885817.6</v>
      </c>
      <c r="V122" s="0" t="n">
        <v>3122269771635.2</v>
      </c>
      <c r="W122" s="5" t="n">
        <f aca="false">A122</f>
        <v>20190123</v>
      </c>
      <c r="X122" s="0" t="s">
        <v>107</v>
      </c>
    </row>
    <row r="123" customFormat="false" ht="13.8" hidden="false" customHeight="false" outlineLevel="0" collapsed="false">
      <c r="A123" s="36" t="n">
        <v>20190123</v>
      </c>
      <c r="B123" s="36" t="n">
        <v>41</v>
      </c>
      <c r="C123" s="36" t="n">
        <v>1400</v>
      </c>
      <c r="D123" s="27" t="n">
        <f aca="false">C123*-2</f>
        <v>-2800</v>
      </c>
      <c r="E123" s="37" t="n">
        <v>-1</v>
      </c>
      <c r="F123" s="38" t="n">
        <f aca="false">G123-38200</f>
        <v>600</v>
      </c>
      <c r="G123" s="0" t="n">
        <v>38800</v>
      </c>
      <c r="H123" s="5" t="n">
        <v>26</v>
      </c>
      <c r="I123" s="0" t="n">
        <v>4.3</v>
      </c>
      <c r="J123" s="1" t="n">
        <v>2.703</v>
      </c>
      <c r="K123" s="1" t="n">
        <v>0.05777</v>
      </c>
      <c r="L123" s="1" t="n">
        <v>3.426</v>
      </c>
      <c r="M123" s="0" t="n">
        <f aca="false">I123*0.56</f>
        <v>2.408</v>
      </c>
      <c r="N123" s="3" t="n">
        <v>12</v>
      </c>
      <c r="O123" s="3" t="n">
        <v>12</v>
      </c>
      <c r="P123" s="0" t="n">
        <v>0</v>
      </c>
      <c r="Q123" s="10" t="n">
        <v>0.01404</v>
      </c>
      <c r="R123" s="5" t="s">
        <v>26</v>
      </c>
      <c r="S123" s="10" t="n">
        <v>0.006</v>
      </c>
      <c r="T123" s="0" t="n">
        <v>52858559.2563904</v>
      </c>
      <c r="U123" s="0" t="n">
        <f aca="false">V123/2</f>
        <v>1425336792061.72</v>
      </c>
      <c r="V123" s="0" t="n">
        <v>2850673584123.44</v>
      </c>
      <c r="W123" s="5" t="n">
        <f aca="false">A123</f>
        <v>20190123</v>
      </c>
      <c r="X123" s="0" t="s">
        <v>108</v>
      </c>
    </row>
    <row r="124" s="43" customFormat="true" ht="13.8" hidden="false" customHeight="false" outlineLevel="0" collapsed="false">
      <c r="A124" s="52" t="n">
        <v>20190123</v>
      </c>
      <c r="B124" s="52" t="n">
        <v>42</v>
      </c>
      <c r="C124" s="52" t="n">
        <v>1600</v>
      </c>
      <c r="D124" s="27" t="n">
        <f aca="false">C124*-2</f>
        <v>-3200</v>
      </c>
      <c r="E124" s="53" t="n">
        <v>-1</v>
      </c>
      <c r="F124" s="54" t="n">
        <f aca="false">G124-38200</f>
        <v>600</v>
      </c>
      <c r="G124" s="55" t="n">
        <v>38800</v>
      </c>
      <c r="H124" s="44" t="n">
        <v>33</v>
      </c>
      <c r="I124" s="43" t="n">
        <v>4.3</v>
      </c>
      <c r="J124" s="45" t="n">
        <v>1.248</v>
      </c>
      <c r="K124" s="45" t="n">
        <v>0.06714</v>
      </c>
      <c r="L124" s="45" t="n">
        <v>1.51</v>
      </c>
      <c r="M124" s="43" t="n">
        <f aca="false">I124*0.56</f>
        <v>2.408</v>
      </c>
      <c r="N124" s="46" t="n">
        <v>10</v>
      </c>
      <c r="O124" s="46" t="n">
        <v>10</v>
      </c>
      <c r="P124" s="47" t="n">
        <v>0</v>
      </c>
      <c r="Q124" s="48" t="n">
        <v>0.01322</v>
      </c>
      <c r="R124" s="44" t="s">
        <v>26</v>
      </c>
      <c r="S124" s="48" t="n">
        <v>0.004</v>
      </c>
      <c r="T124" s="0" t="n">
        <v>101083936.870643</v>
      </c>
      <c r="U124" s="0" t="n">
        <f aca="false">V124/2</f>
        <v>2725739337868.03</v>
      </c>
      <c r="V124" s="0" t="n">
        <v>5451478675736.06</v>
      </c>
      <c r="W124" s="44" t="n">
        <f aca="false">A124</f>
        <v>20190123</v>
      </c>
      <c r="X124" s="43" t="s">
        <v>109</v>
      </c>
    </row>
    <row r="125" s="43" customFormat="true" ht="13.8" hidden="false" customHeight="false" outlineLevel="0" collapsed="false">
      <c r="A125" s="43" t="n">
        <v>20190123</v>
      </c>
      <c r="B125" s="43" t="n">
        <v>43</v>
      </c>
      <c r="C125" s="43" t="n">
        <v>1600</v>
      </c>
      <c r="D125" s="5" t="n">
        <f aca="false">C125*-2</f>
        <v>-3200</v>
      </c>
      <c r="E125" s="49" t="n">
        <v>-1</v>
      </c>
      <c r="F125" s="50" t="n">
        <f aca="false">G125-38200</f>
        <v>0</v>
      </c>
      <c r="G125" s="43" t="n">
        <v>38200</v>
      </c>
      <c r="H125" s="44" t="n">
        <v>30</v>
      </c>
      <c r="I125" s="43" t="n">
        <v>4.5</v>
      </c>
      <c r="J125" s="45" t="n">
        <v>4.353</v>
      </c>
      <c r="K125" s="45" t="n">
        <v>0.06212</v>
      </c>
      <c r="L125" s="45" t="n">
        <v>5.366</v>
      </c>
      <c r="M125" s="43" t="n">
        <f aca="false">I125*0.56</f>
        <v>2.52</v>
      </c>
      <c r="N125" s="46" t="n">
        <v>0</v>
      </c>
      <c r="O125" s="46" t="n">
        <v>11</v>
      </c>
      <c r="P125" s="47" t="n">
        <v>0</v>
      </c>
      <c r="Q125" s="48" t="n">
        <v>0.01439</v>
      </c>
      <c r="R125" s="44" t="s">
        <v>26</v>
      </c>
      <c r="S125" s="48" t="n">
        <v>0.019</v>
      </c>
      <c r="T125" s="0" t="n">
        <v>93388826.4910922</v>
      </c>
      <c r="U125" s="0" t="n">
        <f aca="false">V125/2</f>
        <v>2518239850609.04</v>
      </c>
      <c r="V125" s="0" t="n">
        <v>5036479701218.09</v>
      </c>
      <c r="W125" s="44" t="n">
        <f aca="false">A125</f>
        <v>20190123</v>
      </c>
      <c r="X125" s="43" t="s">
        <v>110</v>
      </c>
    </row>
    <row r="126" customFormat="false" ht="13.8" hidden="false" customHeight="false" outlineLevel="0" collapsed="false">
      <c r="A126" s="16" t="n">
        <v>20190123</v>
      </c>
      <c r="B126" s="16" t="n">
        <v>44</v>
      </c>
      <c r="C126" s="16" t="n">
        <v>1600</v>
      </c>
      <c r="D126" s="17" t="n">
        <f aca="false">C126*-2</f>
        <v>-3200</v>
      </c>
      <c r="E126" s="39" t="n">
        <v>-1</v>
      </c>
      <c r="F126" s="19" t="n">
        <f aca="false">G126-38200</f>
        <v>900</v>
      </c>
      <c r="G126" s="0" t="n">
        <v>39100</v>
      </c>
      <c r="H126" s="5" t="n">
        <v>33</v>
      </c>
      <c r="I126" s="0" t="n">
        <v>4.3</v>
      </c>
      <c r="J126" s="1" t="n">
        <v>3.406</v>
      </c>
      <c r="K126" s="1" t="n">
        <v>0.1173</v>
      </c>
      <c r="L126" s="1" t="n">
        <v>3.795</v>
      </c>
      <c r="M126" s="0" t="n">
        <f aca="false">I126*0.56</f>
        <v>2.408</v>
      </c>
      <c r="N126" s="12" t="n">
        <v>3.1</v>
      </c>
      <c r="O126" s="12" t="n">
        <v>3</v>
      </c>
      <c r="P126" s="13" t="n">
        <v>1.2</v>
      </c>
      <c r="Q126" s="10" t="n">
        <v>0.01319</v>
      </c>
      <c r="R126" s="5" t="s">
        <v>26</v>
      </c>
      <c r="S126" s="10" t="n">
        <v>0.003</v>
      </c>
      <c r="T126" s="0" t="n">
        <v>107731545.31371</v>
      </c>
      <c r="U126" s="0" t="n">
        <f aca="false">V126/2</f>
        <v>2904992821625.79</v>
      </c>
      <c r="V126" s="0" t="n">
        <v>5809985643251.58</v>
      </c>
      <c r="W126" s="5" t="n">
        <f aca="false">A126</f>
        <v>20190123</v>
      </c>
      <c r="X126" s="0" t="s">
        <v>111</v>
      </c>
    </row>
    <row r="127" customFormat="false" ht="13.8" hidden="false" customHeight="false" outlineLevel="0" collapsed="false">
      <c r="A127" s="16" t="n">
        <v>20190123</v>
      </c>
      <c r="B127" s="16" t="n">
        <v>45</v>
      </c>
      <c r="C127" s="16" t="n">
        <v>1600</v>
      </c>
      <c r="D127" s="17" t="n">
        <f aca="false">C127*-2</f>
        <v>-3200</v>
      </c>
      <c r="E127" s="39" t="n">
        <v>-1</v>
      </c>
      <c r="F127" s="19" t="n">
        <f aca="false">G127-38200</f>
        <v>900</v>
      </c>
      <c r="G127" s="0" t="n">
        <v>39100</v>
      </c>
      <c r="H127" s="5" t="n">
        <v>33</v>
      </c>
      <c r="I127" s="0" t="n">
        <v>4.2</v>
      </c>
      <c r="J127" s="1" t="n">
        <v>2.696</v>
      </c>
      <c r="K127" s="1" t="n">
        <v>0.109</v>
      </c>
      <c r="L127" s="1" t="n">
        <v>2.994</v>
      </c>
      <c r="M127" s="0" t="n">
        <f aca="false">I127*0.56</f>
        <v>2.352</v>
      </c>
      <c r="N127" s="12" t="n">
        <v>3.4</v>
      </c>
      <c r="O127" s="12" t="n">
        <v>3.2</v>
      </c>
      <c r="P127" s="13" t="n">
        <v>1.3</v>
      </c>
      <c r="Q127" s="10" t="n">
        <v>0.02515</v>
      </c>
      <c r="R127" s="5" t="s">
        <v>26</v>
      </c>
      <c r="S127" s="10" t="n">
        <v>0.003</v>
      </c>
      <c r="T127" s="0" t="n">
        <v>83598712.2385748</v>
      </c>
      <c r="U127" s="0" t="n">
        <f aca="false">V127/2</f>
        <v>2254248356347.62</v>
      </c>
      <c r="V127" s="0" t="n">
        <v>4508496712695.23</v>
      </c>
      <c r="W127" s="5" t="n">
        <f aca="false">A127</f>
        <v>20190123</v>
      </c>
      <c r="X127" s="0" t="s">
        <v>112</v>
      </c>
    </row>
    <row r="128" customFormat="false" ht="13.8" hidden="false" customHeight="false" outlineLevel="0" collapsed="false">
      <c r="A128" s="16" t="n">
        <v>20190123</v>
      </c>
      <c r="B128" s="16" t="n">
        <v>46</v>
      </c>
      <c r="C128" s="16" t="n">
        <v>1800</v>
      </c>
      <c r="D128" s="17" t="n">
        <f aca="false">C128*-2</f>
        <v>-3600</v>
      </c>
      <c r="E128" s="39" t="n">
        <v>-1</v>
      </c>
      <c r="F128" s="19" t="n">
        <f aca="false">G128-38200</f>
        <v>900</v>
      </c>
      <c r="G128" s="0" t="n">
        <v>39100</v>
      </c>
      <c r="H128" s="5" t="n">
        <v>33</v>
      </c>
      <c r="I128" s="0" t="n">
        <v>4</v>
      </c>
      <c r="J128" s="1" t="n">
        <v>4.504</v>
      </c>
      <c r="K128" s="1" t="n">
        <v>0.1199</v>
      </c>
      <c r="L128" s="1" t="n">
        <v>5.322</v>
      </c>
      <c r="M128" s="0" t="n">
        <f aca="false">I128*0.56</f>
        <v>2.24</v>
      </c>
      <c r="N128" s="12" t="n">
        <v>2.8</v>
      </c>
      <c r="O128" s="12" t="n">
        <v>2.9</v>
      </c>
      <c r="P128" s="13" t="n">
        <v>1.1</v>
      </c>
      <c r="Q128" s="10" t="n">
        <v>0.02323</v>
      </c>
      <c r="R128" s="5" t="s">
        <v>26</v>
      </c>
      <c r="S128" s="10" t="n">
        <v>0.002</v>
      </c>
      <c r="T128" s="0" t="n">
        <v>62165211.0766848</v>
      </c>
      <c r="U128" s="0" t="n">
        <f aca="false">V128/2</f>
        <v>1676291669322.59</v>
      </c>
      <c r="V128" s="0" t="n">
        <v>3352583338645.17</v>
      </c>
      <c r="W128" s="5" t="n">
        <f aca="false">A128</f>
        <v>20190123</v>
      </c>
      <c r="X128" s="0" t="s">
        <v>113</v>
      </c>
    </row>
    <row r="129" customFormat="false" ht="13.8" hidden="false" customHeight="false" outlineLevel="0" collapsed="false">
      <c r="A129" s="16" t="n">
        <v>20190123</v>
      </c>
      <c r="B129" s="16" t="n">
        <v>47</v>
      </c>
      <c r="C129" s="16" t="n">
        <v>1800</v>
      </c>
      <c r="D129" s="17" t="n">
        <f aca="false">C129*-2</f>
        <v>-3600</v>
      </c>
      <c r="E129" s="39" t="n">
        <v>-1</v>
      </c>
      <c r="F129" s="19" t="n">
        <f aca="false">G129-38200</f>
        <v>900</v>
      </c>
      <c r="G129" s="0" t="n">
        <v>39100</v>
      </c>
      <c r="H129" s="5" t="n">
        <v>33</v>
      </c>
      <c r="I129" s="0" t="n">
        <v>4</v>
      </c>
      <c r="J129" s="1" t="n">
        <v>1.858</v>
      </c>
      <c r="K129" s="1" t="n">
        <v>0.1003</v>
      </c>
      <c r="L129" s="1" t="n">
        <v>2.089</v>
      </c>
      <c r="M129" s="0" t="n">
        <f aca="false">I129*0.56</f>
        <v>2.24</v>
      </c>
      <c r="N129" s="12" t="n">
        <v>3.4</v>
      </c>
      <c r="O129" s="12" t="n">
        <v>3.3</v>
      </c>
      <c r="P129" s="13" t="n">
        <v>1.3</v>
      </c>
      <c r="Q129" s="10" t="n">
        <v>0.02679</v>
      </c>
      <c r="R129" s="5" t="s">
        <v>26</v>
      </c>
      <c r="S129" s="10" t="n">
        <v>0.002</v>
      </c>
      <c r="T129" s="0" t="n">
        <v>57129144.074361</v>
      </c>
      <c r="U129" s="0" t="n">
        <f aca="false">V129/2</f>
        <v>1540493575566.71</v>
      </c>
      <c r="V129" s="0" t="n">
        <v>3080987151133.41</v>
      </c>
      <c r="W129" s="5" t="n">
        <f aca="false">A129</f>
        <v>20190123</v>
      </c>
      <c r="X129" s="0" t="s">
        <v>112</v>
      </c>
    </row>
    <row r="130" customFormat="false" ht="13.8" hidden="false" customHeight="false" outlineLevel="0" collapsed="false">
      <c r="A130" s="16" t="n">
        <v>20190123</v>
      </c>
      <c r="B130" s="16" t="n">
        <v>48</v>
      </c>
      <c r="C130" s="16" t="n">
        <v>2000</v>
      </c>
      <c r="D130" s="17" t="n">
        <f aca="false">C130*-2</f>
        <v>-4000</v>
      </c>
      <c r="E130" s="39" t="n">
        <v>-1</v>
      </c>
      <c r="F130" s="19" t="n">
        <f aca="false">G130-38200</f>
        <v>900</v>
      </c>
      <c r="G130" s="0" t="n">
        <v>39100</v>
      </c>
      <c r="H130" s="5" t="n">
        <v>30</v>
      </c>
      <c r="I130" s="0" t="n">
        <v>4.3</v>
      </c>
      <c r="J130" s="1" t="n">
        <v>0.5803</v>
      </c>
      <c r="K130" s="1" t="n">
        <v>0.08346</v>
      </c>
      <c r="L130" s="1" t="n">
        <v>0.7151</v>
      </c>
      <c r="M130" s="0" t="n">
        <f aca="false">I130*0.56</f>
        <v>2.408</v>
      </c>
      <c r="N130" s="12" t="n">
        <v>5.2</v>
      </c>
      <c r="O130" s="12" t="n">
        <v>4.7</v>
      </c>
      <c r="P130" s="13" t="n">
        <v>4.3</v>
      </c>
      <c r="Q130" s="10" t="n">
        <v>0.0208</v>
      </c>
      <c r="R130" s="5" t="s">
        <v>26</v>
      </c>
      <c r="S130" s="10" t="n">
        <v>0.002</v>
      </c>
      <c r="T130" s="0" t="n">
        <v>58015491.86677</v>
      </c>
      <c r="U130" s="0" t="n">
        <f aca="false">V130/2</f>
        <v>1564394040067.74</v>
      </c>
      <c r="V130" s="0" t="n">
        <v>3128788080135.48</v>
      </c>
      <c r="W130" s="5" t="n">
        <f aca="false">A130</f>
        <v>20190123</v>
      </c>
      <c r="X130" s="0" t="s">
        <v>114</v>
      </c>
    </row>
    <row r="131" customFormat="false" ht="13.8" hidden="false" customHeight="false" outlineLevel="0" collapsed="false">
      <c r="A131" s="16" t="n">
        <v>20190123</v>
      </c>
      <c r="B131" s="16" t="n">
        <v>49</v>
      </c>
      <c r="C131" s="16" t="n">
        <v>2000</v>
      </c>
      <c r="D131" s="17" t="n">
        <f aca="false">C131*-2</f>
        <v>-4000</v>
      </c>
      <c r="E131" s="39" t="n">
        <v>-1</v>
      </c>
      <c r="F131" s="19" t="n">
        <f aca="false">G131-38200</f>
        <v>900</v>
      </c>
      <c r="G131" s="0" t="n">
        <v>39100</v>
      </c>
      <c r="H131" s="5" t="n">
        <v>31</v>
      </c>
      <c r="I131" s="0" t="n">
        <v>4</v>
      </c>
      <c r="J131" s="1" t="n">
        <v>1.327</v>
      </c>
      <c r="K131" s="1" t="n">
        <v>0.06935</v>
      </c>
      <c r="L131" s="1" t="n">
        <v>1.595</v>
      </c>
      <c r="M131" s="0" t="n">
        <f aca="false">I131*0.56</f>
        <v>2.24</v>
      </c>
      <c r="N131" s="12" t="n">
        <v>4.9</v>
      </c>
      <c r="O131" s="12" t="n">
        <v>5.9</v>
      </c>
      <c r="P131" s="13" t="n">
        <v>4.1</v>
      </c>
      <c r="Q131" s="10" t="n">
        <v>0.01547</v>
      </c>
      <c r="R131" s="5" t="s">
        <v>26</v>
      </c>
      <c r="S131" s="10" t="n">
        <v>0.002</v>
      </c>
      <c r="T131" s="0" t="n">
        <v>56403950.4260264</v>
      </c>
      <c r="U131" s="0" t="n">
        <f aca="false">V131/2</f>
        <v>1520938650065.86</v>
      </c>
      <c r="V131" s="0" t="n">
        <v>3041877300131.72</v>
      </c>
      <c r="W131" s="5" t="n">
        <f aca="false">A131</f>
        <v>20190123</v>
      </c>
      <c r="X131" s="0" t="s">
        <v>115</v>
      </c>
    </row>
    <row r="132" customFormat="false" ht="13.8" hidden="false" customHeight="false" outlineLevel="0" collapsed="false">
      <c r="A132" s="16" t="n">
        <v>20190123</v>
      </c>
      <c r="B132" s="16" t="n">
        <v>50</v>
      </c>
      <c r="C132" s="16" t="n">
        <v>2200</v>
      </c>
      <c r="D132" s="17" t="n">
        <f aca="false">C132*-2</f>
        <v>-4400</v>
      </c>
      <c r="E132" s="39" t="n">
        <v>-1</v>
      </c>
      <c r="F132" s="19" t="n">
        <f aca="false">G132-38200</f>
        <v>900</v>
      </c>
      <c r="G132" s="0" t="n">
        <v>39100</v>
      </c>
      <c r="H132" s="5" t="n">
        <v>0</v>
      </c>
      <c r="I132" s="0" t="n">
        <v>4</v>
      </c>
      <c r="J132" s="1" t="n">
        <v>0.3618</v>
      </c>
      <c r="K132" s="1" t="n">
        <v>0.07653</v>
      </c>
      <c r="L132" s="1" t="n">
        <v>0.4751</v>
      </c>
      <c r="M132" s="0" t="n">
        <f aca="false">I132*0.56</f>
        <v>2.24</v>
      </c>
      <c r="N132" s="3" t="n">
        <v>6.4</v>
      </c>
      <c r="O132" s="3" t="n">
        <v>6.7</v>
      </c>
      <c r="P132" s="0" t="n">
        <v>0</v>
      </c>
      <c r="Q132" s="10" t="n">
        <v>0.01423</v>
      </c>
      <c r="R132" s="5" t="s">
        <v>26</v>
      </c>
      <c r="S132" s="10" t="n">
        <v>0.001</v>
      </c>
      <c r="T132" s="0" t="n">
        <v>59103282.3392719</v>
      </c>
      <c r="U132" s="0" t="n">
        <f aca="false">V132/2</f>
        <v>1593726428319.01</v>
      </c>
      <c r="V132" s="0" t="n">
        <v>3187452856638.02</v>
      </c>
      <c r="W132" s="5" t="n">
        <f aca="false">A132</f>
        <v>20190123</v>
      </c>
      <c r="X132" s="0" t="s">
        <v>116</v>
      </c>
    </row>
    <row r="133" customFormat="false" ht="13.8" hidden="false" customHeight="false" outlineLevel="0" collapsed="false">
      <c r="A133" s="16" t="n">
        <v>20190123</v>
      </c>
      <c r="B133" s="16" t="n">
        <v>51</v>
      </c>
      <c r="C133" s="16" t="n">
        <v>2200</v>
      </c>
      <c r="D133" s="17" t="n">
        <f aca="false">C133*-2</f>
        <v>-4400</v>
      </c>
      <c r="E133" s="39" t="n">
        <v>-1</v>
      </c>
      <c r="F133" s="19" t="n">
        <f aca="false">G133-38200</f>
        <v>900</v>
      </c>
      <c r="G133" s="0" t="n">
        <v>39100</v>
      </c>
      <c r="H133" s="5" t="n">
        <v>0</v>
      </c>
      <c r="I133" s="0" t="n">
        <v>4</v>
      </c>
      <c r="J133" s="1" t="n">
        <v>0.3815</v>
      </c>
      <c r="K133" s="1" t="n">
        <v>0.07175</v>
      </c>
      <c r="L133" s="1" t="n">
        <v>0.5057</v>
      </c>
      <c r="M133" s="0" t="n">
        <f aca="false">I133*0.56</f>
        <v>2.24</v>
      </c>
      <c r="N133" s="3" t="n">
        <v>6.5</v>
      </c>
      <c r="O133" s="3" t="n">
        <v>6.6</v>
      </c>
      <c r="P133" s="0" t="n">
        <v>0</v>
      </c>
      <c r="Q133" s="10" t="n">
        <v>0.01444</v>
      </c>
      <c r="R133" s="5" t="s">
        <v>26</v>
      </c>
      <c r="S133" s="10" t="n">
        <v>0.001</v>
      </c>
      <c r="T133" s="0" t="n">
        <v>62124922.5406662</v>
      </c>
      <c r="U133" s="0" t="n">
        <f aca="false">V133/2</f>
        <v>1675205284572.54</v>
      </c>
      <c r="V133" s="0" t="n">
        <v>3350410569145.08</v>
      </c>
      <c r="W133" s="5" t="n">
        <f aca="false">A133</f>
        <v>20190123</v>
      </c>
      <c r="X133" s="0" t="s">
        <v>116</v>
      </c>
    </row>
    <row r="134" customFormat="false" ht="13.8" hidden="false" customHeight="false" outlineLevel="0" collapsed="false">
      <c r="A134" s="16" t="n">
        <v>20190123</v>
      </c>
      <c r="B134" s="16" t="n">
        <v>52</v>
      </c>
      <c r="C134" s="16" t="n">
        <v>2200</v>
      </c>
      <c r="D134" s="17" t="n">
        <f aca="false">C134*-2</f>
        <v>-4400</v>
      </c>
      <c r="E134" s="39" t="n">
        <v>-1</v>
      </c>
      <c r="F134" s="19" t="n">
        <f aca="false">G134-38200</f>
        <v>900</v>
      </c>
      <c r="G134" s="0" t="n">
        <v>39100</v>
      </c>
      <c r="H134" s="5" t="n">
        <v>0</v>
      </c>
      <c r="I134" s="0" t="n">
        <v>4</v>
      </c>
      <c r="J134" s="1" t="n">
        <v>0.4627</v>
      </c>
      <c r="K134" s="1" t="n">
        <v>0.0745</v>
      </c>
      <c r="L134" s="1" t="n">
        <v>0.6195</v>
      </c>
      <c r="M134" s="0" t="n">
        <f aca="false">I134*0.56</f>
        <v>2.24</v>
      </c>
      <c r="N134" s="3" t="n">
        <v>6.1</v>
      </c>
      <c r="O134" s="3" t="n">
        <v>6.6</v>
      </c>
      <c r="P134" s="0" t="n">
        <v>0</v>
      </c>
      <c r="Q134" s="10" t="n">
        <v>0.01404</v>
      </c>
      <c r="R134" s="5" t="s">
        <v>26</v>
      </c>
      <c r="S134" s="10" t="n">
        <v>0.001</v>
      </c>
      <c r="T134" s="0" t="n">
        <v>56081642.1378777</v>
      </c>
      <c r="U134" s="0" t="n">
        <f aca="false">V134/2</f>
        <v>1512247572065.49</v>
      </c>
      <c r="V134" s="0" t="n">
        <v>3024495144130.97</v>
      </c>
      <c r="W134" s="5" t="n">
        <f aca="false">A134</f>
        <v>20190123</v>
      </c>
      <c r="X134" s="0" t="s">
        <v>116</v>
      </c>
    </row>
    <row r="135" customFormat="false" ht="13.8" hidden="false" customHeight="false" outlineLevel="0" collapsed="false">
      <c r="A135" s="16" t="n">
        <v>20190123</v>
      </c>
      <c r="B135" s="16" t="n">
        <v>53</v>
      </c>
      <c r="C135" s="16" t="n">
        <v>2000</v>
      </c>
      <c r="D135" s="17" t="n">
        <f aca="false">C135*-2</f>
        <v>-4000</v>
      </c>
      <c r="E135" s="39" t="n">
        <v>-1</v>
      </c>
      <c r="F135" s="19" t="n">
        <f aca="false">G135-38200</f>
        <v>900</v>
      </c>
      <c r="G135" s="0" t="n">
        <v>39100</v>
      </c>
      <c r="H135" s="5" t="n">
        <v>0</v>
      </c>
      <c r="I135" s="0" t="n">
        <v>4</v>
      </c>
      <c r="J135" s="1" t="n">
        <v>0.2856</v>
      </c>
      <c r="K135" s="1" t="n">
        <v>0.08214</v>
      </c>
      <c r="L135" s="1" t="n">
        <v>0.3963</v>
      </c>
      <c r="M135" s="0" t="n">
        <f aca="false">I135*0.56</f>
        <v>2.24</v>
      </c>
      <c r="N135" s="3" t="n">
        <v>6.3</v>
      </c>
      <c r="O135" s="3" t="n">
        <v>6.8</v>
      </c>
      <c r="P135" s="0" t="n">
        <v>0</v>
      </c>
      <c r="Q135" s="10" t="n">
        <v>0.01471</v>
      </c>
      <c r="R135" s="5" t="s">
        <v>26</v>
      </c>
      <c r="S135" s="10" t="n">
        <v>0.002</v>
      </c>
      <c r="T135" s="0" t="n">
        <v>60271649.883811</v>
      </c>
      <c r="U135" s="0" t="n">
        <f aca="false">V135/2</f>
        <v>1625231586070.38</v>
      </c>
      <c r="V135" s="0" t="n">
        <v>3250463172140.75</v>
      </c>
      <c r="W135" s="5" t="n">
        <f aca="false">A135</f>
        <v>20190123</v>
      </c>
      <c r="X135" s="0" t="s">
        <v>116</v>
      </c>
    </row>
    <row r="136" customFormat="false" ht="13.8" hidden="false" customHeight="false" outlineLevel="0" collapsed="false">
      <c r="A136" s="16" t="n">
        <v>20190123</v>
      </c>
      <c r="B136" s="16" t="n">
        <v>54</v>
      </c>
      <c r="C136" s="16" t="n">
        <v>2000</v>
      </c>
      <c r="D136" s="17" t="n">
        <f aca="false">C136*-2</f>
        <v>-4000</v>
      </c>
      <c r="E136" s="39" t="n">
        <v>-1</v>
      </c>
      <c r="F136" s="19" t="n">
        <f aca="false">G136-38200</f>
        <v>900</v>
      </c>
      <c r="G136" s="0" t="n">
        <v>39100</v>
      </c>
      <c r="H136" s="5" t="n">
        <v>0</v>
      </c>
      <c r="I136" s="0" t="n">
        <v>4</v>
      </c>
      <c r="J136" s="1" t="n">
        <v>0.4262</v>
      </c>
      <c r="K136" s="1" t="n">
        <v>0.07232</v>
      </c>
      <c r="L136" s="1" t="n">
        <v>0.5534</v>
      </c>
      <c r="M136" s="0" t="n">
        <f aca="false">I136*0.56</f>
        <v>2.24</v>
      </c>
      <c r="N136" s="3" t="n">
        <v>6.7</v>
      </c>
      <c r="O136" s="3" t="n">
        <v>6.7</v>
      </c>
      <c r="P136" s="0" t="n">
        <v>0</v>
      </c>
      <c r="Q136" s="10" t="n">
        <v>0.01545</v>
      </c>
      <c r="R136" s="5" t="s">
        <v>26</v>
      </c>
      <c r="S136" s="10" t="n">
        <v>0.002</v>
      </c>
      <c r="T136" s="0" t="n">
        <v>63776752.5174284</v>
      </c>
      <c r="U136" s="0" t="n">
        <f aca="false">V136/2</f>
        <v>1719747059324.47</v>
      </c>
      <c r="V136" s="0" t="n">
        <v>3439494118648.94</v>
      </c>
      <c r="W136" s="5" t="n">
        <f aca="false">A136</f>
        <v>20190123</v>
      </c>
      <c r="X136" s="0" t="s">
        <v>116</v>
      </c>
    </row>
    <row r="137" customFormat="false" ht="13.8" hidden="false" customHeight="false" outlineLevel="0" collapsed="false">
      <c r="A137" s="16" t="n">
        <v>20190123</v>
      </c>
      <c r="B137" s="16" t="n">
        <v>55</v>
      </c>
      <c r="C137" s="16" t="n">
        <v>1800</v>
      </c>
      <c r="D137" s="17" t="n">
        <f aca="false">C137*-2</f>
        <v>-3600</v>
      </c>
      <c r="E137" s="39" t="n">
        <v>-1</v>
      </c>
      <c r="F137" s="19" t="n">
        <f aca="false">G137-38200</f>
        <v>900</v>
      </c>
      <c r="G137" s="0" t="n">
        <v>39100</v>
      </c>
      <c r="H137" s="5" t="n">
        <v>30</v>
      </c>
      <c r="I137" s="0" t="n">
        <v>4</v>
      </c>
      <c r="J137" s="1" t="n">
        <v>0.9034</v>
      </c>
      <c r="K137" s="1" t="n">
        <v>0.07754</v>
      </c>
      <c r="L137" s="1" t="n">
        <v>1.101</v>
      </c>
      <c r="M137" s="0" t="n">
        <f aca="false">I137*0.56</f>
        <v>2.24</v>
      </c>
      <c r="N137" s="12" t="n">
        <v>4</v>
      </c>
      <c r="O137" s="12" t="n">
        <v>3.7</v>
      </c>
      <c r="P137" s="13" t="n">
        <v>3.2</v>
      </c>
      <c r="Q137" s="10" t="n">
        <v>0.01395</v>
      </c>
      <c r="R137" s="5" t="s">
        <v>26</v>
      </c>
      <c r="S137" s="10" t="n">
        <v>0.002</v>
      </c>
      <c r="T137" s="0" t="n">
        <v>76951103.7955074</v>
      </c>
      <c r="U137" s="0" t="n">
        <f aca="false">V137/2</f>
        <v>2074994872589.85</v>
      </c>
      <c r="V137" s="0" t="n">
        <v>4149989745179.7</v>
      </c>
      <c r="W137" s="5" t="n">
        <f aca="false">A137</f>
        <v>20190123</v>
      </c>
      <c r="X137" s="0" t="s">
        <v>117</v>
      </c>
    </row>
    <row r="138" customFormat="false" ht="13.8" hidden="false" customHeight="false" outlineLevel="0" collapsed="false">
      <c r="A138" s="16" t="n">
        <v>20190123</v>
      </c>
      <c r="B138" s="16" t="n">
        <v>56</v>
      </c>
      <c r="C138" s="16" t="n">
        <v>1800</v>
      </c>
      <c r="D138" s="17" t="n">
        <f aca="false">C138*-2</f>
        <v>-3600</v>
      </c>
      <c r="E138" s="39" t="n">
        <v>-1</v>
      </c>
      <c r="F138" s="19" t="n">
        <f aca="false">G138-38200</f>
        <v>900</v>
      </c>
      <c r="G138" s="0" t="n">
        <v>39100</v>
      </c>
      <c r="H138" s="5" t="n">
        <v>28</v>
      </c>
      <c r="I138" s="0" t="n">
        <v>4</v>
      </c>
      <c r="J138" s="1" t="n">
        <v>0.5367</v>
      </c>
      <c r="K138" s="1" t="n">
        <v>0.09126</v>
      </c>
      <c r="L138" s="1" t="n">
        <v>0.6661</v>
      </c>
      <c r="M138" s="0" t="n">
        <f aca="false">I138*0.56</f>
        <v>2.24</v>
      </c>
      <c r="N138" s="12" t="n">
        <v>5.2</v>
      </c>
      <c r="O138" s="12" t="n">
        <v>4.75</v>
      </c>
      <c r="P138" s="13" t="n">
        <v>4.4</v>
      </c>
      <c r="Q138" s="10" t="n">
        <v>0.015</v>
      </c>
      <c r="R138" s="5" t="s">
        <v>26</v>
      </c>
      <c r="S138" s="10" t="n">
        <v>0.002</v>
      </c>
      <c r="T138" s="0" t="n">
        <v>80899380.3253292</v>
      </c>
      <c r="U138" s="0" t="n">
        <f aca="false">V138/2</f>
        <v>2181460578094.46</v>
      </c>
      <c r="V138" s="0" t="n">
        <v>4362921156188.92</v>
      </c>
      <c r="W138" s="5" t="n">
        <f aca="false">A138</f>
        <v>20190123</v>
      </c>
      <c r="X138" s="0" t="s">
        <v>118</v>
      </c>
    </row>
    <row r="139" customFormat="false" ht="13.8" hidden="false" customHeight="false" outlineLevel="0" collapsed="false">
      <c r="A139" s="16" t="n">
        <v>20190123</v>
      </c>
      <c r="B139" s="16" t="n">
        <v>57</v>
      </c>
      <c r="C139" s="16" t="n">
        <v>1600</v>
      </c>
      <c r="D139" s="17" t="n">
        <f aca="false">C139*-2</f>
        <v>-3200</v>
      </c>
      <c r="E139" s="39" t="n">
        <v>-1</v>
      </c>
      <c r="F139" s="19" t="n">
        <f aca="false">G139-38200</f>
        <v>900</v>
      </c>
      <c r="G139" s="0" t="n">
        <v>39100</v>
      </c>
      <c r="H139" s="5" t="n">
        <v>33</v>
      </c>
      <c r="I139" s="0" t="n">
        <v>4</v>
      </c>
      <c r="J139" s="1" t="n">
        <v>1.072</v>
      </c>
      <c r="K139" s="1" t="n">
        <v>0.1012</v>
      </c>
      <c r="L139" s="1" t="n">
        <v>1.231</v>
      </c>
      <c r="M139" s="0" t="n">
        <f aca="false">I139*0.56</f>
        <v>2.24</v>
      </c>
      <c r="N139" s="12" t="n">
        <v>3.8</v>
      </c>
      <c r="O139" s="12" t="n">
        <v>3.8</v>
      </c>
      <c r="P139" s="13" t="n">
        <v>1.6</v>
      </c>
      <c r="Q139" s="10" t="n">
        <v>0.01585</v>
      </c>
      <c r="R139" s="5" t="s">
        <v>26</v>
      </c>
      <c r="S139" s="10" t="n">
        <v>0.003</v>
      </c>
      <c r="T139" s="0" t="n">
        <v>154909420.99148</v>
      </c>
      <c r="U139" s="0" t="n">
        <f aca="false">V139/2</f>
        <v>4177149363930.88</v>
      </c>
      <c r="V139" s="0" t="n">
        <v>8354298727861.76</v>
      </c>
      <c r="W139" s="5" t="n">
        <f aca="false">A139</f>
        <v>20190123</v>
      </c>
      <c r="X139" s="0" t="s">
        <v>119</v>
      </c>
    </row>
    <row r="140" customFormat="false" ht="13.8" hidden="false" customHeight="false" outlineLevel="0" collapsed="false">
      <c r="A140" s="16" t="n">
        <v>20190123</v>
      </c>
      <c r="B140" s="16" t="n">
        <v>58</v>
      </c>
      <c r="C140" s="16" t="n">
        <v>1600</v>
      </c>
      <c r="D140" s="17" t="n">
        <f aca="false">C140*-2</f>
        <v>-3200</v>
      </c>
      <c r="E140" s="39" t="n">
        <v>-1</v>
      </c>
      <c r="F140" s="19" t="n">
        <f aca="false">G140-38200</f>
        <v>900</v>
      </c>
      <c r="G140" s="0" t="n">
        <v>39100</v>
      </c>
      <c r="H140" s="5" t="n">
        <v>32</v>
      </c>
      <c r="I140" s="0" t="n">
        <v>4</v>
      </c>
      <c r="J140" s="1" t="n">
        <v>1.002</v>
      </c>
      <c r="K140" s="1" t="n">
        <v>0.1131</v>
      </c>
      <c r="L140" s="1" t="n">
        <v>1.157</v>
      </c>
      <c r="M140" s="0" t="n">
        <f aca="false">I140*0.56</f>
        <v>2.24</v>
      </c>
      <c r="N140" s="12" t="n">
        <v>3.8</v>
      </c>
      <c r="O140" s="12" t="n">
        <v>3.8</v>
      </c>
      <c r="P140" s="13" t="n">
        <v>1.3</v>
      </c>
      <c r="Q140" s="10" t="n">
        <v>0.01913</v>
      </c>
      <c r="R140" s="5" t="s">
        <v>26</v>
      </c>
      <c r="S140" s="10" t="n">
        <v>0.003</v>
      </c>
      <c r="T140" s="0" t="n">
        <v>99311241.285825</v>
      </c>
      <c r="U140" s="0" t="n">
        <f aca="false">V140/2</f>
        <v>2677938408865.96</v>
      </c>
      <c r="V140" s="0" t="n">
        <v>5355876817731.92</v>
      </c>
      <c r="W140" s="5" t="n">
        <f aca="false">A140</f>
        <v>20190123</v>
      </c>
      <c r="X140" s="0" t="s">
        <v>120</v>
      </c>
    </row>
    <row r="141" customFormat="false" ht="13.8" hidden="false" customHeight="false" outlineLevel="0" collapsed="false">
      <c r="A141" s="16" t="n">
        <v>20190123</v>
      </c>
      <c r="B141" s="16" t="n">
        <v>59</v>
      </c>
      <c r="C141" s="16" t="n">
        <v>1400</v>
      </c>
      <c r="D141" s="17" t="n">
        <f aca="false">C141*-2</f>
        <v>-2800</v>
      </c>
      <c r="E141" s="39" t="n">
        <v>-1</v>
      </c>
      <c r="F141" s="19" t="n">
        <f aca="false">G141-38200</f>
        <v>900</v>
      </c>
      <c r="G141" s="0" t="n">
        <v>39100</v>
      </c>
      <c r="H141" s="5" t="n">
        <v>33</v>
      </c>
      <c r="I141" s="0" t="n">
        <v>4</v>
      </c>
      <c r="J141" s="1" t="n">
        <v>4.001</v>
      </c>
      <c r="K141" s="1" t="n">
        <v>0.1766</v>
      </c>
      <c r="L141" s="1" t="n">
        <v>4.576</v>
      </c>
      <c r="M141" s="0" t="n">
        <f aca="false">I141*0.56</f>
        <v>2.24</v>
      </c>
      <c r="N141" s="12" t="n">
        <v>3.5</v>
      </c>
      <c r="O141" s="12" t="n">
        <v>3.3</v>
      </c>
      <c r="P141" s="13" t="n">
        <v>1.4</v>
      </c>
      <c r="Q141" s="10" t="n">
        <v>0.02009</v>
      </c>
      <c r="R141" s="5" t="s">
        <v>26</v>
      </c>
      <c r="S141" s="10" t="n">
        <v>0.004</v>
      </c>
      <c r="T141" s="0" t="n">
        <v>283067254.066615</v>
      </c>
      <c r="U141" s="0" t="n">
        <f aca="false">V141/2</f>
        <v>7632939253830.5</v>
      </c>
      <c r="V141" s="1" t="n">
        <v>15265878507661</v>
      </c>
      <c r="W141" s="5" t="n">
        <f aca="false">A141</f>
        <v>20190123</v>
      </c>
      <c r="X141" s="0" t="s">
        <v>121</v>
      </c>
    </row>
    <row r="142" customFormat="false" ht="13.8" hidden="false" customHeight="false" outlineLevel="0" collapsed="false">
      <c r="A142" s="16" t="n">
        <v>20190123</v>
      </c>
      <c r="B142" s="16" t="n">
        <v>60</v>
      </c>
      <c r="C142" s="16" t="n">
        <v>1400</v>
      </c>
      <c r="D142" s="17" t="n">
        <f aca="false">C142*-2</f>
        <v>-2800</v>
      </c>
      <c r="E142" s="39" t="n">
        <v>-1</v>
      </c>
      <c r="F142" s="19" t="n">
        <f aca="false">G142-38200</f>
        <v>900</v>
      </c>
      <c r="G142" s="0" t="n">
        <v>39100</v>
      </c>
      <c r="H142" s="5" t="n">
        <v>33</v>
      </c>
      <c r="I142" s="0" t="n">
        <v>4</v>
      </c>
      <c r="J142" s="1" t="n">
        <v>2.28</v>
      </c>
      <c r="K142" s="1" t="n">
        <v>0.1245</v>
      </c>
      <c r="L142" s="1" t="n">
        <v>2.543</v>
      </c>
      <c r="M142" s="0" t="n">
        <f aca="false">I142*0.56</f>
        <v>2.24</v>
      </c>
      <c r="N142" s="12" t="n">
        <v>3.9</v>
      </c>
      <c r="O142" s="12" t="n">
        <v>3.6</v>
      </c>
      <c r="P142" s="13" t="n">
        <v>1.3</v>
      </c>
      <c r="Q142" s="10" t="n">
        <v>0.03851</v>
      </c>
      <c r="R142" s="5" t="s">
        <v>26</v>
      </c>
      <c r="S142" s="10" t="n">
        <v>0.004</v>
      </c>
      <c r="T142" s="0" t="n">
        <v>233673508.907824</v>
      </c>
      <c r="U142" s="0" t="n">
        <f aca="false">V142/2</f>
        <v>6301031550272.85</v>
      </c>
      <c r="V142" s="1" t="n">
        <v>12602063100545.7</v>
      </c>
      <c r="W142" s="5" t="n">
        <f aca="false">A142</f>
        <v>20190123</v>
      </c>
      <c r="X142" s="0" t="s">
        <v>121</v>
      </c>
    </row>
    <row r="143" customFormat="false" ht="13.8" hidden="false" customHeight="false" outlineLevel="0" collapsed="false">
      <c r="A143" s="16" t="n">
        <v>20190123</v>
      </c>
      <c r="B143" s="16" t="n">
        <v>61</v>
      </c>
      <c r="C143" s="16" t="n">
        <v>1200</v>
      </c>
      <c r="D143" s="17" t="n">
        <f aca="false">C143*-2</f>
        <v>-2400</v>
      </c>
      <c r="E143" s="39" t="n">
        <v>-1</v>
      </c>
      <c r="F143" s="19" t="n">
        <f aca="false">G143-38200</f>
        <v>900</v>
      </c>
      <c r="G143" s="0" t="n">
        <v>39100</v>
      </c>
      <c r="H143" s="5" t="n">
        <v>33</v>
      </c>
      <c r="I143" s="0" t="n">
        <v>4</v>
      </c>
      <c r="J143" s="1" t="n">
        <v>7.231</v>
      </c>
      <c r="K143" s="1" t="n">
        <v>0.3085</v>
      </c>
      <c r="L143" s="1" t="n">
        <v>8.541</v>
      </c>
      <c r="M143" s="0" t="n">
        <f aca="false">I143*0.56</f>
        <v>2.24</v>
      </c>
      <c r="N143" s="12" t="n">
        <v>3.3</v>
      </c>
      <c r="O143" s="12" t="n">
        <v>3.4</v>
      </c>
      <c r="P143" s="13" t="n">
        <v>1.4</v>
      </c>
      <c r="Q143" s="10" t="n">
        <v>0.02468</v>
      </c>
      <c r="R143" s="5" t="s">
        <v>26</v>
      </c>
      <c r="S143" s="10" t="n">
        <v>0.005</v>
      </c>
      <c r="T143" s="0" t="n">
        <v>184682649.109218</v>
      </c>
      <c r="U143" s="0" t="n">
        <f aca="false">V143/2</f>
        <v>4979987694215.64</v>
      </c>
      <c r="V143" s="0" t="n">
        <v>9959975388431.28</v>
      </c>
      <c r="W143" s="5" t="n">
        <f aca="false">A143</f>
        <v>20190123</v>
      </c>
      <c r="X143" s="0" t="s">
        <v>122</v>
      </c>
    </row>
    <row r="144" customFormat="false" ht="13.8" hidden="false" customHeight="false" outlineLevel="0" collapsed="false">
      <c r="A144" s="16" t="n">
        <v>20190123</v>
      </c>
      <c r="B144" s="16" t="n">
        <v>62</v>
      </c>
      <c r="C144" s="16" t="n">
        <v>1200</v>
      </c>
      <c r="D144" s="17" t="n">
        <f aca="false">C144*-2</f>
        <v>-2400</v>
      </c>
      <c r="E144" s="39" t="n">
        <v>-1</v>
      </c>
      <c r="F144" s="19" t="n">
        <f aca="false">G144-38200</f>
        <v>900</v>
      </c>
      <c r="G144" s="0" t="n">
        <v>39100</v>
      </c>
      <c r="H144" s="5" t="n">
        <v>33</v>
      </c>
      <c r="I144" s="0" t="n">
        <v>4</v>
      </c>
      <c r="J144" s="1" t="n">
        <v>6.275</v>
      </c>
      <c r="K144" s="1" t="n">
        <v>0.2511</v>
      </c>
      <c r="L144" s="1" t="n">
        <v>7.416</v>
      </c>
      <c r="M144" s="0" t="n">
        <f aca="false">I144*0.56</f>
        <v>2.24</v>
      </c>
      <c r="N144" s="12" t="n">
        <v>3.2</v>
      </c>
      <c r="O144" s="12" t="n">
        <v>3.1</v>
      </c>
      <c r="P144" s="13" t="n">
        <v>1.4</v>
      </c>
      <c r="Q144" s="10" t="n">
        <v>0.07036</v>
      </c>
      <c r="R144" s="5" t="s">
        <v>26</v>
      </c>
      <c r="S144" s="10" t="n">
        <v>0.005</v>
      </c>
      <c r="T144" s="0" t="n">
        <v>70142341.2083656</v>
      </c>
      <c r="U144" s="0" t="n">
        <f aca="false">V144/2</f>
        <v>1891395849831.9</v>
      </c>
      <c r="V144" s="0" t="n">
        <v>3782791699663.8</v>
      </c>
      <c r="W144" s="5" t="n">
        <f aca="false">A144</f>
        <v>20190123</v>
      </c>
      <c r="X144" s="0" t="s">
        <v>123</v>
      </c>
    </row>
    <row r="145" customFormat="false" ht="13.8" hidden="false" customHeight="false" outlineLevel="0" collapsed="false">
      <c r="A145" s="16" t="n">
        <v>20190123</v>
      </c>
      <c r="B145" s="16" t="n">
        <v>63</v>
      </c>
      <c r="C145" s="16" t="n">
        <v>1000</v>
      </c>
      <c r="D145" s="17" t="n">
        <f aca="false">C145*-2</f>
        <v>-2000</v>
      </c>
      <c r="E145" s="39" t="n">
        <v>-1</v>
      </c>
      <c r="F145" s="19" t="n">
        <f aca="false">G145-38200</f>
        <v>900</v>
      </c>
      <c r="G145" s="0" t="n">
        <v>39100</v>
      </c>
      <c r="H145" s="5" t="n">
        <v>34</v>
      </c>
      <c r="I145" s="0" t="n">
        <v>4</v>
      </c>
      <c r="J145" s="1" t="n">
        <v>3.878</v>
      </c>
      <c r="K145" s="1" t="n">
        <v>0.1986</v>
      </c>
      <c r="L145" s="1" t="n">
        <v>5.06</v>
      </c>
      <c r="M145" s="0" t="n">
        <f aca="false">I145*0.56</f>
        <v>2.24</v>
      </c>
      <c r="N145" s="12" t="n">
        <v>3.3</v>
      </c>
      <c r="O145" s="12" t="n">
        <v>3.7</v>
      </c>
      <c r="P145" s="13" t="n">
        <v>1.5</v>
      </c>
      <c r="Q145" s="10" t="n">
        <v>0.05815</v>
      </c>
      <c r="R145" s="5" t="s">
        <v>26</v>
      </c>
      <c r="S145" s="10" t="n">
        <v>0.007</v>
      </c>
      <c r="T145" s="0" t="n">
        <v>62286076.6847405</v>
      </c>
      <c r="U145" s="0" t="n">
        <f aca="false">V145/2</f>
        <v>1679550823572.73</v>
      </c>
      <c r="V145" s="0" t="n">
        <v>3359101647145.45</v>
      </c>
      <c r="W145" s="5" t="n">
        <f aca="false">A145</f>
        <v>20190123</v>
      </c>
      <c r="X145" s="0" t="s">
        <v>124</v>
      </c>
    </row>
    <row r="146" customFormat="false" ht="13.8" hidden="false" customHeight="false" outlineLevel="0" collapsed="false">
      <c r="A146" s="16" t="n">
        <v>20190123</v>
      </c>
      <c r="B146" s="16" t="n">
        <v>64</v>
      </c>
      <c r="C146" s="16" t="n">
        <v>1000</v>
      </c>
      <c r="D146" s="17" t="n">
        <f aca="false">C146*-2</f>
        <v>-2000</v>
      </c>
      <c r="E146" s="39" t="n">
        <v>-1</v>
      </c>
      <c r="F146" s="19" t="n">
        <f aca="false">G146-38200</f>
        <v>900</v>
      </c>
      <c r="G146" s="0" t="n">
        <v>39100</v>
      </c>
      <c r="H146" s="5" t="n">
        <v>33</v>
      </c>
      <c r="I146" s="0" t="n">
        <v>4</v>
      </c>
      <c r="J146" s="1" t="n">
        <v>1.502</v>
      </c>
      <c r="K146" s="1" t="n">
        <v>0.07229</v>
      </c>
      <c r="L146" s="1" t="n">
        <v>2.043</v>
      </c>
      <c r="M146" s="0" t="n">
        <f aca="false">I146*0.56</f>
        <v>2.24</v>
      </c>
      <c r="N146" s="12" t="n">
        <v>10</v>
      </c>
      <c r="O146" s="12" t="n">
        <v>4.6</v>
      </c>
      <c r="P146" s="13" t="n">
        <v>0</v>
      </c>
      <c r="Q146" s="10" t="n">
        <v>0.04596</v>
      </c>
      <c r="R146" s="5" t="s">
        <v>26</v>
      </c>
      <c r="S146" s="10" t="n">
        <v>0.007</v>
      </c>
      <c r="T146" s="0" t="n">
        <v>53624041.4407436</v>
      </c>
      <c r="U146" s="0" t="n">
        <f aca="false">V146/2</f>
        <v>1445978102312.62</v>
      </c>
      <c r="V146" s="0" t="n">
        <v>2891956204625.23</v>
      </c>
      <c r="W146" s="5" t="n">
        <f aca="false">A146</f>
        <v>20190123</v>
      </c>
      <c r="X146" s="0" t="s">
        <v>125</v>
      </c>
    </row>
    <row r="147" customFormat="false" ht="13.8" hidden="false" customHeight="false" outlineLevel="0" collapsed="false">
      <c r="A147" s="16" t="n">
        <v>20190123</v>
      </c>
      <c r="B147" s="16" t="n">
        <v>65</v>
      </c>
      <c r="C147" s="16" t="n">
        <v>800</v>
      </c>
      <c r="D147" s="17" t="n">
        <f aca="false">C147*-2</f>
        <v>-1600</v>
      </c>
      <c r="E147" s="39" t="n">
        <v>-1</v>
      </c>
      <c r="F147" s="19" t="n">
        <f aca="false">G147-38200</f>
        <v>900</v>
      </c>
      <c r="G147" s="0" t="n">
        <v>39100</v>
      </c>
      <c r="H147" s="5" t="n">
        <v>30</v>
      </c>
      <c r="I147" s="0" t="n">
        <v>4</v>
      </c>
      <c r="J147" s="1" t="n">
        <v>1.856</v>
      </c>
      <c r="K147" s="1" t="n">
        <v>0.06235</v>
      </c>
      <c r="L147" s="1" t="n">
        <v>2.253</v>
      </c>
      <c r="M147" s="0" t="n">
        <f aca="false">I147*0.56</f>
        <v>2.24</v>
      </c>
      <c r="N147" s="12" t="n">
        <v>6</v>
      </c>
      <c r="O147" s="12" t="n">
        <v>9</v>
      </c>
      <c r="P147" s="13" t="n">
        <v>0</v>
      </c>
      <c r="Q147" s="10" t="n">
        <v>0.01748</v>
      </c>
      <c r="R147" s="5" t="s">
        <v>26</v>
      </c>
      <c r="S147" s="10" t="n">
        <v>0.011</v>
      </c>
      <c r="T147" s="0" t="n">
        <v>54711831.9132456</v>
      </c>
      <c r="U147" s="0" t="n">
        <f aca="false">V147/2</f>
        <v>1475310490563.89</v>
      </c>
      <c r="V147" s="0" t="n">
        <v>2950620981127.77</v>
      </c>
      <c r="W147" s="5" t="n">
        <f aca="false">A147</f>
        <v>20190123</v>
      </c>
      <c r="X147" s="0" t="s">
        <v>126</v>
      </c>
    </row>
    <row r="148" customFormat="false" ht="13.8" hidden="false" customHeight="false" outlineLevel="0" collapsed="false">
      <c r="A148" s="16" t="n">
        <v>20190123</v>
      </c>
      <c r="B148" s="16" t="n">
        <v>66</v>
      </c>
      <c r="C148" s="16" t="n">
        <v>800</v>
      </c>
      <c r="D148" s="17" t="n">
        <f aca="false">C148*-2</f>
        <v>-1600</v>
      </c>
      <c r="E148" s="39" t="n">
        <v>-1</v>
      </c>
      <c r="F148" s="19" t="n">
        <f aca="false">G148-38200</f>
        <v>900</v>
      </c>
      <c r="G148" s="0" t="n">
        <v>39100</v>
      </c>
      <c r="H148" s="5" t="n">
        <v>30</v>
      </c>
      <c r="I148" s="0" t="n">
        <v>4</v>
      </c>
      <c r="J148" s="1" t="n">
        <v>1.414</v>
      </c>
      <c r="K148" s="1" t="n">
        <v>0.05167</v>
      </c>
      <c r="L148" s="1" t="n">
        <v>1.748</v>
      </c>
      <c r="M148" s="0" t="n">
        <f aca="false">I148*0.56</f>
        <v>2.24</v>
      </c>
      <c r="N148" s="12" t="n">
        <v>9</v>
      </c>
      <c r="O148" s="12" t="n">
        <v>7</v>
      </c>
      <c r="P148" s="13" t="n">
        <v>0</v>
      </c>
      <c r="Q148" s="10" t="n">
        <v>0.01553</v>
      </c>
      <c r="R148" s="5" t="s">
        <v>26</v>
      </c>
      <c r="S148" s="10" t="n">
        <v>0.011</v>
      </c>
      <c r="T148" s="0" t="n">
        <v>54550677.7691712</v>
      </c>
      <c r="U148" s="0" t="n">
        <f aca="false">V148/2</f>
        <v>1470964951563.7</v>
      </c>
      <c r="V148" s="0" t="n">
        <v>2941929903127.39</v>
      </c>
      <c r="W148" s="5" t="n">
        <f aca="false">A148</f>
        <v>20190123</v>
      </c>
      <c r="X148" s="0" t="s">
        <v>126</v>
      </c>
    </row>
    <row r="149" customFormat="false" ht="13.8" hidden="false" customHeight="false" outlineLevel="0" collapsed="false">
      <c r="A149" s="16" t="n">
        <v>20190123</v>
      </c>
      <c r="B149" s="16" t="n">
        <v>67</v>
      </c>
      <c r="C149" s="16" t="n">
        <v>800</v>
      </c>
      <c r="D149" s="17" t="n">
        <f aca="false">C149*-2</f>
        <v>-1600</v>
      </c>
      <c r="E149" s="39" t="n">
        <v>-1</v>
      </c>
      <c r="F149" s="19" t="n">
        <f aca="false">G149-38200</f>
        <v>900</v>
      </c>
      <c r="G149" s="0" t="n">
        <v>39100</v>
      </c>
      <c r="H149" s="5" t="n">
        <v>28</v>
      </c>
      <c r="I149" s="0" t="n">
        <v>4</v>
      </c>
      <c r="J149" s="1" t="n">
        <v>1.268</v>
      </c>
      <c r="K149" s="1" t="n">
        <v>0.055</v>
      </c>
      <c r="L149" s="1" t="n">
        <v>1.652</v>
      </c>
      <c r="M149" s="0" t="n">
        <f aca="false">I149*0.56</f>
        <v>2.24</v>
      </c>
      <c r="N149" s="12" t="n">
        <v>12</v>
      </c>
      <c r="O149" s="12" t="n">
        <v>9</v>
      </c>
      <c r="P149" s="13" t="n">
        <v>3.8</v>
      </c>
      <c r="Q149" s="10" t="n">
        <v>0.01337</v>
      </c>
      <c r="R149" s="5" t="s">
        <v>26</v>
      </c>
      <c r="S149" s="10" t="n">
        <v>0.011</v>
      </c>
      <c r="T149" s="0" t="n">
        <v>59868764.5236251</v>
      </c>
      <c r="U149" s="0" t="n">
        <f aca="false">V149/2</f>
        <v>1614367738569.91</v>
      </c>
      <c r="V149" s="0" t="n">
        <v>3228735477139.81</v>
      </c>
      <c r="W149" s="5" t="n">
        <f aca="false">A149</f>
        <v>20190123</v>
      </c>
      <c r="X149" s="0" t="s">
        <v>127</v>
      </c>
    </row>
    <row r="150" customFormat="false" ht="13.8" hidden="false" customHeight="false" outlineLevel="0" collapsed="false">
      <c r="A150" s="16" t="n">
        <v>20190123</v>
      </c>
      <c r="B150" s="16" t="n">
        <v>68</v>
      </c>
      <c r="C150" s="16" t="n">
        <v>600</v>
      </c>
      <c r="D150" s="17" t="n">
        <f aca="false">C150*-2</f>
        <v>-1200</v>
      </c>
      <c r="E150" s="39" t="n">
        <v>-1</v>
      </c>
      <c r="F150" s="19" t="n">
        <f aca="false">G150-38200</f>
        <v>900</v>
      </c>
      <c r="G150" s="11" t="n">
        <v>39100</v>
      </c>
      <c r="H150" s="5" t="n">
        <v>28</v>
      </c>
      <c r="I150" s="0" t="n">
        <v>4</v>
      </c>
      <c r="J150" s="1" t="n">
        <v>0.8682</v>
      </c>
      <c r="K150" s="1" t="n">
        <v>0.0541</v>
      </c>
      <c r="L150" s="1" t="n">
        <v>1.17</v>
      </c>
      <c r="M150" s="0" t="n">
        <f aca="false">I150*0.56</f>
        <v>2.24</v>
      </c>
      <c r="N150" s="12" t="n">
        <v>12</v>
      </c>
      <c r="O150" s="12" t="n">
        <v>12</v>
      </c>
      <c r="P150" s="13" t="n">
        <v>0</v>
      </c>
      <c r="Q150" s="10" t="n">
        <v>0.01365</v>
      </c>
      <c r="R150" s="5" t="s">
        <v>26</v>
      </c>
      <c r="S150" s="10" t="n">
        <v>0.019</v>
      </c>
      <c r="T150" s="0" t="n">
        <v>59949341.5956623</v>
      </c>
      <c r="U150" s="0" t="n">
        <f aca="false">V150/2</f>
        <v>1616540508070</v>
      </c>
      <c r="V150" s="0" t="n">
        <v>3233081016140</v>
      </c>
      <c r="W150" s="5" t="n">
        <f aca="false">A150</f>
        <v>20190123</v>
      </c>
      <c r="X150" s="0" t="s">
        <v>128</v>
      </c>
    </row>
    <row r="151" customFormat="false" ht="13.8" hidden="false" customHeight="false" outlineLevel="0" collapsed="false">
      <c r="A151" s="0" t="n">
        <v>20190129</v>
      </c>
      <c r="B151" s="0" t="n">
        <v>2</v>
      </c>
      <c r="C151" s="0" t="n">
        <v>1000</v>
      </c>
      <c r="D151" s="5" t="n">
        <f aca="false">C151*-2</f>
        <v>-2000</v>
      </c>
      <c r="E151" s="25" t="n">
        <v>-1</v>
      </c>
      <c r="F151" s="56" t="n">
        <f aca="false">G151-38200</f>
        <v>500</v>
      </c>
      <c r="G151" s="5" t="n">
        <v>38700</v>
      </c>
      <c r="H151" s="0" t="n">
        <v>45</v>
      </c>
      <c r="I151" s="0" t="n">
        <v>4</v>
      </c>
      <c r="K151" s="1" t="n">
        <v>0.1067</v>
      </c>
      <c r="L151" s="1" t="n">
        <v>0.1067</v>
      </c>
      <c r="M151" s="0" t="n">
        <f aca="false">I151*0.56</f>
        <v>2.24</v>
      </c>
      <c r="N151" s="57" t="n">
        <v>4.8</v>
      </c>
      <c r="O151" s="57"/>
      <c r="P151" s="58" t="n">
        <v>2.3</v>
      </c>
      <c r="Q151" s="1" t="n">
        <v>0.0136</v>
      </c>
      <c r="R151" s="0" t="s">
        <v>24</v>
      </c>
      <c r="S151" s="10" t="n">
        <v>0.01</v>
      </c>
      <c r="T151" s="0" t="n">
        <v>143991227.730442</v>
      </c>
      <c r="U151" s="0" t="n">
        <f aca="false">V151/2</f>
        <v>3882739096668.13</v>
      </c>
      <c r="V151" s="0" t="n">
        <v>7765478193336.26</v>
      </c>
      <c r="W151" s="5" t="n">
        <f aca="false">A151</f>
        <v>20190129</v>
      </c>
      <c r="X151" s="0" t="s">
        <v>129</v>
      </c>
    </row>
    <row r="152" customFormat="false" ht="13.8" hidden="false" customHeight="false" outlineLevel="0" collapsed="false">
      <c r="A152" s="0" t="n">
        <v>20190129</v>
      </c>
      <c r="B152" s="0" t="n">
        <v>3</v>
      </c>
      <c r="C152" s="0" t="n">
        <v>1000</v>
      </c>
      <c r="D152" s="5" t="n">
        <f aca="false">C152*-2</f>
        <v>-2000</v>
      </c>
      <c r="E152" s="25" t="n">
        <v>-1</v>
      </c>
      <c r="F152" s="56" t="n">
        <f aca="false">G152-38200</f>
        <v>500</v>
      </c>
      <c r="G152" s="5" t="n">
        <v>38700</v>
      </c>
      <c r="H152" s="0" t="n">
        <v>0</v>
      </c>
      <c r="I152" s="0" t="n">
        <v>4</v>
      </c>
      <c r="K152" s="1" t="n">
        <v>0.1819</v>
      </c>
      <c r="L152" s="1" t="n">
        <v>0.1819</v>
      </c>
      <c r="M152" s="0" t="n">
        <f aca="false">I152*0.56</f>
        <v>2.24</v>
      </c>
      <c r="N152" s="57" t="n">
        <v>0</v>
      </c>
      <c r="O152" s="57"/>
      <c r="Q152" s="1" t="n">
        <v>0.03563</v>
      </c>
      <c r="R152" s="0" t="s">
        <v>24</v>
      </c>
      <c r="S152" s="10" t="n">
        <v>0.01</v>
      </c>
      <c r="T152" s="0" t="n">
        <v>104025000</v>
      </c>
      <c r="U152" s="0" t="n">
        <f aca="false">V152/2</f>
        <v>2805045424621.46</v>
      </c>
      <c r="V152" s="0" t="n">
        <v>5610090849242.93</v>
      </c>
      <c r="W152" s="5" t="n">
        <f aca="false">A152</f>
        <v>20190129</v>
      </c>
    </row>
    <row r="153" customFormat="false" ht="13.8" hidden="false" customHeight="false" outlineLevel="0" collapsed="false">
      <c r="A153" s="0" t="n">
        <v>20190129</v>
      </c>
      <c r="B153" s="0" t="n">
        <v>4</v>
      </c>
      <c r="C153" s="7" t="n">
        <v>1100</v>
      </c>
      <c r="D153" s="5" t="n">
        <f aca="false">C153*-2</f>
        <v>-2200</v>
      </c>
      <c r="E153" s="25" t="n">
        <v>-1</v>
      </c>
      <c r="F153" s="7" t="n">
        <f aca="false">G153-38200</f>
        <v>500</v>
      </c>
      <c r="G153" s="0" t="n">
        <v>38700</v>
      </c>
      <c r="H153" s="0" t="n">
        <v>36</v>
      </c>
      <c r="I153" s="0" t="n">
        <v>4</v>
      </c>
      <c r="K153" s="1" t="n">
        <v>0.07518</v>
      </c>
      <c r="L153" s="1" t="n">
        <v>0.07518</v>
      </c>
      <c r="M153" s="0" t="n">
        <f aca="false">I153*0.56</f>
        <v>2.24</v>
      </c>
      <c r="N153" s="57" t="n">
        <v>3.4</v>
      </c>
      <c r="O153" s="57"/>
      <c r="P153" s="58" t="n">
        <v>1.5</v>
      </c>
      <c r="Q153" s="1" t="n">
        <v>0.02577</v>
      </c>
      <c r="R153" s="0" t="s">
        <v>24</v>
      </c>
      <c r="S153" s="10" t="n">
        <v>0.01</v>
      </c>
      <c r="T153" s="0" t="n">
        <v>99150087.1417506</v>
      </c>
      <c r="U153" s="0" t="n">
        <f aca="false">V153/2</f>
        <v>2673592869865.77</v>
      </c>
      <c r="V153" s="0" t="n">
        <v>5347185739731.54</v>
      </c>
      <c r="W153" s="5" t="n">
        <f aca="false">A153</f>
        <v>20190129</v>
      </c>
      <c r="X153" s="0" t="s">
        <v>130</v>
      </c>
    </row>
    <row r="154" customFormat="false" ht="13.8" hidden="false" customHeight="false" outlineLevel="0" collapsed="false">
      <c r="A154" s="0" t="n">
        <v>20190129</v>
      </c>
      <c r="B154" s="0" t="n">
        <v>5</v>
      </c>
      <c r="C154" s="7" t="n">
        <v>1100</v>
      </c>
      <c r="D154" s="5" t="n">
        <f aca="false">C154*-2</f>
        <v>-2200</v>
      </c>
      <c r="E154" s="25" t="n">
        <v>-1</v>
      </c>
      <c r="F154" s="7" t="n">
        <f aca="false">G154-38200</f>
        <v>500</v>
      </c>
      <c r="G154" s="0" t="n">
        <v>38700</v>
      </c>
      <c r="H154" s="0" t="n">
        <v>38</v>
      </c>
      <c r="I154" s="0" t="n">
        <v>4</v>
      </c>
      <c r="K154" s="1" t="n">
        <v>0.08602</v>
      </c>
      <c r="L154" s="1" t="n">
        <v>0.08602</v>
      </c>
      <c r="M154" s="0" t="n">
        <f aca="false">I154*0.56</f>
        <v>2.24</v>
      </c>
      <c r="N154" s="57" t="n">
        <v>5.1</v>
      </c>
      <c r="O154" s="57"/>
      <c r="P154" s="58" t="n">
        <v>2.1</v>
      </c>
      <c r="Q154" s="1" t="n">
        <v>0.02456</v>
      </c>
      <c r="R154" s="0" t="s">
        <v>26</v>
      </c>
      <c r="S154" s="10" t="n">
        <v>0.01</v>
      </c>
      <c r="T154" s="0" t="n">
        <v>92542767.2347018</v>
      </c>
      <c r="U154" s="0" t="n">
        <f aca="false">V154/2</f>
        <v>2495425770858.06</v>
      </c>
      <c r="V154" s="0" t="n">
        <v>4990851541716.11</v>
      </c>
      <c r="W154" s="5" t="n">
        <f aca="false">A154</f>
        <v>20190129</v>
      </c>
      <c r="X154" s="0" t="s">
        <v>131</v>
      </c>
    </row>
    <row r="155" customFormat="false" ht="13.8" hidden="false" customHeight="false" outlineLevel="0" collapsed="false">
      <c r="A155" s="0" t="n">
        <v>20190129</v>
      </c>
      <c r="B155" s="0" t="n">
        <v>6</v>
      </c>
      <c r="C155" s="7" t="n">
        <v>1100</v>
      </c>
      <c r="D155" s="5" t="n">
        <f aca="false">C155*-2</f>
        <v>-2200</v>
      </c>
      <c r="E155" s="25" t="n">
        <v>-1</v>
      </c>
      <c r="F155" s="7" t="n">
        <f aca="false">G155-38200</f>
        <v>500</v>
      </c>
      <c r="G155" s="0" t="n">
        <v>38700</v>
      </c>
      <c r="H155" s="0" t="n">
        <v>32</v>
      </c>
      <c r="I155" s="0" t="n">
        <v>4</v>
      </c>
      <c r="K155" s="1" t="n">
        <v>0.05165</v>
      </c>
      <c r="L155" s="1" t="n">
        <v>0.05165</v>
      </c>
      <c r="M155" s="0" t="n">
        <f aca="false">I155*0.56</f>
        <v>2.24</v>
      </c>
      <c r="N155" s="57" t="n">
        <v>4.5</v>
      </c>
      <c r="O155" s="57"/>
      <c r="P155" s="58" t="n">
        <v>0</v>
      </c>
      <c r="Q155" s="1" t="n">
        <v>0.02293</v>
      </c>
      <c r="R155" s="0" t="s">
        <v>26</v>
      </c>
      <c r="S155" s="10" t="n">
        <v>0.01</v>
      </c>
      <c r="T155" s="0" t="n">
        <v>55235582.8814872</v>
      </c>
      <c r="U155" s="0" t="n">
        <f aca="false">V155/2</f>
        <v>1489433492314.5</v>
      </c>
      <c r="V155" s="0" t="n">
        <v>2978866984628.99</v>
      </c>
      <c r="W155" s="5" t="n">
        <f aca="false">A155</f>
        <v>20190129</v>
      </c>
      <c r="X155" s="0" t="s">
        <v>132</v>
      </c>
    </row>
    <row r="156" s="43" customFormat="true" ht="13.8" hidden="false" customHeight="false" outlineLevel="0" collapsed="false">
      <c r="A156" s="43" t="n">
        <v>20190129</v>
      </c>
      <c r="B156" s="43" t="n">
        <v>7</v>
      </c>
      <c r="C156" s="50" t="n">
        <v>1100</v>
      </c>
      <c r="D156" s="5" t="n">
        <f aca="false">C156*-2</f>
        <v>-2200</v>
      </c>
      <c r="E156" s="49" t="n">
        <v>-1</v>
      </c>
      <c r="F156" s="50" t="n">
        <f aca="false">G156-38200</f>
        <v>500</v>
      </c>
      <c r="G156" s="43" t="n">
        <v>38700</v>
      </c>
      <c r="H156" s="43" t="n">
        <v>30</v>
      </c>
      <c r="I156" s="43" t="n">
        <v>4</v>
      </c>
      <c r="K156" s="45" t="n">
        <v>0.1072</v>
      </c>
      <c r="L156" s="45" t="n">
        <v>0.1072</v>
      </c>
      <c r="M156" s="43" t="n">
        <f aca="false">I156*0.56</f>
        <v>2.24</v>
      </c>
      <c r="N156" s="59" t="n">
        <v>5.7</v>
      </c>
      <c r="O156" s="59"/>
      <c r="P156" s="60" t="n">
        <v>2.2</v>
      </c>
      <c r="Q156" s="45" t="n">
        <v>0.01366</v>
      </c>
      <c r="R156" s="43" t="s">
        <v>26</v>
      </c>
      <c r="S156" s="48" t="n">
        <v>0.01</v>
      </c>
      <c r="T156" s="0" t="n">
        <v>125659943.841983</v>
      </c>
      <c r="U156" s="0" t="n">
        <f aca="false">V156/2</f>
        <v>3388434035396.73</v>
      </c>
      <c r="V156" s="0" t="n">
        <v>6776868070793.45</v>
      </c>
      <c r="W156" s="44" t="n">
        <f aca="false">A156</f>
        <v>20190129</v>
      </c>
      <c r="X156" s="43" t="s">
        <v>133</v>
      </c>
    </row>
    <row r="157" s="43" customFormat="true" ht="13.8" hidden="false" customHeight="false" outlineLevel="0" collapsed="false">
      <c r="A157" s="43" t="n">
        <v>20190129</v>
      </c>
      <c r="B157" s="43" t="n">
        <v>8</v>
      </c>
      <c r="C157" s="50" t="n">
        <v>1100</v>
      </c>
      <c r="D157" s="5" t="n">
        <f aca="false">C157*-2</f>
        <v>-2200</v>
      </c>
      <c r="E157" s="49" t="n">
        <v>-1</v>
      </c>
      <c r="F157" s="50" t="n">
        <f aca="false">G157-38200</f>
        <v>800</v>
      </c>
      <c r="G157" s="43" t="n">
        <v>39000</v>
      </c>
      <c r="H157" s="43" t="n">
        <v>32</v>
      </c>
      <c r="I157" s="43" t="n">
        <v>4</v>
      </c>
      <c r="K157" s="45" t="n">
        <v>0.1373</v>
      </c>
      <c r="L157" s="45" t="n">
        <v>0.1373</v>
      </c>
      <c r="M157" s="43" t="n">
        <f aca="false">I157*0.56</f>
        <v>2.24</v>
      </c>
      <c r="N157" s="59" t="n">
        <v>3.4</v>
      </c>
      <c r="O157" s="59"/>
      <c r="P157" s="60" t="n">
        <v>1.8</v>
      </c>
      <c r="Q157" s="45" t="n">
        <v>0.03105</v>
      </c>
      <c r="R157" s="43" t="s">
        <v>26</v>
      </c>
      <c r="S157" s="48" t="n">
        <v>0.006</v>
      </c>
      <c r="T157" s="0" t="n">
        <v>154989998.063517</v>
      </c>
      <c r="U157" s="0" t="n">
        <f aca="false">V157/2</f>
        <v>4179322133430.97</v>
      </c>
      <c r="V157" s="0" t="n">
        <v>8358644266861.94</v>
      </c>
      <c r="W157" s="44" t="n">
        <f aca="false">A157</f>
        <v>20190129</v>
      </c>
      <c r="X157" s="43" t="s">
        <v>134</v>
      </c>
    </row>
    <row r="158" customFormat="false" ht="13.8" hidden="false" customHeight="false" outlineLevel="0" collapsed="false">
      <c r="A158" s="0" t="n">
        <v>20190129</v>
      </c>
      <c r="B158" s="0" t="n">
        <v>9</v>
      </c>
      <c r="C158" s="7" t="n">
        <v>1100</v>
      </c>
      <c r="D158" s="5" t="n">
        <f aca="false">C158*-2</f>
        <v>-2200</v>
      </c>
      <c r="E158" s="25" t="n">
        <v>-1</v>
      </c>
      <c r="F158" s="7" t="n">
        <f aca="false">G158-38200</f>
        <v>800</v>
      </c>
      <c r="G158" s="0" t="n">
        <v>39000</v>
      </c>
      <c r="H158" s="0" t="n">
        <v>28</v>
      </c>
      <c r="I158" s="0" t="n">
        <v>4</v>
      </c>
      <c r="K158" s="1" t="n">
        <v>0.04998</v>
      </c>
      <c r="L158" s="1" t="n">
        <v>0.04998</v>
      </c>
      <c r="M158" s="0" t="n">
        <f aca="false">I158*0.56</f>
        <v>2.24</v>
      </c>
      <c r="N158" s="57" t="n">
        <v>3.9</v>
      </c>
      <c r="O158" s="57"/>
      <c r="P158" s="58" t="n">
        <v>1.9</v>
      </c>
      <c r="Q158" s="1" t="n">
        <v>0.03849</v>
      </c>
      <c r="R158" s="0" t="s">
        <v>26</v>
      </c>
      <c r="S158" s="10" t="n">
        <v>0.006</v>
      </c>
      <c r="T158" s="0" t="n">
        <v>63253001.5491867</v>
      </c>
      <c r="U158" s="0" t="n">
        <f aca="false">V158/2</f>
        <v>1705624057573.86</v>
      </c>
      <c r="V158" s="0" t="n">
        <v>3411248115147.71</v>
      </c>
      <c r="W158" s="5" t="n">
        <f aca="false">A158</f>
        <v>20190129</v>
      </c>
      <c r="X158" s="0" t="s">
        <v>135</v>
      </c>
    </row>
    <row r="159" customFormat="false" ht="13.8" hidden="false" customHeight="false" outlineLevel="0" collapsed="false">
      <c r="A159" s="0" t="n">
        <v>20190129</v>
      </c>
      <c r="B159" s="0" t="n">
        <v>10</v>
      </c>
      <c r="C159" s="7" t="n">
        <v>1100</v>
      </c>
      <c r="D159" s="5" t="n">
        <f aca="false">C159*-2</f>
        <v>-2200</v>
      </c>
      <c r="E159" s="6" t="n">
        <v>-1</v>
      </c>
      <c r="F159" s="7" t="n">
        <f aca="false">G159-38200</f>
        <v>200</v>
      </c>
      <c r="G159" s="0" t="n">
        <v>38400</v>
      </c>
      <c r="H159" s="0" t="n">
        <v>26</v>
      </c>
      <c r="I159" s="0" t="n">
        <v>4</v>
      </c>
      <c r="K159" s="1" t="n">
        <v>0.05737</v>
      </c>
      <c r="L159" s="1" t="n">
        <v>0.05737</v>
      </c>
      <c r="M159" s="0" t="n">
        <f aca="false">I159*0.56</f>
        <v>2.24</v>
      </c>
      <c r="N159" s="57" t="n">
        <v>12</v>
      </c>
      <c r="O159" s="57"/>
      <c r="P159" s="58" t="n">
        <v>0</v>
      </c>
      <c r="Q159" s="1" t="n">
        <v>0.01583</v>
      </c>
      <c r="R159" s="0" t="s">
        <v>26</v>
      </c>
      <c r="S159" s="10" t="n">
        <v>0.021</v>
      </c>
      <c r="T159" s="0" t="n">
        <v>57451452.3625097</v>
      </c>
      <c r="U159" s="0" t="n">
        <f aca="false">V159/2</f>
        <v>1549184653567.09</v>
      </c>
      <c r="V159" s="0" t="n">
        <v>3098369307134.17</v>
      </c>
      <c r="W159" s="5" t="n">
        <f aca="false">A159</f>
        <v>20190129</v>
      </c>
      <c r="X159" s="0" t="s">
        <v>116</v>
      </c>
    </row>
    <row r="160" customFormat="false" ht="13.8" hidden="false" customHeight="false" outlineLevel="0" collapsed="false">
      <c r="A160" s="0" t="n">
        <v>20190129</v>
      </c>
      <c r="B160" s="0" t="n">
        <v>11</v>
      </c>
      <c r="C160" s="7" t="n">
        <v>1100</v>
      </c>
      <c r="D160" s="5" t="n">
        <f aca="false">C160*-2</f>
        <v>-2200</v>
      </c>
      <c r="E160" s="6" t="n">
        <v>-1</v>
      </c>
      <c r="F160" s="7" t="n">
        <f aca="false">G160-38200</f>
        <v>200</v>
      </c>
      <c r="G160" s="0" t="n">
        <v>38400</v>
      </c>
      <c r="H160" s="0" t="n">
        <v>24</v>
      </c>
      <c r="I160" s="0" t="n">
        <v>4</v>
      </c>
      <c r="K160" s="1" t="n">
        <v>0.02691</v>
      </c>
      <c r="L160" s="1" t="n">
        <v>0.02691</v>
      </c>
      <c r="M160" s="0" t="n">
        <f aca="false">I160*0.56</f>
        <v>2.24</v>
      </c>
      <c r="N160" s="3" t="n">
        <v>0</v>
      </c>
      <c r="O160" s="3"/>
      <c r="P160" s="0" t="n">
        <v>0</v>
      </c>
      <c r="Q160" s="1" t="n">
        <v>0.01425</v>
      </c>
      <c r="R160" s="0" t="s">
        <v>26</v>
      </c>
      <c r="S160" s="10" t="n">
        <v>0.021</v>
      </c>
      <c r="T160" s="0" t="n">
        <v>45364891.5569326</v>
      </c>
      <c r="U160" s="0" t="n">
        <f aca="false">V160/2</f>
        <v>1223269228552.97</v>
      </c>
      <c r="V160" s="0" t="n">
        <v>2446538457105.94</v>
      </c>
      <c r="W160" s="5" t="n">
        <f aca="false">A160</f>
        <v>20190129</v>
      </c>
      <c r="X160" s="0" t="s">
        <v>116</v>
      </c>
    </row>
    <row r="161" customFormat="false" ht="13.8" hidden="false" customHeight="false" outlineLevel="0" collapsed="false">
      <c r="A161" s="0" t="n">
        <v>20190129</v>
      </c>
      <c r="B161" s="0" t="n">
        <v>12</v>
      </c>
      <c r="C161" s="7" t="n">
        <v>1100</v>
      </c>
      <c r="D161" s="5" t="n">
        <f aca="false">C161*-2</f>
        <v>-2200</v>
      </c>
      <c r="E161" s="6" t="n">
        <v>-1</v>
      </c>
      <c r="F161" s="7" t="n">
        <f aca="false">G161-38200</f>
        <v>500</v>
      </c>
      <c r="G161" s="0" t="n">
        <v>38700</v>
      </c>
      <c r="H161" s="0" t="n">
        <v>32</v>
      </c>
      <c r="I161" s="0" t="n">
        <v>4</v>
      </c>
      <c r="K161" s="1" t="n">
        <v>0.1134</v>
      </c>
      <c r="L161" s="1" t="n">
        <v>0.1134</v>
      </c>
      <c r="M161" s="0" t="n">
        <f aca="false">I161*0.56</f>
        <v>2.24</v>
      </c>
      <c r="N161" s="57" t="n">
        <v>5</v>
      </c>
      <c r="O161" s="57"/>
      <c r="P161" s="58" t="n">
        <v>2</v>
      </c>
      <c r="Q161" s="1" t="n">
        <v>0.01131</v>
      </c>
      <c r="R161" s="0" t="s">
        <v>26</v>
      </c>
      <c r="S161" s="10" t="n">
        <v>0.01</v>
      </c>
      <c r="T161" s="0" t="n">
        <v>120825319.519752</v>
      </c>
      <c r="U161" s="0" t="n">
        <f aca="false">V161/2</f>
        <v>3258067865391.08</v>
      </c>
      <c r="V161" s="0" t="n">
        <v>6516135730782.16</v>
      </c>
      <c r="W161" s="5" t="n">
        <f aca="false">A161</f>
        <v>20190129</v>
      </c>
      <c r="X161" s="0" t="s">
        <v>136</v>
      </c>
    </row>
    <row r="162" customFormat="false" ht="13.8" hidden="false" customHeight="false" outlineLevel="0" collapsed="false">
      <c r="A162" s="0" t="n">
        <v>20190129</v>
      </c>
      <c r="B162" s="0" t="n">
        <v>13</v>
      </c>
      <c r="C162" s="7" t="n">
        <v>1100</v>
      </c>
      <c r="D162" s="5" t="n">
        <f aca="false">C162*-2</f>
        <v>-2200</v>
      </c>
      <c r="E162" s="6" t="n">
        <v>-1</v>
      </c>
      <c r="F162" s="7" t="n">
        <f aca="false">G162-38200</f>
        <v>500</v>
      </c>
      <c r="G162" s="0" t="n">
        <v>38700</v>
      </c>
      <c r="H162" s="0" t="n">
        <v>32</v>
      </c>
      <c r="I162" s="0" t="n">
        <v>4</v>
      </c>
      <c r="K162" s="1" t="n">
        <v>0.0763</v>
      </c>
      <c r="L162" s="1" t="n">
        <v>0.0763</v>
      </c>
      <c r="M162" s="0" t="n">
        <f aca="false">I162*0.56</f>
        <v>2.24</v>
      </c>
      <c r="N162" s="57" t="n">
        <v>3.9</v>
      </c>
      <c r="O162" s="57"/>
      <c r="P162" s="58" t="n">
        <v>1.9</v>
      </c>
      <c r="Q162" s="1" t="n">
        <v>0.02997</v>
      </c>
      <c r="R162" s="0" t="s">
        <v>26</v>
      </c>
      <c r="S162" s="10" t="n">
        <v>0.01</v>
      </c>
      <c r="T162" s="0" t="n">
        <v>113049632.068164</v>
      </c>
      <c r="U162" s="0" t="n">
        <f aca="false">V162/2</f>
        <v>3048395608632</v>
      </c>
      <c r="V162" s="0" t="n">
        <v>6096791217264</v>
      </c>
      <c r="W162" s="5" t="n">
        <f aca="false">A162</f>
        <v>20190129</v>
      </c>
      <c r="X162" s="0" t="s">
        <v>136</v>
      </c>
    </row>
    <row r="163" customFormat="false" ht="13.8" hidden="false" customHeight="false" outlineLevel="0" collapsed="false">
      <c r="A163" s="0" t="n">
        <v>20190129</v>
      </c>
      <c r="B163" s="0" t="n">
        <v>14</v>
      </c>
      <c r="C163" s="0" t="n">
        <v>1300</v>
      </c>
      <c r="D163" s="5" t="n">
        <f aca="false">C163*-2</f>
        <v>-2600</v>
      </c>
      <c r="E163" s="6" t="n">
        <v>-1</v>
      </c>
      <c r="F163" s="7" t="n">
        <f aca="false">G163-38200</f>
        <v>500</v>
      </c>
      <c r="G163" s="0" t="n">
        <v>38700</v>
      </c>
      <c r="H163" s="0" t="n">
        <v>30</v>
      </c>
      <c r="I163" s="0" t="n">
        <v>4</v>
      </c>
      <c r="K163" s="1" t="n">
        <v>0.06395</v>
      </c>
      <c r="L163" s="1" t="n">
        <v>0.06395</v>
      </c>
      <c r="M163" s="0" t="n">
        <f aca="false">I163*0.56</f>
        <v>2.24</v>
      </c>
      <c r="N163" s="57" t="n">
        <v>3.2</v>
      </c>
      <c r="O163" s="57"/>
      <c r="P163" s="58" t="n">
        <v>2.3</v>
      </c>
      <c r="Q163" s="1" t="n">
        <v>0.02797</v>
      </c>
      <c r="R163" s="0" t="s">
        <v>26</v>
      </c>
      <c r="S163" s="10" t="n">
        <v>0.007</v>
      </c>
      <c r="T163" s="0" t="n">
        <v>84968522.4632069</v>
      </c>
      <c r="U163" s="0" t="n">
        <f aca="false">V163/2</f>
        <v>2291185437849.21</v>
      </c>
      <c r="V163" s="0" t="n">
        <v>4582370875698.43</v>
      </c>
      <c r="W163" s="5" t="n">
        <f aca="false">A163</f>
        <v>20190129</v>
      </c>
      <c r="X163" s="0" t="s">
        <v>133</v>
      </c>
    </row>
    <row r="164" customFormat="false" ht="13.8" hidden="false" customHeight="false" outlineLevel="0" collapsed="false">
      <c r="A164" s="0" t="n">
        <v>20190129</v>
      </c>
      <c r="B164" s="0" t="n">
        <v>15</v>
      </c>
      <c r="C164" s="0" t="n">
        <v>1300</v>
      </c>
      <c r="D164" s="5" t="n">
        <f aca="false">C164*-2</f>
        <v>-2600</v>
      </c>
      <c r="E164" s="6" t="n">
        <v>-1</v>
      </c>
      <c r="F164" s="7" t="n">
        <f aca="false">G164-38200</f>
        <v>500</v>
      </c>
      <c r="G164" s="0" t="n">
        <v>38700</v>
      </c>
      <c r="H164" s="0" t="n">
        <v>29</v>
      </c>
      <c r="I164" s="0" t="n">
        <v>4</v>
      </c>
      <c r="K164" s="1" t="n">
        <v>0.07269</v>
      </c>
      <c r="L164" s="1" t="n">
        <v>0.07269</v>
      </c>
      <c r="M164" s="0" t="n">
        <f aca="false">I164*0.56</f>
        <v>2.24</v>
      </c>
      <c r="N164" s="57" t="n">
        <v>4.6</v>
      </c>
      <c r="O164" s="57"/>
      <c r="P164" s="58" t="n">
        <v>1.8</v>
      </c>
      <c r="Q164" s="1" t="n">
        <v>0.02102</v>
      </c>
      <c r="R164" s="0" t="s">
        <v>26</v>
      </c>
      <c r="S164" s="10" t="n">
        <v>0.007</v>
      </c>
      <c r="T164" s="0" t="n">
        <v>87466411.6963595</v>
      </c>
      <c r="U164" s="0" t="n">
        <f aca="false">V164/2</f>
        <v>2358541292352.13</v>
      </c>
      <c r="V164" s="0" t="n">
        <v>4717082584704.26</v>
      </c>
      <c r="W164" s="5" t="n">
        <f aca="false">A164</f>
        <v>20190129</v>
      </c>
      <c r="X164" s="0" t="s">
        <v>137</v>
      </c>
    </row>
    <row r="165" customFormat="false" ht="13.8" hidden="false" customHeight="false" outlineLevel="0" collapsed="false">
      <c r="A165" s="0" t="n">
        <v>20190129</v>
      </c>
      <c r="B165" s="0" t="n">
        <v>16</v>
      </c>
      <c r="C165" s="0" t="n">
        <v>900</v>
      </c>
      <c r="D165" s="5" t="n">
        <f aca="false">C165*-2</f>
        <v>-1800</v>
      </c>
      <c r="E165" s="6" t="n">
        <v>-1</v>
      </c>
      <c r="F165" s="7" t="n">
        <f aca="false">G165-38200</f>
        <v>500</v>
      </c>
      <c r="G165" s="0" t="n">
        <v>38700</v>
      </c>
      <c r="H165" s="0" t="n">
        <v>35</v>
      </c>
      <c r="I165" s="0" t="n">
        <v>4</v>
      </c>
      <c r="K165" s="1" t="n">
        <v>0.1014</v>
      </c>
      <c r="L165" s="1" t="n">
        <v>0.1014</v>
      </c>
      <c r="M165" s="0" t="n">
        <f aca="false">I165*0.56</f>
        <v>2.24</v>
      </c>
      <c r="N165" s="57" t="n">
        <v>4.4</v>
      </c>
      <c r="O165" s="57"/>
      <c r="P165" s="58" t="n">
        <v>1.7</v>
      </c>
      <c r="Q165" s="1" t="n">
        <v>0.02165</v>
      </c>
      <c r="R165" s="0" t="s">
        <v>26</v>
      </c>
      <c r="S165" s="10" t="n">
        <v>0.015</v>
      </c>
      <c r="T165" s="0" t="n">
        <v>113694248.644462</v>
      </c>
      <c r="U165" s="0" t="n">
        <f aca="false">V165/2</f>
        <v>3065777764632.75</v>
      </c>
      <c r="V165" s="0" t="n">
        <v>6131555529265.51</v>
      </c>
      <c r="W165" s="5" t="n">
        <f aca="false">A165</f>
        <v>20190129</v>
      </c>
      <c r="X165" s="0" t="s">
        <v>138</v>
      </c>
    </row>
    <row r="166" customFormat="false" ht="13.8" hidden="false" customHeight="false" outlineLevel="0" collapsed="false">
      <c r="A166" s="0" t="n">
        <v>20190129</v>
      </c>
      <c r="B166" s="0" t="n">
        <v>17</v>
      </c>
      <c r="C166" s="0" t="n">
        <v>900</v>
      </c>
      <c r="D166" s="5" t="n">
        <f aca="false">C166*-2</f>
        <v>-1800</v>
      </c>
      <c r="E166" s="6" t="n">
        <v>-1</v>
      </c>
      <c r="F166" s="7" t="n">
        <f aca="false">G166-38200</f>
        <v>500</v>
      </c>
      <c r="G166" s="0" t="n">
        <v>38700</v>
      </c>
      <c r="H166" s="0" t="n">
        <v>30</v>
      </c>
      <c r="I166" s="0" t="n">
        <v>4</v>
      </c>
      <c r="K166" s="1" t="n">
        <v>0.07625</v>
      </c>
      <c r="L166" s="1" t="n">
        <v>0.07625</v>
      </c>
      <c r="M166" s="0" t="n">
        <f aca="false">I166*0.56</f>
        <v>2.24</v>
      </c>
      <c r="N166" s="57" t="n">
        <v>12</v>
      </c>
      <c r="O166" s="57"/>
      <c r="P166" s="58" t="n">
        <v>0</v>
      </c>
      <c r="Q166" s="1" t="n">
        <v>0.02809</v>
      </c>
      <c r="R166" s="0" t="s">
        <v>24</v>
      </c>
      <c r="S166" s="10" t="n">
        <v>0.015</v>
      </c>
      <c r="T166" s="0" t="n">
        <v>73204269.9457785</v>
      </c>
      <c r="U166" s="0" t="n">
        <f aca="false">V166/2</f>
        <v>1973961090835.48</v>
      </c>
      <c r="V166" s="0" t="n">
        <v>3947922181670.95</v>
      </c>
      <c r="W166" s="5" t="n">
        <f aca="false">A166</f>
        <v>20190129</v>
      </c>
      <c r="X166" s="0" t="s">
        <v>139</v>
      </c>
    </row>
    <row r="167" customFormat="false" ht="13.8" hidden="false" customHeight="false" outlineLevel="0" collapsed="false">
      <c r="A167" s="0" t="n">
        <v>20190129</v>
      </c>
      <c r="B167" s="0" t="n">
        <v>18</v>
      </c>
      <c r="C167" s="0" t="n">
        <v>1100</v>
      </c>
      <c r="D167" s="5" t="n">
        <f aca="false">C167*-2</f>
        <v>-2200</v>
      </c>
      <c r="E167" s="6" t="n">
        <v>-1</v>
      </c>
      <c r="F167" s="7" t="n">
        <f aca="false">G167-38200</f>
        <v>500</v>
      </c>
      <c r="G167" s="0" t="n">
        <v>38700</v>
      </c>
      <c r="H167" s="0" t="n">
        <v>24</v>
      </c>
      <c r="I167" s="0" t="n">
        <v>4</v>
      </c>
      <c r="K167" s="1" t="n">
        <v>0.08068</v>
      </c>
      <c r="L167" s="1" t="n">
        <v>0.08068</v>
      </c>
      <c r="M167" s="0" t="n">
        <f aca="false">I167*0.56</f>
        <v>2.24</v>
      </c>
      <c r="N167" s="57" t="n">
        <v>0</v>
      </c>
      <c r="O167" s="57"/>
      <c r="P167" s="58" t="n">
        <v>0</v>
      </c>
      <c r="Q167" s="1" t="n">
        <v>0.01816</v>
      </c>
      <c r="R167" s="0" t="s">
        <v>26</v>
      </c>
      <c r="S167" s="10" t="n">
        <v>0.01</v>
      </c>
      <c r="T167" s="0" t="n">
        <v>74412926.0263362</v>
      </c>
      <c r="U167" s="0" t="n">
        <f aca="false">V167/2</f>
        <v>2006552633336.89</v>
      </c>
      <c r="V167" s="0" t="n">
        <v>4013105266673.78</v>
      </c>
      <c r="W167" s="5" t="n">
        <f aca="false">A167</f>
        <v>20190129</v>
      </c>
      <c r="X167" s="0" t="s">
        <v>139</v>
      </c>
    </row>
    <row r="168" customFormat="false" ht="13.8" hidden="false" customHeight="false" outlineLevel="0" collapsed="false">
      <c r="A168" s="0" t="n">
        <v>20190129</v>
      </c>
      <c r="B168" s="0" t="n">
        <v>19</v>
      </c>
      <c r="C168" s="0" t="n">
        <v>1100</v>
      </c>
      <c r="D168" s="5" t="n">
        <f aca="false">C168*-2</f>
        <v>-2200</v>
      </c>
      <c r="E168" s="6" t="n">
        <v>-1</v>
      </c>
      <c r="F168" s="7" t="n">
        <f aca="false">G168-38200</f>
        <v>500</v>
      </c>
      <c r="G168" s="0" t="n">
        <v>38700</v>
      </c>
      <c r="H168" s="0" t="n">
        <v>24</v>
      </c>
      <c r="I168" s="0" t="n">
        <v>4</v>
      </c>
      <c r="K168" s="1" t="n">
        <v>0.08151</v>
      </c>
      <c r="L168" s="1" t="n">
        <v>0.08151</v>
      </c>
      <c r="M168" s="0" t="n">
        <f aca="false">I168*0.56</f>
        <v>2.24</v>
      </c>
      <c r="N168" s="57" t="n">
        <v>0</v>
      </c>
      <c r="O168" s="57"/>
      <c r="P168" s="58" t="n">
        <v>0</v>
      </c>
      <c r="Q168" s="1" t="n">
        <v>0.01851</v>
      </c>
      <c r="R168" s="0" t="s">
        <v>26</v>
      </c>
      <c r="S168" s="10" t="n">
        <v>0.01</v>
      </c>
      <c r="T168" s="0" t="n">
        <v>76225910.1471728</v>
      </c>
      <c r="U168" s="0" t="n">
        <f aca="false">V168/2</f>
        <v>2055439947089</v>
      </c>
      <c r="V168" s="0" t="n">
        <v>4110879894178.01</v>
      </c>
      <c r="W168" s="5" t="n">
        <f aca="false">A168</f>
        <v>20190129</v>
      </c>
      <c r="X168" s="0" t="s">
        <v>140</v>
      </c>
    </row>
    <row r="169" customFormat="false" ht="13.8" hidden="false" customHeight="false" outlineLevel="0" collapsed="false">
      <c r="A169" s="0" t="n">
        <v>20190129</v>
      </c>
      <c r="B169" s="0" t="n">
        <v>20</v>
      </c>
      <c r="C169" s="0" t="n">
        <v>1000</v>
      </c>
      <c r="D169" s="5" t="n">
        <f aca="false">C169*-2</f>
        <v>-2000</v>
      </c>
      <c r="E169" s="6" t="n">
        <v>-1</v>
      </c>
      <c r="F169" s="7" t="n">
        <f aca="false">G169-38200</f>
        <v>500</v>
      </c>
      <c r="G169" s="0" t="n">
        <v>38700</v>
      </c>
      <c r="H169" s="0" t="n">
        <v>24</v>
      </c>
      <c r="I169" s="0" t="n">
        <v>4</v>
      </c>
      <c r="K169" s="1" t="n">
        <v>0.079</v>
      </c>
      <c r="L169" s="1" t="n">
        <v>0.079</v>
      </c>
      <c r="M169" s="0" t="n">
        <f aca="false">I169*0.56</f>
        <v>2.24</v>
      </c>
      <c r="N169" s="57" t="n">
        <v>0</v>
      </c>
      <c r="O169" s="57"/>
      <c r="P169" s="58" t="n">
        <v>0</v>
      </c>
      <c r="Q169" s="1" t="n">
        <v>0.01894</v>
      </c>
      <c r="R169" s="0" t="s">
        <v>26</v>
      </c>
      <c r="S169" s="10" t="n">
        <v>0.012</v>
      </c>
      <c r="T169" s="0" t="n">
        <v>75621582.1068939</v>
      </c>
      <c r="U169" s="0" t="n">
        <f aca="false">V169/2</f>
        <v>2039144175838.3</v>
      </c>
      <c r="V169" s="0" t="n">
        <v>4078288351676.6</v>
      </c>
      <c r="W169" s="5" t="n">
        <f aca="false">A169</f>
        <v>20190129</v>
      </c>
      <c r="X169" s="0" t="s">
        <v>140</v>
      </c>
    </row>
    <row r="170" customFormat="false" ht="13.8" hidden="false" customHeight="false" outlineLevel="0" collapsed="false">
      <c r="A170" s="0" t="n">
        <v>20190129</v>
      </c>
      <c r="B170" s="0" t="n">
        <v>21</v>
      </c>
      <c r="C170" s="0" t="n">
        <v>1200</v>
      </c>
      <c r="D170" s="5" t="n">
        <f aca="false">C170*-2</f>
        <v>-2400</v>
      </c>
      <c r="E170" s="6" t="n">
        <v>-1</v>
      </c>
      <c r="F170" s="7" t="n">
        <f aca="false">G170-38200</f>
        <v>500</v>
      </c>
      <c r="G170" s="0" t="n">
        <v>38700</v>
      </c>
      <c r="H170" s="0" t="n">
        <v>22</v>
      </c>
      <c r="I170" s="0" t="n">
        <v>4</v>
      </c>
      <c r="K170" s="1" t="n">
        <v>0.06184</v>
      </c>
      <c r="L170" s="1" t="n">
        <v>0.06184</v>
      </c>
      <c r="M170" s="0" t="n">
        <f aca="false">I170*0.56</f>
        <v>2.24</v>
      </c>
      <c r="N170" s="3" t="n">
        <v>0</v>
      </c>
      <c r="O170" s="3"/>
      <c r="P170" s="0" t="n">
        <v>0</v>
      </c>
      <c r="Q170" s="1" t="n">
        <v>0.01881</v>
      </c>
      <c r="R170" s="0" t="s">
        <v>26</v>
      </c>
      <c r="S170" s="10" t="n">
        <v>0.008</v>
      </c>
      <c r="T170" s="0" t="n">
        <v>65025697.1340047</v>
      </c>
      <c r="U170" s="0" t="n">
        <f aca="false">V170/2</f>
        <v>1753424986575.93</v>
      </c>
      <c r="V170" s="0" t="n">
        <v>3506849973151.85</v>
      </c>
      <c r="W170" s="5" t="n">
        <f aca="false">A170</f>
        <v>20190129</v>
      </c>
      <c r="X170" s="0" t="s">
        <v>116</v>
      </c>
    </row>
    <row r="171" customFormat="false" ht="13.8" hidden="false" customHeight="false" outlineLevel="0" collapsed="false">
      <c r="A171" s="0" t="n">
        <v>20190129</v>
      </c>
      <c r="B171" s="0" t="n">
        <v>22</v>
      </c>
      <c r="C171" s="0" t="n">
        <v>1200</v>
      </c>
      <c r="D171" s="5" t="n">
        <f aca="false">C171*-2</f>
        <v>-2400</v>
      </c>
      <c r="E171" s="6" t="n">
        <v>-1</v>
      </c>
      <c r="F171" s="7" t="n">
        <f aca="false">G171-38200</f>
        <v>500</v>
      </c>
      <c r="G171" s="0" t="n">
        <v>38700</v>
      </c>
      <c r="H171" s="0" t="n">
        <v>0</v>
      </c>
      <c r="I171" s="0" t="n">
        <v>4</v>
      </c>
      <c r="K171" s="1" t="n">
        <v>0.08466</v>
      </c>
      <c r="L171" s="1" t="n">
        <v>0.08466</v>
      </c>
      <c r="M171" s="0" t="n">
        <f aca="false">I171*0.56</f>
        <v>2.24</v>
      </c>
      <c r="N171" s="3" t="n">
        <v>0</v>
      </c>
      <c r="O171" s="3"/>
      <c r="P171" s="0" t="n">
        <v>0</v>
      </c>
      <c r="Q171" s="1" t="n">
        <v>0.01614</v>
      </c>
      <c r="R171" s="0" t="s">
        <v>26</v>
      </c>
      <c r="S171" s="10" t="n">
        <v>0.008</v>
      </c>
      <c r="T171" s="0" t="n">
        <v>72035902.4012394</v>
      </c>
      <c r="U171" s="0" t="n">
        <f aca="false">V171/2</f>
        <v>1942455933084.11</v>
      </c>
      <c r="V171" s="0" t="n">
        <v>3884911866168.22</v>
      </c>
      <c r="W171" s="5" t="n">
        <f aca="false">A171</f>
        <v>20190129</v>
      </c>
      <c r="X171" s="0" t="s">
        <v>116</v>
      </c>
    </row>
    <row r="172" customFormat="false" ht="13.8" hidden="false" customHeight="false" outlineLevel="0" collapsed="false">
      <c r="A172" s="0" t="n">
        <v>20190129</v>
      </c>
      <c r="B172" s="0" t="n">
        <v>23</v>
      </c>
      <c r="C172" s="0" t="n">
        <v>900</v>
      </c>
      <c r="D172" s="5" t="n">
        <f aca="false">C172*-2</f>
        <v>-1800</v>
      </c>
      <c r="E172" s="6" t="n">
        <v>-1</v>
      </c>
      <c r="F172" s="7" t="n">
        <f aca="false">G172-38200</f>
        <v>500</v>
      </c>
      <c r="G172" s="0" t="n">
        <v>38700</v>
      </c>
      <c r="H172" s="0" t="n">
        <v>29</v>
      </c>
      <c r="I172" s="0" t="n">
        <v>4</v>
      </c>
      <c r="K172" s="1" t="n">
        <v>0.07128</v>
      </c>
      <c r="L172" s="1" t="n">
        <v>0.07128</v>
      </c>
      <c r="M172" s="0" t="n">
        <f aca="false">I172*0.56</f>
        <v>2.24</v>
      </c>
      <c r="N172" s="57" t="n">
        <v>12</v>
      </c>
      <c r="O172" s="57"/>
      <c r="P172" s="58" t="n">
        <v>0</v>
      </c>
      <c r="Q172" s="1" t="n">
        <v>0.0179</v>
      </c>
      <c r="R172" s="0" t="s">
        <v>26</v>
      </c>
      <c r="S172" s="10" t="n">
        <v>0.015</v>
      </c>
      <c r="T172" s="0" t="n">
        <v>74292060.4182805</v>
      </c>
      <c r="U172" s="0" t="n">
        <f aca="false">V172/2</f>
        <v>2003293479086.75</v>
      </c>
      <c r="V172" s="0" t="n">
        <v>4006586958173.49</v>
      </c>
      <c r="W172" s="5" t="n">
        <f aca="false">A172</f>
        <v>20190129</v>
      </c>
      <c r="X172" s="0" t="s">
        <v>141</v>
      </c>
    </row>
    <row r="173" customFormat="false" ht="13.8" hidden="false" customHeight="false" outlineLevel="0" collapsed="false">
      <c r="A173" s="0" t="n">
        <v>20190129</v>
      </c>
      <c r="B173" s="0" t="n">
        <v>24</v>
      </c>
      <c r="C173" s="0" t="n">
        <v>1100</v>
      </c>
      <c r="D173" s="5" t="n">
        <f aca="false">C173*-2</f>
        <v>-2200</v>
      </c>
      <c r="E173" s="6" t="n">
        <v>-1</v>
      </c>
      <c r="F173" s="7" t="n">
        <f aca="false">G173-38200</f>
        <v>500</v>
      </c>
      <c r="G173" s="0" t="n">
        <v>38700</v>
      </c>
      <c r="H173" s="0" t="n">
        <v>26</v>
      </c>
      <c r="I173" s="0" t="n">
        <v>4</v>
      </c>
      <c r="K173" s="1" t="n">
        <v>0.09282</v>
      </c>
      <c r="L173" s="1" t="n">
        <v>0.09282</v>
      </c>
      <c r="M173" s="0" t="n">
        <f aca="false">I173*0.56</f>
        <v>2.24</v>
      </c>
      <c r="N173" s="57" t="n">
        <v>12</v>
      </c>
      <c r="O173" s="57"/>
      <c r="P173" s="58" t="n">
        <v>0</v>
      </c>
      <c r="Q173" s="1" t="n">
        <v>0.01845</v>
      </c>
      <c r="R173" s="0" t="s">
        <v>26</v>
      </c>
      <c r="S173" s="10" t="n">
        <v>0.01</v>
      </c>
      <c r="T173" s="0" t="n">
        <v>84444771.4949652</v>
      </c>
      <c r="U173" s="0" t="n">
        <f aca="false">V173/2</f>
        <v>2277062436098.6</v>
      </c>
      <c r="V173" s="0" t="n">
        <v>4554124872197.2</v>
      </c>
      <c r="W173" s="5" t="n">
        <f aca="false">A173</f>
        <v>20190129</v>
      </c>
      <c r="X173" s="0" t="s">
        <v>116</v>
      </c>
    </row>
    <row r="174" customFormat="false" ht="13.8" hidden="false" customHeight="false" outlineLevel="0" collapsed="false">
      <c r="A174" s="0" t="n">
        <v>20190129</v>
      </c>
      <c r="B174" s="0" t="n">
        <v>25</v>
      </c>
      <c r="C174" s="0" t="n">
        <v>1100</v>
      </c>
      <c r="D174" s="5" t="n">
        <f aca="false">C174*-2</f>
        <v>-2200</v>
      </c>
      <c r="E174" s="6" t="n">
        <v>-1</v>
      </c>
      <c r="F174" s="7" t="n">
        <f aca="false">G174-38200</f>
        <v>500</v>
      </c>
      <c r="G174" s="0" t="n">
        <v>38700</v>
      </c>
      <c r="H174" s="0" t="n">
        <v>29</v>
      </c>
      <c r="I174" s="0" t="n">
        <v>4</v>
      </c>
      <c r="K174" s="1" t="n">
        <v>0.06632</v>
      </c>
      <c r="L174" s="1" t="n">
        <v>0.06632</v>
      </c>
      <c r="M174" s="0" t="n">
        <f aca="false">I174*0.56</f>
        <v>2.24</v>
      </c>
      <c r="N174" s="57" t="n">
        <v>6.7</v>
      </c>
      <c r="O174" s="57"/>
      <c r="P174" s="58" t="n">
        <v>2.4</v>
      </c>
      <c r="Q174" s="1" t="n">
        <v>0.02098</v>
      </c>
      <c r="R174" s="61" t="s">
        <v>26</v>
      </c>
      <c r="S174" s="10" t="n">
        <v>0.01</v>
      </c>
      <c r="T174" s="0" t="n">
        <v>88634779.2408986</v>
      </c>
      <c r="U174" s="0" t="n">
        <f aca="false">V174/2</f>
        <v>2390046450103.5</v>
      </c>
      <c r="V174" s="0" t="n">
        <v>4780092900206.99</v>
      </c>
      <c r="W174" s="5" t="n">
        <f aca="false">A174</f>
        <v>20190129</v>
      </c>
      <c r="X174" s="0" t="s">
        <v>142</v>
      </c>
    </row>
    <row r="175" customFormat="false" ht="13.8" hidden="false" customHeight="false" outlineLevel="0" collapsed="false">
      <c r="A175" s="0" t="n">
        <v>20190129</v>
      </c>
      <c r="B175" s="0" t="n">
        <v>26</v>
      </c>
      <c r="C175" s="0" t="n">
        <v>1100</v>
      </c>
      <c r="D175" s="5" t="n">
        <f aca="false">C175*-2</f>
        <v>-2200</v>
      </c>
      <c r="E175" s="6" t="n">
        <v>-1</v>
      </c>
      <c r="F175" s="7" t="n">
        <f aca="false">G175-38200</f>
        <v>500</v>
      </c>
      <c r="G175" s="0" t="n">
        <v>38700</v>
      </c>
      <c r="H175" s="0" t="n">
        <v>28</v>
      </c>
      <c r="I175" s="0" t="n">
        <v>4</v>
      </c>
      <c r="K175" s="1" t="n">
        <v>0.08001</v>
      </c>
      <c r="L175" s="1" t="n">
        <v>0.08001</v>
      </c>
      <c r="M175" s="0" t="n">
        <f aca="false">I175*0.56</f>
        <v>2.24</v>
      </c>
      <c r="N175" s="57" t="n">
        <v>9.2</v>
      </c>
      <c r="O175" s="57"/>
      <c r="P175" s="58" t="n">
        <v>3.3</v>
      </c>
      <c r="Q175" s="1" t="n">
        <v>0.02194</v>
      </c>
      <c r="R175" s="0" t="s">
        <v>26</v>
      </c>
      <c r="S175" s="10" t="n">
        <v>0.01</v>
      </c>
      <c r="T175" s="0" t="n">
        <v>80214475.2130132</v>
      </c>
      <c r="U175" s="0" t="n">
        <f aca="false">V175/2</f>
        <v>2162992037343.66</v>
      </c>
      <c r="V175" s="0" t="n">
        <v>4325984074687.32</v>
      </c>
      <c r="W175" s="5" t="n">
        <f aca="false">A175</f>
        <v>20190129</v>
      </c>
      <c r="X175" s="0" t="s">
        <v>143</v>
      </c>
    </row>
    <row r="176" customFormat="false" ht="13.8" hidden="false" customHeight="false" outlineLevel="0" collapsed="false">
      <c r="A176" s="0" t="n">
        <v>20190129</v>
      </c>
      <c r="B176" s="0" t="n">
        <v>27</v>
      </c>
      <c r="C176" s="0" t="n">
        <v>1100</v>
      </c>
      <c r="D176" s="5" t="n">
        <f aca="false">C176*-2</f>
        <v>-2200</v>
      </c>
      <c r="E176" s="6" t="n">
        <v>-1</v>
      </c>
      <c r="F176" s="7" t="n">
        <f aca="false">G176-38200</f>
        <v>500</v>
      </c>
      <c r="G176" s="0" t="n">
        <v>38700</v>
      </c>
      <c r="H176" s="0" t="n">
        <v>28</v>
      </c>
      <c r="I176" s="0" t="n">
        <v>4</v>
      </c>
      <c r="K176" s="1" t="n">
        <v>0.08656</v>
      </c>
      <c r="L176" s="1" t="n">
        <v>0.08656</v>
      </c>
      <c r="M176" s="0" t="n">
        <f aca="false">I176*0.56</f>
        <v>2.24</v>
      </c>
      <c r="N176" s="57" t="n">
        <v>5.4</v>
      </c>
      <c r="O176" s="57"/>
      <c r="P176" s="58" t="n">
        <v>2.2</v>
      </c>
      <c r="Q176" s="1" t="n">
        <v>0.01993</v>
      </c>
      <c r="R176" s="0" t="s">
        <v>26</v>
      </c>
      <c r="S176" s="10" t="n">
        <v>0.01</v>
      </c>
      <c r="T176" s="0" t="n">
        <v>82591498.83811</v>
      </c>
      <c r="U176" s="0" t="n">
        <f aca="false">V176/2</f>
        <v>2227088737596.44</v>
      </c>
      <c r="V176" s="0" t="n">
        <v>4454177475192.87</v>
      </c>
      <c r="W176" s="5" t="n">
        <f aca="false">A176</f>
        <v>20190129</v>
      </c>
      <c r="X176" s="0" t="s">
        <v>143</v>
      </c>
    </row>
    <row r="177" customFormat="false" ht="13.8" hidden="false" customHeight="false" outlineLevel="0" collapsed="false">
      <c r="A177" s="0" t="n">
        <v>20190129</v>
      </c>
      <c r="B177" s="0" t="n">
        <v>28</v>
      </c>
      <c r="C177" s="0" t="n">
        <v>1100</v>
      </c>
      <c r="D177" s="5" t="n">
        <f aca="false">C177*-2</f>
        <v>-2200</v>
      </c>
      <c r="E177" s="6" t="n">
        <v>-1</v>
      </c>
      <c r="F177" s="7" t="n">
        <f aca="false">G177-38200</f>
        <v>500</v>
      </c>
      <c r="G177" s="0" t="n">
        <v>38700</v>
      </c>
      <c r="H177" s="0" t="n">
        <v>28</v>
      </c>
      <c r="I177" s="0" t="n">
        <v>4</v>
      </c>
      <c r="K177" s="1" t="n">
        <v>0.04266</v>
      </c>
      <c r="L177" s="1" t="n">
        <v>0.04266</v>
      </c>
      <c r="M177" s="0" t="n">
        <f aca="false">I177*0.56</f>
        <v>2.24</v>
      </c>
      <c r="N177" s="57" t="n">
        <v>8</v>
      </c>
      <c r="O177" s="57"/>
      <c r="P177" s="58" t="n">
        <v>2.3</v>
      </c>
      <c r="Q177" s="1" t="n">
        <v>0.02051</v>
      </c>
      <c r="R177" s="0" t="s">
        <v>26</v>
      </c>
      <c r="S177" s="10" t="n">
        <v>0.01</v>
      </c>
      <c r="T177" s="0" t="n">
        <v>62245788.148722</v>
      </c>
      <c r="U177" s="0" t="n">
        <f aca="false">V177/2</f>
        <v>1678464438822.68</v>
      </c>
      <c r="V177" s="0" t="n">
        <v>3356928877645.36</v>
      </c>
      <c r="W177" s="5" t="n">
        <f aca="false">A177</f>
        <v>20190129</v>
      </c>
      <c r="X177" s="0" t="s">
        <v>143</v>
      </c>
    </row>
    <row r="178" customFormat="false" ht="13.8" hidden="false" customHeight="false" outlineLevel="0" collapsed="false">
      <c r="A178" s="0" t="n">
        <v>20190129</v>
      </c>
      <c r="B178" s="0" t="n">
        <v>29</v>
      </c>
      <c r="C178" s="0" t="n">
        <v>1100</v>
      </c>
      <c r="D178" s="5" t="n">
        <f aca="false">C178*-2</f>
        <v>-2200</v>
      </c>
      <c r="E178" s="6" t="n">
        <v>-1</v>
      </c>
      <c r="F178" s="7" t="n">
        <f aca="false">G178-38200</f>
        <v>700</v>
      </c>
      <c r="G178" s="0" t="n">
        <v>38900</v>
      </c>
      <c r="H178" s="0" t="n">
        <v>30</v>
      </c>
      <c r="I178" s="0" t="n">
        <v>4</v>
      </c>
      <c r="K178" s="1" t="n">
        <v>0.08389</v>
      </c>
      <c r="L178" s="1" t="n">
        <v>0.08389</v>
      </c>
      <c r="M178" s="0" t="n">
        <f aca="false">I178*0.56</f>
        <v>2.24</v>
      </c>
      <c r="N178" s="57" t="n">
        <v>8.6</v>
      </c>
      <c r="O178" s="57"/>
      <c r="P178" s="58" t="n">
        <v>0</v>
      </c>
      <c r="Q178" s="1" t="n">
        <v>0.0154</v>
      </c>
      <c r="R178" s="0" t="s">
        <v>26</v>
      </c>
      <c r="S178" s="10" t="n">
        <v>0.007</v>
      </c>
      <c r="T178" s="0" t="n">
        <v>81543996.9016267</v>
      </c>
      <c r="U178" s="0" t="n">
        <f aca="false">V178/2</f>
        <v>2198842734095.22</v>
      </c>
      <c r="V178" s="0" t="n">
        <v>4397685468190.43</v>
      </c>
      <c r="W178" s="5" t="n">
        <f aca="false">A178</f>
        <v>20190129</v>
      </c>
      <c r="X178" s="0" t="s">
        <v>143</v>
      </c>
    </row>
    <row r="179" s="43" customFormat="true" ht="13.8" hidden="false" customHeight="false" outlineLevel="0" collapsed="false">
      <c r="A179" s="43" t="n">
        <v>20190129</v>
      </c>
      <c r="B179" s="43" t="n">
        <v>30</v>
      </c>
      <c r="C179" s="43" t="n">
        <v>1100</v>
      </c>
      <c r="D179" s="5" t="n">
        <f aca="false">C179*-2</f>
        <v>-2200</v>
      </c>
      <c r="E179" s="62" t="n">
        <v>-1</v>
      </c>
      <c r="F179" s="50" t="n">
        <f aca="false">G179-38200</f>
        <v>900</v>
      </c>
      <c r="G179" s="43" t="n">
        <v>39100</v>
      </c>
      <c r="H179" s="43" t="n">
        <v>43</v>
      </c>
      <c r="I179" s="43" t="n">
        <v>4</v>
      </c>
      <c r="K179" s="45" t="n">
        <v>0.1538</v>
      </c>
      <c r="L179" s="45" t="n">
        <v>0.1538</v>
      </c>
      <c r="M179" s="43" t="n">
        <f aca="false">I179*0.56</f>
        <v>2.24</v>
      </c>
      <c r="N179" s="59" t="n">
        <v>3.14</v>
      </c>
      <c r="O179" s="59"/>
      <c r="P179" s="60" t="n">
        <v>1.7</v>
      </c>
      <c r="Q179" s="45" t="n">
        <v>0.02022</v>
      </c>
      <c r="R179" s="43" t="s">
        <v>26</v>
      </c>
      <c r="S179" s="48" t="n">
        <v>0.006</v>
      </c>
      <c r="T179" s="0" t="n">
        <v>149873353.989156</v>
      </c>
      <c r="U179" s="0" t="n">
        <f aca="false">V179/2</f>
        <v>4041351270175</v>
      </c>
      <c r="V179" s="0" t="n">
        <v>8082702540350</v>
      </c>
      <c r="W179" s="44" t="n">
        <f aca="false">A179</f>
        <v>20190129</v>
      </c>
      <c r="X179" s="43" t="s">
        <v>144</v>
      </c>
    </row>
    <row r="180" customFormat="false" ht="13.8" hidden="false" customHeight="false" outlineLevel="0" collapsed="false">
      <c r="A180" s="0" t="n">
        <v>20190129</v>
      </c>
      <c r="B180" s="0" t="n">
        <v>31</v>
      </c>
      <c r="C180" s="0" t="n">
        <v>1100</v>
      </c>
      <c r="D180" s="5" t="n">
        <f aca="false">C180*-2</f>
        <v>-2200</v>
      </c>
      <c r="E180" s="6" t="n">
        <v>-1</v>
      </c>
      <c r="F180" s="7" t="n">
        <f aca="false">G180-38200</f>
        <v>1100</v>
      </c>
      <c r="G180" s="0" t="n">
        <v>39300</v>
      </c>
      <c r="H180" s="0" t="n">
        <v>28</v>
      </c>
      <c r="I180" s="0" t="n">
        <v>4</v>
      </c>
      <c r="K180" s="1" t="n">
        <v>0.08485</v>
      </c>
      <c r="L180" s="1" t="n">
        <v>0.08485</v>
      </c>
      <c r="M180" s="0" t="n">
        <f aca="false">I180*0.56</f>
        <v>2.24</v>
      </c>
      <c r="N180" s="57" t="n">
        <v>3.7</v>
      </c>
      <c r="O180" s="57"/>
      <c r="P180" s="58" t="n">
        <v>2.1</v>
      </c>
      <c r="Q180" s="1" t="n">
        <v>0.03722</v>
      </c>
      <c r="R180" s="0" t="s">
        <v>26</v>
      </c>
      <c r="S180" s="10" t="n">
        <v>0.005</v>
      </c>
      <c r="T180" s="0" t="n">
        <v>82470633.2300543</v>
      </c>
      <c r="U180" s="0" t="n">
        <f aca="false">V180/2</f>
        <v>2223829583346.29</v>
      </c>
      <c r="V180" s="0" t="n">
        <v>4447659166692.59</v>
      </c>
      <c r="W180" s="5" t="n">
        <f aca="false">A180</f>
        <v>20190129</v>
      </c>
      <c r="X180" s="0" t="s">
        <v>145</v>
      </c>
    </row>
    <row r="181" customFormat="false" ht="13.8" hidden="false" customHeight="false" outlineLevel="0" collapsed="false">
      <c r="A181" s="0" t="n">
        <v>20190129</v>
      </c>
      <c r="B181" s="0" t="n">
        <v>32</v>
      </c>
      <c r="C181" s="0" t="n">
        <v>1100</v>
      </c>
      <c r="D181" s="5" t="n">
        <f aca="false">C181*-2</f>
        <v>-2200</v>
      </c>
      <c r="E181" s="6" t="n">
        <v>-1</v>
      </c>
      <c r="F181" s="7" t="n">
        <f aca="false">G181-38200</f>
        <v>800</v>
      </c>
      <c r="G181" s="0" t="n">
        <v>39000</v>
      </c>
      <c r="H181" s="0" t="n">
        <v>38</v>
      </c>
      <c r="I181" s="0" t="n">
        <v>4</v>
      </c>
      <c r="K181" s="1" t="n">
        <v>0.09436</v>
      </c>
      <c r="L181" s="1" t="n">
        <v>0.09436</v>
      </c>
      <c r="M181" s="0" t="n">
        <f aca="false">I181*0.56</f>
        <v>2.24</v>
      </c>
      <c r="N181" s="57" t="n">
        <v>6.6</v>
      </c>
      <c r="O181" s="57"/>
      <c r="P181" s="58" t="n">
        <v>2.7</v>
      </c>
      <c r="Q181" s="1" t="n">
        <v>0.02061</v>
      </c>
      <c r="R181" s="0" t="s">
        <v>26</v>
      </c>
      <c r="S181" s="10" t="n">
        <v>0.006</v>
      </c>
      <c r="T181" s="0" t="n">
        <v>103662403.175833</v>
      </c>
      <c r="U181" s="0" t="n">
        <f aca="false">V181/2</f>
        <v>2795267961871.04</v>
      </c>
      <c r="V181" s="0" t="n">
        <v>5590535923742.08</v>
      </c>
      <c r="W181" s="5" t="n">
        <f aca="false">A181</f>
        <v>20190129</v>
      </c>
      <c r="X181" s="0" t="s">
        <v>146</v>
      </c>
    </row>
    <row r="182" s="43" customFormat="true" ht="13.8" hidden="false" customHeight="false" outlineLevel="0" collapsed="false">
      <c r="A182" s="43" t="n">
        <v>20190129</v>
      </c>
      <c r="B182" s="43" t="n">
        <v>33</v>
      </c>
      <c r="C182" s="43" t="n">
        <v>1100</v>
      </c>
      <c r="D182" s="5" t="n">
        <f aca="false">C182*-2</f>
        <v>-2200</v>
      </c>
      <c r="E182" s="62" t="n">
        <v>-1</v>
      </c>
      <c r="F182" s="50" t="n">
        <f aca="false">G182-38200</f>
        <v>700</v>
      </c>
      <c r="G182" s="43" t="n">
        <v>38900</v>
      </c>
      <c r="H182" s="43" t="n">
        <v>35</v>
      </c>
      <c r="I182" s="43" t="n">
        <v>4</v>
      </c>
      <c r="K182" s="45" t="n">
        <v>0.09416</v>
      </c>
      <c r="L182" s="45" t="n">
        <v>0.09416</v>
      </c>
      <c r="M182" s="43" t="n">
        <f aca="false">I182*0.56</f>
        <v>2.24</v>
      </c>
      <c r="N182" s="59" t="n">
        <v>3.7</v>
      </c>
      <c r="O182" s="59"/>
      <c r="P182" s="60" t="n">
        <v>2.3</v>
      </c>
      <c r="Q182" s="45" t="n">
        <v>0.02569</v>
      </c>
      <c r="R182" s="43" t="s">
        <v>26</v>
      </c>
      <c r="S182" s="48" t="n">
        <v>0.007</v>
      </c>
      <c r="T182" s="0" t="n">
        <v>92905364.0588691</v>
      </c>
      <c r="U182" s="0" t="n">
        <f aca="false">V182/2</f>
        <v>2505203233608.48</v>
      </c>
      <c r="V182" s="0" t="n">
        <v>5010406467216.96</v>
      </c>
      <c r="W182" s="44" t="n">
        <f aca="false">A182</f>
        <v>20190129</v>
      </c>
      <c r="X182" s="43" t="s">
        <v>147</v>
      </c>
    </row>
    <row r="183" customFormat="false" ht="13.8" hidden="false" customHeight="false" outlineLevel="0" collapsed="false">
      <c r="A183" s="0" t="n">
        <v>20190129</v>
      </c>
      <c r="B183" s="0" t="n">
        <v>34</v>
      </c>
      <c r="C183" s="0" t="n">
        <v>1100</v>
      </c>
      <c r="D183" s="5" t="n">
        <f aca="false">C183*-2</f>
        <v>-2200</v>
      </c>
      <c r="E183" s="6" t="n">
        <v>-1</v>
      </c>
      <c r="F183" s="7" t="n">
        <f aca="false">G183-38200</f>
        <v>700</v>
      </c>
      <c r="G183" s="0" t="n">
        <v>38900</v>
      </c>
      <c r="H183" s="0" t="n">
        <v>40</v>
      </c>
      <c r="I183" s="0" t="n">
        <v>4</v>
      </c>
      <c r="K183" s="1" t="n">
        <v>0.1454</v>
      </c>
      <c r="L183" s="1" t="n">
        <v>0.1454</v>
      </c>
      <c r="M183" s="0" t="n">
        <f aca="false">I183*0.56</f>
        <v>2.24</v>
      </c>
      <c r="N183" s="57" t="n">
        <v>6.6</v>
      </c>
      <c r="O183" s="57"/>
      <c r="P183" s="58" t="n">
        <v>3.1</v>
      </c>
      <c r="Q183" s="1" t="n">
        <v>0.02303</v>
      </c>
      <c r="R183" s="0" t="s">
        <v>26</v>
      </c>
      <c r="S183" s="10" t="n">
        <v>0.007</v>
      </c>
      <c r="T183" s="0" t="n">
        <v>149631622.773044</v>
      </c>
      <c r="U183" s="0" t="n">
        <f aca="false">V183/2</f>
        <v>4034832961674.72</v>
      </c>
      <c r="V183" s="0" t="n">
        <v>8069665923349.43</v>
      </c>
      <c r="W183" s="5" t="n">
        <f aca="false">A183</f>
        <v>20190129</v>
      </c>
      <c r="X183" s="0" t="s">
        <v>148</v>
      </c>
    </row>
    <row r="184" customFormat="false" ht="13.8" hidden="false" customHeight="false" outlineLevel="0" collapsed="false">
      <c r="A184" s="0" t="n">
        <v>20190129</v>
      </c>
      <c r="B184" s="0" t="n">
        <v>35</v>
      </c>
      <c r="C184" s="0" t="n">
        <v>1100</v>
      </c>
      <c r="D184" s="5" t="n">
        <f aca="false">C184*-2</f>
        <v>-2200</v>
      </c>
      <c r="E184" s="6" t="n">
        <v>-1</v>
      </c>
      <c r="F184" s="7" t="n">
        <f aca="false">G184-38200</f>
        <v>700</v>
      </c>
      <c r="G184" s="0" t="n">
        <v>38900</v>
      </c>
      <c r="H184" s="0" t="n">
        <v>42</v>
      </c>
      <c r="I184" s="0" t="n">
        <v>3.7</v>
      </c>
      <c r="K184" s="1" t="n">
        <v>0.1458</v>
      </c>
      <c r="L184" s="1" t="n">
        <v>0.1458</v>
      </c>
      <c r="M184" s="0" t="n">
        <f aca="false">I184*0.56</f>
        <v>2.072</v>
      </c>
      <c r="N184" s="57" t="n">
        <f aca="false">4.6*1.4</f>
        <v>6.44</v>
      </c>
      <c r="O184" s="57"/>
      <c r="P184" s="58" t="n">
        <v>2.7</v>
      </c>
      <c r="Q184" s="1" t="n">
        <v>0.03708</v>
      </c>
      <c r="R184" s="0" t="s">
        <v>26</v>
      </c>
      <c r="S184" s="10" t="n">
        <v>0.007</v>
      </c>
      <c r="T184" s="0" t="n">
        <v>150517970.565453</v>
      </c>
      <c r="U184" s="0" t="n">
        <f aca="false">V184/2</f>
        <v>4058733426175.75</v>
      </c>
      <c r="V184" s="0" t="n">
        <v>8117466852351.5</v>
      </c>
      <c r="W184" s="5" t="n">
        <f aca="false">A184</f>
        <v>20190129</v>
      </c>
      <c r="X184" s="0" t="s">
        <v>119</v>
      </c>
    </row>
    <row r="185" customFormat="false" ht="13.8" hidden="false" customHeight="false" outlineLevel="0" collapsed="false">
      <c r="A185" s="0" t="n">
        <v>20190129</v>
      </c>
      <c r="B185" s="0" t="n">
        <v>36</v>
      </c>
      <c r="C185" s="0" t="n">
        <v>1100</v>
      </c>
      <c r="D185" s="5" t="n">
        <f aca="false">C185*-2</f>
        <v>-2200</v>
      </c>
      <c r="E185" s="6" t="n">
        <v>-1</v>
      </c>
      <c r="F185" s="7" t="n">
        <f aca="false">G185-38200</f>
        <v>700</v>
      </c>
      <c r="G185" s="0" t="n">
        <v>38900</v>
      </c>
      <c r="H185" s="0" t="n">
        <v>36</v>
      </c>
      <c r="I185" s="0" t="n">
        <v>3.2</v>
      </c>
      <c r="K185" s="1" t="n">
        <v>0.07626</v>
      </c>
      <c r="L185" s="1" t="n">
        <v>0.07626</v>
      </c>
      <c r="M185" s="0" t="n">
        <f aca="false">I185*0.56</f>
        <v>1.792</v>
      </c>
      <c r="N185" s="57" t="n">
        <v>5.9</v>
      </c>
      <c r="O185" s="57"/>
      <c r="P185" s="58" t="n">
        <v>2.3</v>
      </c>
      <c r="Q185" s="1" t="n">
        <v>0.03726</v>
      </c>
      <c r="R185" s="0" t="s">
        <v>26</v>
      </c>
      <c r="S185" s="10" t="n">
        <v>0.006</v>
      </c>
      <c r="T185" s="0" t="n">
        <v>77434566.2277305</v>
      </c>
      <c r="U185" s="0" t="n">
        <f aca="false">V185/2</f>
        <v>2088031489590.41</v>
      </c>
      <c r="V185" s="0" t="n">
        <v>4176062979180.83</v>
      </c>
      <c r="W185" s="5" t="n">
        <f aca="false">A185</f>
        <v>20190129</v>
      </c>
      <c r="X185" s="0" t="s">
        <v>139</v>
      </c>
    </row>
    <row r="186" customFormat="false" ht="13.8" hidden="false" customHeight="false" outlineLevel="0" collapsed="false">
      <c r="A186" s="0" t="n">
        <v>20190129</v>
      </c>
      <c r="B186" s="0" t="n">
        <v>37</v>
      </c>
      <c r="C186" s="0" t="n">
        <v>1100</v>
      </c>
      <c r="D186" s="5" t="n">
        <f aca="false">C186*-2</f>
        <v>-2200</v>
      </c>
      <c r="E186" s="6" t="n">
        <v>-1</v>
      </c>
      <c r="F186" s="7" t="n">
        <f aca="false">G186-38200</f>
        <v>700</v>
      </c>
      <c r="G186" s="0" t="n">
        <v>38900</v>
      </c>
      <c r="H186" s="0" t="n">
        <v>35</v>
      </c>
      <c r="I186" s="0" t="n">
        <v>3.3</v>
      </c>
      <c r="K186" s="1" t="n">
        <v>0.08956</v>
      </c>
      <c r="L186" s="1" t="n">
        <v>0.08956</v>
      </c>
      <c r="M186" s="0" t="n">
        <f aca="false">I186*0.56</f>
        <v>1.848</v>
      </c>
      <c r="N186" s="57" t="n">
        <v>6.1</v>
      </c>
      <c r="O186" s="57"/>
      <c r="P186" s="58" t="n">
        <v>2.8</v>
      </c>
      <c r="Q186" s="1" t="n">
        <v>0.0192</v>
      </c>
      <c r="R186" s="0" t="s">
        <v>26</v>
      </c>
      <c r="S186" s="10" t="n">
        <v>0.006</v>
      </c>
      <c r="T186" s="0" t="n">
        <v>99552972.5019365</v>
      </c>
      <c r="U186" s="0" t="n">
        <f aca="false">V186/2</f>
        <v>2684456717366.24</v>
      </c>
      <c r="V186" s="0" t="n">
        <v>5368913434732.49</v>
      </c>
      <c r="W186" s="5" t="n">
        <f aca="false">A186</f>
        <v>20190129</v>
      </c>
      <c r="X186" s="0" t="s">
        <v>149</v>
      </c>
    </row>
    <row r="187" customFormat="false" ht="13.8" hidden="false" customHeight="false" outlineLevel="0" collapsed="false">
      <c r="A187" s="0" t="n">
        <v>20190129</v>
      </c>
      <c r="B187" s="0" t="n">
        <v>38</v>
      </c>
      <c r="C187" s="0" t="n">
        <v>1100</v>
      </c>
      <c r="D187" s="5" t="n">
        <f aca="false">C187*-2</f>
        <v>-2200</v>
      </c>
      <c r="E187" s="6" t="n">
        <v>-1</v>
      </c>
      <c r="F187" s="7" t="n">
        <f aca="false">G187-38200</f>
        <v>700</v>
      </c>
      <c r="G187" s="0" t="n">
        <v>38900</v>
      </c>
      <c r="H187" s="0" t="n">
        <v>36</v>
      </c>
      <c r="I187" s="0" t="n">
        <v>3.4</v>
      </c>
      <c r="K187" s="1" t="n">
        <v>0.08427</v>
      </c>
      <c r="L187" s="1" t="n">
        <v>0.08427</v>
      </c>
      <c r="M187" s="0" t="n">
        <f aca="false">I187*0.56</f>
        <v>1.904</v>
      </c>
      <c r="N187" s="57" t="n">
        <v>7</v>
      </c>
      <c r="O187" s="57"/>
      <c r="P187" s="58" t="n">
        <v>3.1</v>
      </c>
      <c r="Q187" s="1" t="n">
        <v>0.02468</v>
      </c>
      <c r="R187" s="0" t="s">
        <v>26</v>
      </c>
      <c r="S187" s="10" t="n">
        <v>0.006</v>
      </c>
      <c r="T187" s="0" t="n">
        <v>97377391.5569327</v>
      </c>
      <c r="U187" s="0" t="n">
        <f aca="false">V187/2</f>
        <v>2625791940863.7</v>
      </c>
      <c r="V187" s="0" t="n">
        <v>5251583881727.4</v>
      </c>
      <c r="W187" s="5" t="n">
        <f aca="false">A187</f>
        <v>20190129</v>
      </c>
      <c r="X187" s="0" t="s">
        <v>149</v>
      </c>
    </row>
    <row r="188" customFormat="false" ht="13.8" hidden="false" customHeight="false" outlineLevel="0" collapsed="false">
      <c r="A188" s="0" t="n">
        <v>20190129</v>
      </c>
      <c r="B188" s="0" t="n">
        <v>39</v>
      </c>
      <c r="C188" s="0" t="n">
        <v>1100</v>
      </c>
      <c r="D188" s="5" t="n">
        <f aca="false">C188*-2</f>
        <v>-2200</v>
      </c>
      <c r="E188" s="6" t="n">
        <v>-1</v>
      </c>
      <c r="F188" s="7" t="n">
        <f aca="false">G188-38200</f>
        <v>700</v>
      </c>
      <c r="G188" s="0" t="n">
        <v>38900</v>
      </c>
      <c r="H188" s="0" t="n">
        <v>37</v>
      </c>
      <c r="I188" s="0" t="n">
        <v>3.3</v>
      </c>
      <c r="K188" s="1" t="n">
        <v>0.06128</v>
      </c>
      <c r="L188" s="1" t="n">
        <v>0.06128</v>
      </c>
      <c r="M188" s="0" t="n">
        <f aca="false">I188*0.56</f>
        <v>1.848</v>
      </c>
      <c r="N188" s="57" t="n">
        <v>4.1</v>
      </c>
      <c r="O188" s="57"/>
      <c r="P188" s="58" t="n">
        <v>3</v>
      </c>
      <c r="Q188" s="1" t="n">
        <v>0.02414</v>
      </c>
      <c r="R188" s="0" t="s">
        <v>26</v>
      </c>
      <c r="S188" s="10" t="n">
        <v>0.006</v>
      </c>
      <c r="T188" s="0" t="n">
        <v>75178408.2106894</v>
      </c>
      <c r="U188" s="0" t="n">
        <f aca="false">V188/2</f>
        <v>2027193943587.78</v>
      </c>
      <c r="V188" s="0" t="n">
        <v>4054387887175.56</v>
      </c>
      <c r="W188" s="5" t="n">
        <f aca="false">A188</f>
        <v>20190129</v>
      </c>
      <c r="X188" s="0" t="s">
        <v>150</v>
      </c>
    </row>
    <row r="189" customFormat="false" ht="13.8" hidden="false" customHeight="false" outlineLevel="0" collapsed="false">
      <c r="A189" s="0" t="n">
        <v>20190129</v>
      </c>
      <c r="B189" s="0" t="n">
        <v>40</v>
      </c>
      <c r="C189" s="0" t="n">
        <v>1100</v>
      </c>
      <c r="D189" s="5" t="n">
        <f aca="false">C189*-2</f>
        <v>-2200</v>
      </c>
      <c r="E189" s="6" t="n">
        <v>-1</v>
      </c>
      <c r="F189" s="7" t="n">
        <f aca="false">G189-38200</f>
        <v>700</v>
      </c>
      <c r="G189" s="0" t="n">
        <v>38900</v>
      </c>
      <c r="H189" s="0" t="n">
        <v>32</v>
      </c>
      <c r="I189" s="0" t="n">
        <v>3</v>
      </c>
      <c r="K189" s="1" t="n">
        <v>0.087</v>
      </c>
      <c r="L189" s="1" t="n">
        <v>0.087</v>
      </c>
      <c r="M189" s="0" t="n">
        <f aca="false">I189*0.56</f>
        <v>1.68</v>
      </c>
      <c r="N189" s="57" t="n">
        <v>10</v>
      </c>
      <c r="O189" s="57"/>
      <c r="P189" s="58" t="n">
        <v>0</v>
      </c>
      <c r="Q189" s="1" t="n">
        <v>0.01863</v>
      </c>
      <c r="R189" s="0" t="s">
        <v>26</v>
      </c>
      <c r="S189" s="10" t="n">
        <v>0.005</v>
      </c>
      <c r="T189" s="0" t="n">
        <v>78884953.5243997</v>
      </c>
      <c r="U189" s="0" t="n">
        <f aca="false">V189/2</f>
        <v>2127141340592.11</v>
      </c>
      <c r="V189" s="0" t="n">
        <v>4254282681184.22</v>
      </c>
      <c r="W189" s="5" t="n">
        <f aca="false">A189</f>
        <v>20190129</v>
      </c>
      <c r="X189" s="0" t="s">
        <v>143</v>
      </c>
    </row>
    <row r="190" customFormat="false" ht="13.8" hidden="false" customHeight="false" outlineLevel="0" collapsed="false">
      <c r="A190" s="0" t="n">
        <v>20190129</v>
      </c>
      <c r="B190" s="0" t="n">
        <v>41</v>
      </c>
      <c r="C190" s="0" t="n">
        <v>1100</v>
      </c>
      <c r="D190" s="5" t="n">
        <f aca="false">C190*-2</f>
        <v>-2200</v>
      </c>
      <c r="E190" s="6" t="n">
        <v>-1</v>
      </c>
      <c r="F190" s="7" t="n">
        <f aca="false">G190-38200</f>
        <v>700</v>
      </c>
      <c r="G190" s="0" t="n">
        <v>38900</v>
      </c>
      <c r="H190" s="0" t="n">
        <v>39</v>
      </c>
      <c r="I190" s="0" t="n">
        <v>3.1</v>
      </c>
      <c r="K190" s="1" t="n">
        <v>0.07212</v>
      </c>
      <c r="L190" s="1" t="n">
        <v>0.07212</v>
      </c>
      <c r="M190" s="0" t="n">
        <f aca="false">I190*0.56</f>
        <v>1.736</v>
      </c>
      <c r="N190" s="57" t="n">
        <v>4</v>
      </c>
      <c r="O190" s="57"/>
      <c r="P190" s="58" t="n">
        <v>1.9</v>
      </c>
      <c r="Q190" s="1" t="n">
        <v>0.01957</v>
      </c>
      <c r="R190" s="0" t="s">
        <v>26</v>
      </c>
      <c r="S190" s="10" t="n">
        <v>0.006</v>
      </c>
      <c r="T190" s="0" t="n">
        <v>92583055.7707204</v>
      </c>
      <c r="U190" s="0" t="n">
        <f aca="false">V190/2</f>
        <v>2496512155608.11</v>
      </c>
      <c r="V190" s="0" t="n">
        <v>4993024311216.21</v>
      </c>
      <c r="W190" s="5" t="n">
        <f aca="false">A190</f>
        <v>20190129</v>
      </c>
      <c r="X190" s="0" t="s">
        <v>119</v>
      </c>
    </row>
    <row r="191" customFormat="false" ht="13.8" hidden="false" customHeight="false" outlineLevel="0" collapsed="false">
      <c r="A191" s="0" t="n">
        <v>20190129</v>
      </c>
      <c r="B191" s="0" t="n">
        <v>42</v>
      </c>
      <c r="C191" s="0" t="n">
        <v>1100</v>
      </c>
      <c r="D191" s="5" t="n">
        <f aca="false">C191*-2</f>
        <v>-2200</v>
      </c>
      <c r="E191" s="6" t="n">
        <v>-1</v>
      </c>
      <c r="F191" s="7" t="n">
        <f aca="false">G191-38200</f>
        <v>700</v>
      </c>
      <c r="G191" s="0" t="n">
        <v>38900</v>
      </c>
      <c r="H191" s="0" t="n">
        <v>39</v>
      </c>
      <c r="I191" s="0" t="n">
        <v>3.1</v>
      </c>
      <c r="K191" s="1" t="n">
        <v>0.1099</v>
      </c>
      <c r="L191" s="1" t="n">
        <v>0.1099</v>
      </c>
      <c r="M191" s="0" t="n">
        <f aca="false">I191*0.56</f>
        <v>1.736</v>
      </c>
      <c r="N191" s="57" t="n">
        <v>4.6</v>
      </c>
      <c r="O191" s="57"/>
      <c r="P191" s="58" t="n">
        <v>2</v>
      </c>
      <c r="Q191" s="1" t="n">
        <v>0.02293</v>
      </c>
      <c r="R191" s="0" t="s">
        <v>26</v>
      </c>
      <c r="S191" s="10" t="n">
        <v>0.006</v>
      </c>
      <c r="T191" s="0" t="n">
        <v>109343086.754454</v>
      </c>
      <c r="U191" s="0" t="n">
        <f aca="false">V191/2</f>
        <v>2948448211627.67</v>
      </c>
      <c r="V191" s="0" t="n">
        <v>5896896423255.35</v>
      </c>
      <c r="W191" s="5" t="n">
        <f aca="false">A191</f>
        <v>20190129</v>
      </c>
      <c r="X191" s="0" t="s">
        <v>151</v>
      </c>
    </row>
    <row r="192" customFormat="false" ht="13.8" hidden="false" customHeight="false" outlineLevel="0" collapsed="false">
      <c r="A192" s="0" t="n">
        <v>20190129</v>
      </c>
      <c r="B192" s="0" t="n">
        <v>43</v>
      </c>
      <c r="C192" s="0" t="n">
        <v>1100</v>
      </c>
      <c r="D192" s="5" t="n">
        <f aca="false">C192*-2</f>
        <v>-2200</v>
      </c>
      <c r="E192" s="6" t="n">
        <v>-1</v>
      </c>
      <c r="F192" s="7" t="n">
        <f aca="false">G192-38200</f>
        <v>700</v>
      </c>
      <c r="G192" s="0" t="n">
        <v>38900</v>
      </c>
      <c r="H192" s="0" t="n">
        <v>39</v>
      </c>
      <c r="I192" s="0" t="n">
        <v>3.1</v>
      </c>
      <c r="K192" s="1" t="n">
        <v>0.1041</v>
      </c>
      <c r="L192" s="1" t="n">
        <v>0.1041</v>
      </c>
      <c r="M192" s="0" t="n">
        <f aca="false">I192*0.56</f>
        <v>1.736</v>
      </c>
      <c r="N192" s="57" t="n">
        <v>4.6</v>
      </c>
      <c r="O192" s="57"/>
      <c r="P192" s="58" t="n">
        <v>2</v>
      </c>
      <c r="Q192" s="1" t="n">
        <v>0.02706</v>
      </c>
      <c r="R192" s="0" t="s">
        <v>26</v>
      </c>
      <c r="S192" s="10" t="n">
        <v>0.006</v>
      </c>
      <c r="T192" s="0" t="n">
        <v>106442312.161115</v>
      </c>
      <c r="U192" s="0" t="n">
        <f aca="false">V192/2</f>
        <v>2870228509624.28</v>
      </c>
      <c r="V192" s="0" t="n">
        <v>5740457019248.57</v>
      </c>
      <c r="W192" s="5" t="n">
        <f aca="false">A192</f>
        <v>20190129</v>
      </c>
      <c r="X192" s="0" t="s">
        <v>151</v>
      </c>
    </row>
    <row r="193" customFormat="false" ht="13.8" hidden="false" customHeight="false" outlineLevel="0" collapsed="false">
      <c r="A193" s="0" t="n">
        <v>20190129</v>
      </c>
      <c r="B193" s="0" t="n">
        <v>44</v>
      </c>
      <c r="C193" s="0" t="n">
        <v>1100</v>
      </c>
      <c r="D193" s="5" t="n">
        <f aca="false">C193*-2</f>
        <v>-2200</v>
      </c>
      <c r="E193" s="6" t="n">
        <v>-1</v>
      </c>
      <c r="F193" s="7" t="n">
        <f aca="false">G193-38200</f>
        <v>700</v>
      </c>
      <c r="G193" s="0" t="n">
        <v>38900</v>
      </c>
      <c r="H193" s="0" t="n">
        <v>28</v>
      </c>
      <c r="I193" s="0" t="n">
        <v>3</v>
      </c>
      <c r="K193" s="1" t="n">
        <v>0.06304</v>
      </c>
      <c r="L193" s="1" t="n">
        <v>0.06304</v>
      </c>
      <c r="M193" s="0" t="n">
        <f aca="false">I193*0.56</f>
        <v>1.68</v>
      </c>
      <c r="N193" s="57" t="n">
        <v>0</v>
      </c>
      <c r="O193" s="57"/>
      <c r="P193" s="58" t="n">
        <v>0</v>
      </c>
      <c r="Q193" s="1" t="n">
        <v>0.02637</v>
      </c>
      <c r="R193" s="0" t="s">
        <v>26</v>
      </c>
      <c r="S193" s="10" t="n">
        <v>0.005</v>
      </c>
      <c r="T193" s="0" t="n">
        <v>71028689.0007746</v>
      </c>
      <c r="U193" s="0" t="n">
        <f aca="false">V193/2</f>
        <v>1915296314332.94</v>
      </c>
      <c r="V193" s="0" t="n">
        <v>3830592628665.87</v>
      </c>
      <c r="W193" s="5" t="n">
        <f aca="false">A193</f>
        <v>20190129</v>
      </c>
      <c r="X193" s="0" t="s">
        <v>143</v>
      </c>
    </row>
    <row r="194" customFormat="false" ht="13.8" hidden="false" customHeight="false" outlineLevel="0" collapsed="false">
      <c r="A194" s="0" t="n">
        <v>20190129</v>
      </c>
      <c r="B194" s="0" t="n">
        <v>45</v>
      </c>
      <c r="C194" s="0" t="n">
        <v>1100</v>
      </c>
      <c r="D194" s="5" t="n">
        <f aca="false">C194*-2</f>
        <v>-2200</v>
      </c>
      <c r="E194" s="6" t="n">
        <v>-1</v>
      </c>
      <c r="F194" s="7" t="n">
        <f aca="false">G194-38200</f>
        <v>700</v>
      </c>
      <c r="G194" s="0" t="n">
        <v>38900</v>
      </c>
      <c r="H194" s="0" t="n">
        <v>32</v>
      </c>
      <c r="I194" s="0" t="n">
        <v>3</v>
      </c>
      <c r="K194" s="1" t="n">
        <v>0.08771</v>
      </c>
      <c r="L194" s="1" t="n">
        <v>0.08771</v>
      </c>
      <c r="M194" s="0" t="n">
        <f aca="false">I194*0.56</f>
        <v>1.68</v>
      </c>
      <c r="N194" s="57" t="n">
        <v>7.8</v>
      </c>
      <c r="O194" s="57"/>
      <c r="P194" s="58" t="n">
        <v>2.8</v>
      </c>
      <c r="Q194" s="1" t="n">
        <v>0.01763</v>
      </c>
      <c r="R194" s="0" t="s">
        <v>26</v>
      </c>
      <c r="S194" s="10" t="n">
        <v>0.005</v>
      </c>
      <c r="T194" s="0" t="n">
        <v>87023237.800155</v>
      </c>
      <c r="U194" s="0" t="n">
        <f aca="false">V194/2</f>
        <v>2346591060101.61</v>
      </c>
      <c r="V194" s="0" t="n">
        <v>4693182120203.22</v>
      </c>
      <c r="W194" s="5" t="n">
        <f aca="false">A194</f>
        <v>20190129</v>
      </c>
      <c r="X194" s="0" t="s">
        <v>137</v>
      </c>
    </row>
    <row r="195" customFormat="false" ht="13.8" hidden="false" customHeight="false" outlineLevel="0" collapsed="false">
      <c r="A195" s="0" t="n">
        <v>20190129</v>
      </c>
      <c r="B195" s="0" t="n">
        <v>46</v>
      </c>
      <c r="C195" s="0" t="n">
        <v>1100</v>
      </c>
      <c r="D195" s="5" t="n">
        <f aca="false">C195*-2</f>
        <v>-2200</v>
      </c>
      <c r="E195" s="6" t="n">
        <v>-1</v>
      </c>
      <c r="F195" s="7" t="n">
        <f aca="false">G195-38200</f>
        <v>700</v>
      </c>
      <c r="G195" s="0" t="n">
        <v>38900</v>
      </c>
      <c r="H195" s="0" t="n">
        <v>24</v>
      </c>
      <c r="I195" s="0" t="n">
        <v>2.7</v>
      </c>
      <c r="K195" s="1" t="n">
        <v>0.0699</v>
      </c>
      <c r="L195" s="1" t="n">
        <v>0.0699</v>
      </c>
      <c r="M195" s="0" t="n">
        <f aca="false">I195*0.56</f>
        <v>1.512</v>
      </c>
      <c r="N195" s="57" t="n">
        <v>0</v>
      </c>
      <c r="O195" s="57"/>
      <c r="P195" s="58" t="n">
        <v>0</v>
      </c>
      <c r="Q195" s="1" t="n">
        <v>0.02157</v>
      </c>
      <c r="R195" s="0" t="s">
        <v>26</v>
      </c>
      <c r="S195" s="10" t="n">
        <v>0.005</v>
      </c>
      <c r="T195" s="0" t="n">
        <v>71552439.9690163</v>
      </c>
      <c r="U195" s="0" t="n">
        <f aca="false">V195/2</f>
        <v>1929419316083.55</v>
      </c>
      <c r="V195" s="0" t="n">
        <v>3858838632167.1</v>
      </c>
      <c r="W195" s="5" t="n">
        <f aca="false">A195</f>
        <v>20190129</v>
      </c>
      <c r="X195" s="0" t="s">
        <v>139</v>
      </c>
    </row>
    <row r="196" customFormat="false" ht="13.8" hidden="false" customHeight="false" outlineLevel="0" collapsed="false">
      <c r="A196" s="0" t="n">
        <v>20190129</v>
      </c>
      <c r="B196" s="0" t="n">
        <v>47</v>
      </c>
      <c r="C196" s="0" t="n">
        <v>1100</v>
      </c>
      <c r="D196" s="5" t="n">
        <f aca="false">C196*-2</f>
        <v>-2200</v>
      </c>
      <c r="E196" s="6" t="n">
        <v>-1</v>
      </c>
      <c r="F196" s="7" t="n">
        <f aca="false">G196-38200</f>
        <v>700</v>
      </c>
      <c r="G196" s="0" t="n">
        <v>38900</v>
      </c>
      <c r="H196" s="0" t="n">
        <v>29</v>
      </c>
      <c r="I196" s="0" t="n">
        <v>2.7</v>
      </c>
      <c r="K196" s="1" t="n">
        <v>0.06697</v>
      </c>
      <c r="L196" s="1" t="n">
        <v>0.06697</v>
      </c>
      <c r="M196" s="0" t="n">
        <f aca="false">I196*0.56</f>
        <v>1.512</v>
      </c>
      <c r="N196" s="57" t="n">
        <v>4.9</v>
      </c>
      <c r="O196" s="57"/>
      <c r="P196" s="58" t="n">
        <v>2.3</v>
      </c>
      <c r="Q196" s="1" t="n">
        <v>0.01775</v>
      </c>
      <c r="R196" s="0" t="s">
        <v>26</v>
      </c>
      <c r="S196" s="10" t="n">
        <v>0.005</v>
      </c>
      <c r="T196" s="0" t="n">
        <v>74412926.0263362</v>
      </c>
      <c r="U196" s="0" t="n">
        <f aca="false">V196/2</f>
        <v>2006552633336.89</v>
      </c>
      <c r="V196" s="0" t="n">
        <v>4013105266673.78</v>
      </c>
      <c r="W196" s="5" t="n">
        <f aca="false">A196</f>
        <v>20190129</v>
      </c>
      <c r="X196" s="0" t="s">
        <v>139</v>
      </c>
    </row>
    <row r="197" customFormat="false" ht="13.8" hidden="false" customHeight="false" outlineLevel="0" collapsed="false">
      <c r="A197" s="0" t="n">
        <v>20190129</v>
      </c>
      <c r="B197" s="0" t="n">
        <v>48</v>
      </c>
      <c r="C197" s="0" t="n">
        <v>1100</v>
      </c>
      <c r="D197" s="5" t="n">
        <f aca="false">C197*-2</f>
        <v>-2200</v>
      </c>
      <c r="E197" s="6" t="n">
        <v>-1</v>
      </c>
      <c r="F197" s="7" t="n">
        <f aca="false">G197-38200</f>
        <v>700</v>
      </c>
      <c r="G197" s="0" t="n">
        <v>38900</v>
      </c>
      <c r="H197" s="0" t="n">
        <v>28</v>
      </c>
      <c r="I197" s="0" t="n">
        <v>2.6</v>
      </c>
      <c r="K197" s="1" t="n">
        <v>0.06194</v>
      </c>
      <c r="L197" s="1" t="n">
        <v>0.06194</v>
      </c>
      <c r="M197" s="0" t="n">
        <f aca="false">I197*0.56</f>
        <v>1.456</v>
      </c>
      <c r="N197" s="57" t="n">
        <v>0</v>
      </c>
      <c r="O197" s="57"/>
      <c r="P197" s="58" t="n">
        <v>0</v>
      </c>
      <c r="Q197" s="1" t="n">
        <v>0.01844</v>
      </c>
      <c r="R197" s="0" t="s">
        <v>26</v>
      </c>
      <c r="S197" s="10" t="n">
        <v>0.005</v>
      </c>
      <c r="T197" s="0" t="n">
        <v>67443009.2951201</v>
      </c>
      <c r="U197" s="0" t="n">
        <f aca="false">V197/2</f>
        <v>1818608071578.75</v>
      </c>
      <c r="V197" s="0" t="n">
        <v>3637216143157.5</v>
      </c>
      <c r="W197" s="5" t="n">
        <f aca="false">A197</f>
        <v>20190129</v>
      </c>
      <c r="X197" s="0" t="s">
        <v>139</v>
      </c>
    </row>
    <row r="198" customFormat="false" ht="13.8" hidden="false" customHeight="false" outlineLevel="0" collapsed="false">
      <c r="A198" s="0" t="n">
        <v>20190129</v>
      </c>
      <c r="B198" s="0" t="n">
        <v>49</v>
      </c>
      <c r="C198" s="0" t="n">
        <v>1100</v>
      </c>
      <c r="D198" s="5" t="n">
        <f aca="false">C198*-2</f>
        <v>-2200</v>
      </c>
      <c r="E198" s="6" t="n">
        <v>-1</v>
      </c>
      <c r="F198" s="7" t="n">
        <f aca="false">G198-38200</f>
        <v>700</v>
      </c>
      <c r="G198" s="0" t="n">
        <v>38900</v>
      </c>
      <c r="H198" s="0" t="n">
        <v>27</v>
      </c>
      <c r="I198" s="0" t="n">
        <v>2.6</v>
      </c>
      <c r="K198" s="1" t="n">
        <v>0.06021</v>
      </c>
      <c r="L198" s="1" t="n">
        <v>0.06021</v>
      </c>
      <c r="M198" s="0" t="n">
        <f aca="false">I198*0.56</f>
        <v>1.456</v>
      </c>
      <c r="N198" s="57" t="n">
        <v>7</v>
      </c>
      <c r="O198" s="57"/>
      <c r="P198" s="58" t="n">
        <v>0</v>
      </c>
      <c r="Q198" s="1" t="n">
        <v>0.01671</v>
      </c>
      <c r="R198" s="0" t="s">
        <v>26</v>
      </c>
      <c r="S198" s="10" t="n">
        <v>0.005</v>
      </c>
      <c r="T198" s="0" t="n">
        <v>65468871.0302092</v>
      </c>
      <c r="U198" s="0" t="n">
        <f aca="false">V198/2</f>
        <v>1765375218826.45</v>
      </c>
      <c r="V198" s="0" t="n">
        <v>3530750437652.89</v>
      </c>
      <c r="W198" s="5" t="n">
        <f aca="false">A198</f>
        <v>20190129</v>
      </c>
      <c r="X198" s="0" t="s">
        <v>139</v>
      </c>
    </row>
    <row r="199" customFormat="false" ht="13.8" hidden="false" customHeight="false" outlineLevel="0" collapsed="false">
      <c r="A199" s="0" t="n">
        <v>20190129</v>
      </c>
      <c r="B199" s="0" t="n">
        <v>50</v>
      </c>
      <c r="C199" s="0" t="n">
        <v>1100</v>
      </c>
      <c r="D199" s="5" t="n">
        <f aca="false">C199*-2</f>
        <v>-2200</v>
      </c>
      <c r="E199" s="6" t="n">
        <v>-1</v>
      </c>
      <c r="F199" s="7" t="n">
        <f aca="false">G199-38200</f>
        <v>700</v>
      </c>
      <c r="G199" s="0" t="n">
        <v>38900</v>
      </c>
      <c r="H199" s="0" t="n">
        <v>27</v>
      </c>
      <c r="I199" s="0" t="n">
        <v>2.5</v>
      </c>
      <c r="K199" s="1" t="n">
        <v>0.04756</v>
      </c>
      <c r="L199" s="1" t="n">
        <v>0.04756</v>
      </c>
      <c r="M199" s="0" t="n">
        <f aca="false">I199*0.56</f>
        <v>1.4</v>
      </c>
      <c r="N199" s="57" t="n">
        <v>4.5</v>
      </c>
      <c r="O199" s="57"/>
      <c r="P199" s="58" t="n">
        <v>0</v>
      </c>
      <c r="Q199" s="1" t="n">
        <v>0.01624</v>
      </c>
      <c r="R199" s="0" t="s">
        <v>26</v>
      </c>
      <c r="S199" s="10" t="n">
        <v>0.005</v>
      </c>
      <c r="T199" s="0" t="n">
        <v>63615598.373354</v>
      </c>
      <c r="U199" s="0" t="n">
        <f aca="false">V199/2</f>
        <v>1715401520324.28</v>
      </c>
      <c r="V199" s="0" t="n">
        <v>3430803040648.56</v>
      </c>
      <c r="W199" s="5" t="n">
        <f aca="false">A199</f>
        <v>20190129</v>
      </c>
      <c r="X199" s="0" t="s">
        <v>139</v>
      </c>
    </row>
    <row r="200" customFormat="false" ht="13.8" hidden="false" customHeight="false" outlineLevel="0" collapsed="false">
      <c r="A200" s="0" t="n">
        <v>20190129</v>
      </c>
      <c r="B200" s="0" t="n">
        <v>51</v>
      </c>
      <c r="C200" s="0" t="n">
        <v>1100</v>
      </c>
      <c r="D200" s="5" t="n">
        <f aca="false">C200*-2</f>
        <v>-2200</v>
      </c>
      <c r="E200" s="6" t="n">
        <v>-1</v>
      </c>
      <c r="F200" s="7" t="n">
        <f aca="false">G200-38200</f>
        <v>700</v>
      </c>
      <c r="G200" s="11" t="n">
        <v>38900</v>
      </c>
      <c r="H200" s="0" t="n">
        <v>32</v>
      </c>
      <c r="I200" s="0" t="n">
        <v>2.3</v>
      </c>
      <c r="K200" s="9" t="n">
        <v>0.05862</v>
      </c>
      <c r="L200" s="1" t="n">
        <v>0.05862</v>
      </c>
      <c r="M200" s="0" t="n">
        <f aca="false">I200*0.56</f>
        <v>1.288</v>
      </c>
      <c r="N200" s="57" t="n">
        <v>5</v>
      </c>
      <c r="O200" s="57"/>
      <c r="P200" s="58" t="n">
        <v>2.4</v>
      </c>
      <c r="Q200" s="1" t="n">
        <v>0.01574</v>
      </c>
      <c r="R200" s="0" t="s">
        <v>26</v>
      </c>
      <c r="S200" s="10" t="n">
        <v>0.004</v>
      </c>
      <c r="T200" s="0" t="n">
        <v>65952333.4624322</v>
      </c>
      <c r="U200" s="0" t="n">
        <f aca="false">V200/2</f>
        <v>1778411835827.01</v>
      </c>
      <c r="V200" s="0" t="n">
        <v>3556823671654.02</v>
      </c>
      <c r="W200" s="5" t="n">
        <f aca="false">A200</f>
        <v>20190129</v>
      </c>
      <c r="X200" s="0" t="s">
        <v>139</v>
      </c>
    </row>
    <row r="201" customFormat="false" ht="13.8" hidden="false" customHeight="false" outlineLevel="0" collapsed="false">
      <c r="A201" s="0" t="n">
        <v>20180118</v>
      </c>
      <c r="B201" s="0" t="n">
        <v>1</v>
      </c>
      <c r="C201" s="7" t="n">
        <v>0</v>
      </c>
      <c r="D201" s="5" t="n">
        <f aca="false">C201*-2</f>
        <v>-0</v>
      </c>
      <c r="E201" s="6" t="n">
        <v>-1</v>
      </c>
      <c r="F201" s="7" t="n">
        <f aca="false">G201-38200</f>
        <v>300</v>
      </c>
      <c r="G201" s="11" t="n">
        <v>38500</v>
      </c>
      <c r="H201" s="0" t="n">
        <v>21</v>
      </c>
      <c r="I201" s="9" t="n">
        <v>4.3</v>
      </c>
      <c r="J201" s="9" t="n">
        <v>0.1147</v>
      </c>
      <c r="L201" s="9" t="n">
        <v>0.7285</v>
      </c>
      <c r="M201" s="0" t="n">
        <f aca="false">I201*0.56</f>
        <v>2.408</v>
      </c>
      <c r="N201" s="3" t="n">
        <v>0</v>
      </c>
      <c r="O201" s="3"/>
      <c r="Q201" s="1" t="n">
        <v>0.01221</v>
      </c>
      <c r="R201" s="0" t="s">
        <v>24</v>
      </c>
      <c r="S201" s="10" t="n">
        <v>1.645</v>
      </c>
      <c r="T201" s="0" t="n">
        <v>49353456.6227731</v>
      </c>
      <c r="U201" s="0" t="n">
        <f aca="false">V201/2</f>
        <v>1330821318807.63</v>
      </c>
      <c r="V201" s="0" t="n">
        <v>2661642637615.25</v>
      </c>
      <c r="W201" s="5" t="n">
        <f aca="false">A201</f>
        <v>20180118</v>
      </c>
      <c r="X201" s="0" t="s">
        <v>152</v>
      </c>
    </row>
    <row r="202" customFormat="false" ht="13.8" hidden="false" customHeight="false" outlineLevel="0" collapsed="false">
      <c r="A202" s="0" t="n">
        <v>20180118</v>
      </c>
      <c r="B202" s="0" t="n">
        <v>2</v>
      </c>
      <c r="C202" s="0" t="n">
        <v>0</v>
      </c>
      <c r="D202" s="5" t="n">
        <f aca="false">C202*-2</f>
        <v>-0</v>
      </c>
      <c r="E202" s="6" t="n">
        <v>-1</v>
      </c>
      <c r="F202" s="7" t="n">
        <f aca="false">G202-38200</f>
        <v>300</v>
      </c>
      <c r="G202" s="0" t="n">
        <v>38500</v>
      </c>
      <c r="H202" s="0" t="n">
        <v>21</v>
      </c>
      <c r="I202" s="0" t="n">
        <v>3.8</v>
      </c>
      <c r="J202" s="1" t="n">
        <v>0.1499</v>
      </c>
      <c r="L202" s="1" t="n">
        <v>0.7494</v>
      </c>
      <c r="M202" s="0" t="n">
        <f aca="false">I202*0.56</f>
        <v>2.128</v>
      </c>
      <c r="N202" s="3" t="n">
        <v>0</v>
      </c>
      <c r="O202" s="3"/>
      <c r="Q202" s="1" t="n">
        <v>0.01126</v>
      </c>
      <c r="R202" s="0" t="s">
        <v>26</v>
      </c>
      <c r="S202" s="10" t="n">
        <v>1.454</v>
      </c>
      <c r="T202" s="0" t="n">
        <v>45526045.701007</v>
      </c>
      <c r="U202" s="0" t="n">
        <f aca="false">V202/2</f>
        <v>1227614767553.16</v>
      </c>
      <c r="V202" s="0" t="n">
        <v>2455229535106.32</v>
      </c>
      <c r="W202" s="5" t="n">
        <f aca="false">A202</f>
        <v>20180118</v>
      </c>
      <c r="X202" s="0" t="s">
        <v>152</v>
      </c>
    </row>
    <row r="203" customFormat="false" ht="13.8" hidden="false" customHeight="false" outlineLevel="0" collapsed="false">
      <c r="A203" s="0" t="n">
        <v>20180118</v>
      </c>
      <c r="B203" s="0" t="n">
        <v>3</v>
      </c>
      <c r="C203" s="0" t="n">
        <v>200</v>
      </c>
      <c r="D203" s="5" t="n">
        <f aca="false">C203*-2</f>
        <v>-400</v>
      </c>
      <c r="E203" s="6" t="n">
        <v>-1</v>
      </c>
      <c r="F203" s="7" t="n">
        <f aca="false">G203-38200</f>
        <v>300</v>
      </c>
      <c r="G203" s="0" t="n">
        <v>38500</v>
      </c>
      <c r="H203" s="0" t="n">
        <v>21</v>
      </c>
      <c r="I203" s="0" t="n">
        <v>3.9</v>
      </c>
      <c r="J203" s="1" t="n">
        <v>0.4311</v>
      </c>
      <c r="L203" s="1" t="n">
        <v>1.314</v>
      </c>
      <c r="M203" s="0" t="n">
        <f aca="false">I203*0.56</f>
        <v>2.184</v>
      </c>
      <c r="N203" s="3" t="n">
        <v>0</v>
      </c>
      <c r="O203" s="3"/>
      <c r="Q203" s="1" t="n">
        <v>0.01595</v>
      </c>
      <c r="R203" s="0" t="s">
        <v>26</v>
      </c>
      <c r="S203" s="10" t="n">
        <v>0.353</v>
      </c>
      <c r="T203" s="0" t="n">
        <v>64381080.5577072</v>
      </c>
      <c r="U203" s="0" t="n">
        <f aca="false">V203/2</f>
        <v>1736042830575.18</v>
      </c>
      <c r="V203" s="0" t="n">
        <v>3472085661150.35</v>
      </c>
      <c r="W203" s="5" t="n">
        <f aca="false">A203</f>
        <v>20180118</v>
      </c>
      <c r="X203" s="0" t="s">
        <v>152</v>
      </c>
    </row>
    <row r="204" customFormat="false" ht="13.8" hidden="false" customHeight="false" outlineLevel="0" collapsed="false">
      <c r="A204" s="0" t="n">
        <v>20180118</v>
      </c>
      <c r="B204" s="0" t="n">
        <v>4</v>
      </c>
      <c r="C204" s="0" t="n">
        <v>200</v>
      </c>
      <c r="D204" s="5" t="n">
        <f aca="false">C204*-2</f>
        <v>-400</v>
      </c>
      <c r="E204" s="6" t="n">
        <v>-1</v>
      </c>
      <c r="F204" s="7" t="n">
        <f aca="false">G204-38200</f>
        <v>300</v>
      </c>
      <c r="G204" s="0" t="n">
        <v>38500</v>
      </c>
      <c r="H204" s="0" t="n">
        <v>21</v>
      </c>
      <c r="I204" s="0" t="n">
        <v>3.8</v>
      </c>
      <c r="J204" s="1" t="n">
        <v>1.133</v>
      </c>
      <c r="L204" s="1" t="n">
        <v>2.591</v>
      </c>
      <c r="M204" s="0" t="n">
        <f aca="false">I204*0.56</f>
        <v>2.128</v>
      </c>
      <c r="N204" s="3" t="n">
        <v>0</v>
      </c>
      <c r="O204" s="3"/>
      <c r="Q204" s="1" t="n">
        <v>0.01954</v>
      </c>
      <c r="R204" s="0" t="s">
        <v>26</v>
      </c>
      <c r="S204" s="10" t="n">
        <v>0.344</v>
      </c>
      <c r="T204" s="0" t="n">
        <v>78884953.5243997</v>
      </c>
      <c r="U204" s="0" t="n">
        <f aca="false">V204/2</f>
        <v>2127141340592.11</v>
      </c>
      <c r="V204" s="0" t="n">
        <v>4254282681184.22</v>
      </c>
      <c r="W204" s="5" t="n">
        <f aca="false">A204</f>
        <v>20180118</v>
      </c>
      <c r="X204" s="0" t="s">
        <v>152</v>
      </c>
      <c r="Z204" s="0" t="s">
        <v>153</v>
      </c>
    </row>
    <row r="205" customFormat="false" ht="13.8" hidden="false" customHeight="false" outlineLevel="0" collapsed="false">
      <c r="A205" s="0" t="n">
        <v>20180118</v>
      </c>
      <c r="B205" s="0" t="n">
        <v>5</v>
      </c>
      <c r="C205" s="0" t="n">
        <v>400</v>
      </c>
      <c r="D205" s="5" t="n">
        <f aca="false">C205*-2</f>
        <v>-800</v>
      </c>
      <c r="E205" s="6" t="n">
        <v>-1</v>
      </c>
      <c r="F205" s="7" t="n">
        <f aca="false">G205-38200</f>
        <v>300</v>
      </c>
      <c r="G205" s="0" t="n">
        <v>38500</v>
      </c>
      <c r="H205" s="0" t="n">
        <v>21</v>
      </c>
      <c r="I205" s="0" t="n">
        <v>4</v>
      </c>
      <c r="J205" s="1" t="n">
        <v>0.5711</v>
      </c>
      <c r="L205" s="1" t="n">
        <v>1.53</v>
      </c>
      <c r="M205" s="0" t="n">
        <f aca="false">I205*0.56</f>
        <v>2.24</v>
      </c>
      <c r="N205" s="3" t="n">
        <v>0</v>
      </c>
      <c r="O205" s="3"/>
      <c r="Q205" s="1" t="n">
        <v>0.01503</v>
      </c>
      <c r="R205" s="0" t="s">
        <v>26</v>
      </c>
      <c r="S205" s="10" t="n">
        <v>0.11</v>
      </c>
      <c r="T205" s="0" t="n">
        <v>60714823.7800155</v>
      </c>
      <c r="U205" s="0" t="n">
        <f aca="false">V205/2</f>
        <v>1637181818320.9</v>
      </c>
      <c r="V205" s="0" t="n">
        <v>3274363636641.79</v>
      </c>
      <c r="W205" s="5" t="n">
        <f aca="false">A205</f>
        <v>20180118</v>
      </c>
      <c r="X205" s="0" t="s">
        <v>152</v>
      </c>
    </row>
    <row r="206" customFormat="false" ht="13.8" hidden="false" customHeight="false" outlineLevel="0" collapsed="false">
      <c r="A206" s="0" t="n">
        <v>20180118</v>
      </c>
      <c r="B206" s="0" t="n">
        <v>6</v>
      </c>
      <c r="C206" s="0" t="n">
        <v>400</v>
      </c>
      <c r="D206" s="5" t="n">
        <f aca="false">C206*-2</f>
        <v>-800</v>
      </c>
      <c r="E206" s="6" t="n">
        <v>-1</v>
      </c>
      <c r="F206" s="7" t="n">
        <f aca="false">G206-38200</f>
        <v>300</v>
      </c>
      <c r="G206" s="0" t="n">
        <v>38500</v>
      </c>
      <c r="H206" s="0" t="n">
        <v>21</v>
      </c>
      <c r="I206" s="0" t="n">
        <v>3.8</v>
      </c>
      <c r="J206" s="1" t="n">
        <v>0.9928</v>
      </c>
      <c r="L206" s="1" t="n">
        <v>2.336</v>
      </c>
      <c r="M206" s="0" t="n">
        <f aca="false">I206*0.56</f>
        <v>2.128</v>
      </c>
      <c r="N206" s="3" t="n">
        <v>0</v>
      </c>
      <c r="O206" s="3"/>
      <c r="Q206" s="1" t="n">
        <v>0.02322</v>
      </c>
      <c r="R206" s="0" t="s">
        <v>26</v>
      </c>
      <c r="S206" s="10" t="n">
        <v>0.105</v>
      </c>
      <c r="T206" s="0" t="n">
        <v>93670846.2432224</v>
      </c>
      <c r="U206" s="0" t="n">
        <f aca="false">V206/2</f>
        <v>2525844543859.37</v>
      </c>
      <c r="V206" s="0" t="n">
        <v>5051689087718.75</v>
      </c>
      <c r="W206" s="5" t="n">
        <f aca="false">A206</f>
        <v>20180118</v>
      </c>
      <c r="X206" s="0" t="s">
        <v>152</v>
      </c>
    </row>
    <row r="207" customFormat="false" ht="13.8" hidden="false" customHeight="false" outlineLevel="0" collapsed="false">
      <c r="A207" s="0" t="n">
        <v>20180118</v>
      </c>
      <c r="B207" s="0" t="n">
        <v>7</v>
      </c>
      <c r="C207" s="0" t="n">
        <v>600</v>
      </c>
      <c r="D207" s="5" t="n">
        <f aca="false">C207*-2</f>
        <v>-1200</v>
      </c>
      <c r="E207" s="6" t="n">
        <v>-1</v>
      </c>
      <c r="F207" s="7" t="n">
        <f aca="false">G207-38200</f>
        <v>300</v>
      </c>
      <c r="G207" s="0" t="n">
        <v>38500</v>
      </c>
      <c r="H207" s="0" t="n">
        <v>21</v>
      </c>
      <c r="I207" s="0" t="n">
        <v>3.9</v>
      </c>
      <c r="J207" s="1" t="n">
        <v>1.18</v>
      </c>
      <c r="L207" s="1" t="n">
        <v>2.695</v>
      </c>
      <c r="M207" s="0" t="n">
        <f aca="false">I207*0.56</f>
        <v>2.184</v>
      </c>
      <c r="N207" s="3" t="n">
        <v>0</v>
      </c>
      <c r="O207" s="3"/>
      <c r="Q207" s="1" t="n">
        <v>0.01634</v>
      </c>
      <c r="R207" s="0" t="s">
        <v>26</v>
      </c>
      <c r="S207" s="10" t="n">
        <v>0.05</v>
      </c>
      <c r="T207" s="0" t="n">
        <v>65992621.9984508</v>
      </c>
      <c r="U207" s="0" t="n">
        <f aca="false">V207/2</f>
        <v>1779498220577.05</v>
      </c>
      <c r="V207" s="0" t="n">
        <v>3558996441154.11</v>
      </c>
      <c r="W207" s="5" t="n">
        <f aca="false">A207</f>
        <v>20180118</v>
      </c>
      <c r="X207" s="0" t="s">
        <v>152</v>
      </c>
    </row>
    <row r="208" customFormat="false" ht="13.8" hidden="false" customHeight="false" outlineLevel="0" collapsed="false">
      <c r="A208" s="0" t="n">
        <v>20180118</v>
      </c>
      <c r="B208" s="0" t="n">
        <v>8</v>
      </c>
      <c r="C208" s="0" t="n">
        <v>600</v>
      </c>
      <c r="D208" s="5" t="n">
        <f aca="false">C208*-2</f>
        <v>-1200</v>
      </c>
      <c r="E208" s="6" t="n">
        <v>-1</v>
      </c>
      <c r="F208" s="7" t="n">
        <f aca="false">G208-38200</f>
        <v>300</v>
      </c>
      <c r="G208" s="0" t="n">
        <v>38500</v>
      </c>
      <c r="H208" s="0" t="n">
        <v>21</v>
      </c>
      <c r="I208" s="0" t="n">
        <v>3.8</v>
      </c>
      <c r="J208" s="1" t="n">
        <v>1.438</v>
      </c>
      <c r="L208" s="1" t="n">
        <v>3.147</v>
      </c>
      <c r="M208" s="0" t="n">
        <f aca="false">I208*0.56</f>
        <v>2.128</v>
      </c>
      <c r="N208" s="3" t="n">
        <v>0</v>
      </c>
      <c r="O208" s="3"/>
      <c r="Q208" s="1" t="n">
        <v>0.016</v>
      </c>
      <c r="R208" s="0" t="s">
        <v>26</v>
      </c>
      <c r="S208" s="10" t="n">
        <v>0.048</v>
      </c>
      <c r="T208" s="0" t="n">
        <v>64622811.7738188</v>
      </c>
      <c r="U208" s="0" t="n">
        <f aca="false">V208/2</f>
        <v>1742561139075.46</v>
      </c>
      <c r="V208" s="0" t="n">
        <v>3485122278150.91</v>
      </c>
      <c r="W208" s="5" t="n">
        <f aca="false">A208</f>
        <v>20180118</v>
      </c>
      <c r="X208" s="0" t="s">
        <v>152</v>
      </c>
      <c r="Z208" s="0" t="s">
        <v>153</v>
      </c>
    </row>
    <row r="209" customFormat="false" ht="13.8" hidden="false" customHeight="false" outlineLevel="0" collapsed="false">
      <c r="A209" s="0" t="n">
        <v>20180118</v>
      </c>
      <c r="B209" s="0" t="n">
        <v>9</v>
      </c>
      <c r="C209" s="0" t="n">
        <v>800</v>
      </c>
      <c r="D209" s="5" t="n">
        <f aca="false">C209*-2</f>
        <v>-1600</v>
      </c>
      <c r="E209" s="6" t="n">
        <v>-1</v>
      </c>
      <c r="F209" s="7" t="n">
        <f aca="false">G209-38200</f>
        <v>300</v>
      </c>
      <c r="G209" s="0" t="n">
        <v>38500</v>
      </c>
      <c r="H209" s="0" t="n">
        <v>21</v>
      </c>
      <c r="I209" s="0" t="n">
        <v>3.8</v>
      </c>
      <c r="J209" s="1" t="n">
        <v>1.459</v>
      </c>
      <c r="L209" s="1" t="n">
        <v>3.003</v>
      </c>
      <c r="M209" s="0" t="n">
        <f aca="false">I209*0.56</f>
        <v>2.128</v>
      </c>
      <c r="N209" s="3" t="n">
        <v>0</v>
      </c>
      <c r="O209" s="3"/>
      <c r="Q209" s="1" t="n">
        <v>0.01367</v>
      </c>
      <c r="R209" s="0" t="s">
        <v>24</v>
      </c>
      <c r="S209" s="10" t="n">
        <v>0.028</v>
      </c>
      <c r="T209" s="0" t="n">
        <v>55195294.3454687</v>
      </c>
      <c r="U209" s="0" t="n">
        <f aca="false">V209/2</f>
        <v>1488347107564.45</v>
      </c>
      <c r="V209" s="0" t="n">
        <v>2976694215128.9</v>
      </c>
      <c r="W209" s="5" t="n">
        <f aca="false">A209</f>
        <v>20180118</v>
      </c>
      <c r="X209" s="0" t="s">
        <v>152</v>
      </c>
    </row>
    <row r="210" customFormat="false" ht="13.8" hidden="false" customHeight="false" outlineLevel="0" collapsed="false">
      <c r="A210" s="0" t="n">
        <v>20180118</v>
      </c>
      <c r="B210" s="0" t="n">
        <v>10</v>
      </c>
      <c r="C210" s="0" t="n">
        <v>800</v>
      </c>
      <c r="D210" s="5" t="n">
        <f aca="false">C210*-2</f>
        <v>-1600</v>
      </c>
      <c r="E210" s="6" t="n">
        <v>-1</v>
      </c>
      <c r="F210" s="7" t="n">
        <f aca="false">G210-38200</f>
        <v>300</v>
      </c>
      <c r="G210" s="0" t="n">
        <v>38500</v>
      </c>
      <c r="H210" s="0" t="n">
        <v>22</v>
      </c>
      <c r="I210" s="0" t="n">
        <v>3.8</v>
      </c>
      <c r="J210" s="1" t="n">
        <v>0.6732</v>
      </c>
      <c r="L210" s="1" t="n">
        <v>1.811</v>
      </c>
      <c r="M210" s="0" t="n">
        <f aca="false">I210*0.56</f>
        <v>2.128</v>
      </c>
      <c r="N210" s="3" t="n">
        <v>0</v>
      </c>
      <c r="O210" s="3"/>
      <c r="Q210" s="1" t="n">
        <v>0.01001</v>
      </c>
      <c r="R210" s="0" t="s">
        <v>26</v>
      </c>
      <c r="S210" s="10" t="n">
        <v>0.028</v>
      </c>
      <c r="T210" s="0" t="n">
        <v>40449690.1626646</v>
      </c>
      <c r="U210" s="0" t="n">
        <f aca="false">V210/2</f>
        <v>1090730289047.23</v>
      </c>
      <c r="V210" s="0" t="n">
        <v>2181460578094.46</v>
      </c>
      <c r="W210" s="5" t="n">
        <f aca="false">A210</f>
        <v>20180118</v>
      </c>
      <c r="X210" s="0" t="s">
        <v>152</v>
      </c>
    </row>
    <row r="211" customFormat="false" ht="13.8" hidden="false" customHeight="false" outlineLevel="0" collapsed="false">
      <c r="A211" s="0" t="n">
        <v>20180118</v>
      </c>
      <c r="B211" s="0" t="n">
        <v>11</v>
      </c>
      <c r="C211" s="0" t="n">
        <v>1000</v>
      </c>
      <c r="D211" s="5" t="n">
        <f aca="false">C211*-2</f>
        <v>-2000</v>
      </c>
      <c r="E211" s="6" t="n">
        <v>-1</v>
      </c>
      <c r="F211" s="7" t="n">
        <f aca="false">G211-38200</f>
        <v>300</v>
      </c>
      <c r="G211" s="0" t="n">
        <v>38500</v>
      </c>
      <c r="H211" s="0" t="n">
        <v>22</v>
      </c>
      <c r="I211" s="0" t="n">
        <v>3.9</v>
      </c>
      <c r="J211" s="1" t="n">
        <v>3.501</v>
      </c>
      <c r="L211" s="1" t="n">
        <v>6.621</v>
      </c>
      <c r="M211" s="0" t="n">
        <f aca="false">I211*0.56</f>
        <v>2.184</v>
      </c>
      <c r="N211" s="3" t="n">
        <v>0</v>
      </c>
      <c r="O211" s="3"/>
      <c r="Q211" s="1" t="n">
        <v>0.01216</v>
      </c>
      <c r="R211" s="0" t="s">
        <v>24</v>
      </c>
      <c r="S211" s="10" t="n">
        <v>0.018</v>
      </c>
      <c r="T211" s="0" t="n">
        <v>49111725.4066615</v>
      </c>
      <c r="U211" s="0" t="n">
        <f aca="false">V211/2</f>
        <v>1324303010307.35</v>
      </c>
      <c r="V211" s="0" t="n">
        <v>2648606020614.69</v>
      </c>
      <c r="W211" s="5" t="n">
        <f aca="false">A211</f>
        <v>20180118</v>
      </c>
      <c r="X211" s="0" t="s">
        <v>152</v>
      </c>
    </row>
    <row r="212" customFormat="false" ht="13.8" hidden="false" customHeight="false" outlineLevel="0" collapsed="false">
      <c r="A212" s="0" t="n">
        <v>20180118</v>
      </c>
      <c r="B212" s="0" t="n">
        <v>12</v>
      </c>
      <c r="C212" s="0" t="n">
        <v>1000</v>
      </c>
      <c r="D212" s="5" t="n">
        <f aca="false">C212*-2</f>
        <v>-2000</v>
      </c>
      <c r="E212" s="6" t="n">
        <v>-1</v>
      </c>
      <c r="F212" s="7" t="n">
        <f aca="false">G212-38200</f>
        <v>300</v>
      </c>
      <c r="G212" s="0" t="n">
        <v>38500</v>
      </c>
      <c r="H212" s="0" t="n">
        <v>26</v>
      </c>
      <c r="I212" s="0" t="n">
        <v>3.7</v>
      </c>
      <c r="J212" s="1" t="n">
        <v>4.754</v>
      </c>
      <c r="L212" s="1" t="n">
        <v>9.164</v>
      </c>
      <c r="M212" s="0" t="n">
        <f aca="false">I212*0.56</f>
        <v>2.072</v>
      </c>
      <c r="N212" s="3" t="n">
        <v>12</v>
      </c>
      <c r="O212" s="3" t="n">
        <v>12</v>
      </c>
      <c r="P212" s="0" t="n">
        <v>0</v>
      </c>
      <c r="Q212" s="1" t="n">
        <v>0.01388</v>
      </c>
      <c r="R212" s="0" t="s">
        <v>26</v>
      </c>
      <c r="S212" s="10" t="n">
        <v>0.017</v>
      </c>
      <c r="T212" s="0" t="n">
        <v>56041353.6018591</v>
      </c>
      <c r="U212" s="0" t="n">
        <f aca="false">V212/2</f>
        <v>1511161187315.44</v>
      </c>
      <c r="V212" s="0" t="n">
        <v>3022322374630.87</v>
      </c>
      <c r="W212" s="5" t="n">
        <f aca="false">A212</f>
        <v>20180118</v>
      </c>
      <c r="X212" s="0" t="s">
        <v>152</v>
      </c>
    </row>
    <row r="213" customFormat="false" ht="13.8" hidden="false" customHeight="false" outlineLevel="0" collapsed="false">
      <c r="A213" s="0" t="n">
        <v>20180118</v>
      </c>
      <c r="B213" s="0" t="n">
        <v>13</v>
      </c>
      <c r="C213" s="0" t="n">
        <v>1000</v>
      </c>
      <c r="D213" s="5" t="n">
        <f aca="false">C213*-2</f>
        <v>-2000</v>
      </c>
      <c r="E213" s="6" t="n">
        <v>-1</v>
      </c>
      <c r="F213" s="7" t="n">
        <f aca="false">G213-38200</f>
        <v>300</v>
      </c>
      <c r="G213" s="0" t="n">
        <v>38500</v>
      </c>
      <c r="H213" s="0" t="n">
        <v>26</v>
      </c>
      <c r="I213" s="0" t="n">
        <v>3.8</v>
      </c>
      <c r="J213" s="1" t="n">
        <v>1.951</v>
      </c>
      <c r="L213" s="1" t="n">
        <v>3.695</v>
      </c>
      <c r="M213" s="0" t="n">
        <f aca="false">I213*0.56</f>
        <v>2.128</v>
      </c>
      <c r="N213" s="3" t="n">
        <v>12</v>
      </c>
      <c r="O213" s="3" t="n">
        <v>12</v>
      </c>
      <c r="P213" s="0" t="n">
        <v>0</v>
      </c>
      <c r="Q213" s="1" t="n">
        <v>0.01306</v>
      </c>
      <c r="R213" s="0" t="s">
        <v>26</v>
      </c>
      <c r="S213" s="10" t="n">
        <v>0.018</v>
      </c>
      <c r="T213" s="0" t="n">
        <v>52858559.2563904</v>
      </c>
      <c r="U213" s="0" t="n">
        <f aca="false">V213/2</f>
        <v>1425336792061.72</v>
      </c>
      <c r="V213" s="0" t="n">
        <v>2850673584123.44</v>
      </c>
      <c r="W213" s="5" t="n">
        <f aca="false">A213</f>
        <v>20180118</v>
      </c>
      <c r="X213" s="0" t="s">
        <v>154</v>
      </c>
    </row>
    <row r="214" customFormat="false" ht="13.8" hidden="false" customHeight="false" outlineLevel="0" collapsed="false">
      <c r="A214" s="0" t="n">
        <v>20180118</v>
      </c>
      <c r="B214" s="0" t="n">
        <v>14</v>
      </c>
      <c r="C214" s="0" t="n">
        <v>1000</v>
      </c>
      <c r="D214" s="5" t="n">
        <f aca="false">C214*-2</f>
        <v>-2000</v>
      </c>
      <c r="E214" s="6" t="n">
        <v>-1</v>
      </c>
      <c r="F214" s="7" t="n">
        <f aca="false">G214-38200</f>
        <v>300</v>
      </c>
      <c r="G214" s="0" t="n">
        <v>38500</v>
      </c>
      <c r="H214" s="0" t="n">
        <v>26</v>
      </c>
      <c r="I214" s="0" t="n">
        <v>3.7</v>
      </c>
      <c r="J214" s="1" t="n">
        <v>4.377</v>
      </c>
      <c r="L214" s="1" t="n">
        <v>7.679</v>
      </c>
      <c r="M214" s="0" t="n">
        <f aca="false">I214*0.56</f>
        <v>2.072</v>
      </c>
      <c r="N214" s="3" t="n">
        <v>12</v>
      </c>
      <c r="O214" s="3" t="n">
        <v>12</v>
      </c>
      <c r="P214" s="0" t="n">
        <v>0</v>
      </c>
      <c r="Q214" s="1" t="n">
        <v>0.01515</v>
      </c>
      <c r="R214" s="0" t="s">
        <v>24</v>
      </c>
      <c r="S214" s="10" t="n">
        <v>0.017</v>
      </c>
      <c r="T214" s="0" t="n">
        <v>61198286.2122386</v>
      </c>
      <c r="U214" s="0" t="n">
        <f aca="false">V214/2</f>
        <v>1650218435321.46</v>
      </c>
      <c r="V214" s="0" t="n">
        <v>3300436870642.91</v>
      </c>
      <c r="W214" s="5" t="n">
        <f aca="false">A214</f>
        <v>20180118</v>
      </c>
      <c r="X214" s="0" t="s">
        <v>155</v>
      </c>
    </row>
    <row r="215" customFormat="false" ht="13.8" hidden="false" customHeight="false" outlineLevel="0" collapsed="false">
      <c r="A215" s="0" t="n">
        <v>20180118</v>
      </c>
      <c r="B215" s="0" t="n">
        <v>15</v>
      </c>
      <c r="C215" s="0" t="n">
        <v>1000</v>
      </c>
      <c r="D215" s="5" t="n">
        <f aca="false">C215*-2</f>
        <v>-2000</v>
      </c>
      <c r="E215" s="6" t="n">
        <v>-1</v>
      </c>
      <c r="F215" s="7" t="n">
        <f aca="false">G215-38200</f>
        <v>300</v>
      </c>
      <c r="G215" s="0" t="n">
        <v>38500</v>
      </c>
      <c r="H215" s="0" t="n">
        <v>25</v>
      </c>
      <c r="I215" s="0" t="n">
        <v>3.7</v>
      </c>
      <c r="J215" s="1" t="n">
        <v>3.075</v>
      </c>
      <c r="L215" s="1" t="n">
        <v>5.867</v>
      </c>
      <c r="M215" s="0" t="n">
        <f aca="false">I215*0.56</f>
        <v>2.072</v>
      </c>
      <c r="N215" s="3" t="n">
        <v>12</v>
      </c>
      <c r="O215" s="3" t="n">
        <v>12</v>
      </c>
      <c r="P215" s="0" t="n">
        <v>0</v>
      </c>
      <c r="Q215" s="1" t="n">
        <v>0.02132</v>
      </c>
      <c r="R215" s="0" t="s">
        <v>24</v>
      </c>
      <c r="S215" s="10" t="n">
        <v>0.017</v>
      </c>
      <c r="T215" s="0" t="n">
        <v>86096601.4717274</v>
      </c>
      <c r="U215" s="0" t="n">
        <f aca="false">V215/2</f>
        <v>2321604210850.53</v>
      </c>
      <c r="V215" s="0" t="n">
        <v>4643208421701.06</v>
      </c>
      <c r="W215" s="5" t="n">
        <f aca="false">A215</f>
        <v>20180118</v>
      </c>
      <c r="X215" s="0" t="s">
        <v>156</v>
      </c>
    </row>
    <row r="216" customFormat="false" ht="13.8" hidden="false" customHeight="false" outlineLevel="0" collapsed="false">
      <c r="A216" s="0" t="n">
        <v>20180118</v>
      </c>
      <c r="B216" s="0" t="n">
        <v>16</v>
      </c>
      <c r="C216" s="0" t="n">
        <v>1000</v>
      </c>
      <c r="D216" s="5" t="n">
        <f aca="false">C216*-2</f>
        <v>-2000</v>
      </c>
      <c r="E216" s="6" t="n">
        <v>-1</v>
      </c>
      <c r="F216" s="7" t="n">
        <f aca="false">G216-38200</f>
        <v>300</v>
      </c>
      <c r="G216" s="0" t="n">
        <v>38500</v>
      </c>
      <c r="H216" s="0" t="n">
        <v>28</v>
      </c>
      <c r="I216" s="0" t="n">
        <v>3.6</v>
      </c>
      <c r="J216" s="1" t="n">
        <v>1.682</v>
      </c>
      <c r="L216" s="1" t="n">
        <v>3.436</v>
      </c>
      <c r="M216" s="0" t="n">
        <f aca="false">I216*0.56</f>
        <v>2.016</v>
      </c>
      <c r="N216" s="3" t="n">
        <v>12</v>
      </c>
      <c r="O216" s="3" t="n">
        <v>12</v>
      </c>
      <c r="P216" s="0" t="n">
        <v>2.9</v>
      </c>
      <c r="Q216" s="1" t="n">
        <v>0.02672</v>
      </c>
      <c r="R216" s="0" t="s">
        <v>24</v>
      </c>
      <c r="S216" s="10" t="n">
        <v>0.017</v>
      </c>
      <c r="T216" s="0" t="n">
        <v>107731545.31371</v>
      </c>
      <c r="U216" s="0" t="n">
        <f aca="false">V216/2</f>
        <v>2904992821625.79</v>
      </c>
      <c r="V216" s="0" t="n">
        <v>5809985643251.58</v>
      </c>
      <c r="W216" s="5" t="n">
        <f aca="false">A216</f>
        <v>20180118</v>
      </c>
      <c r="X216" s="0" t="s">
        <v>156</v>
      </c>
      <c r="Y216" s="0" t="s">
        <v>157</v>
      </c>
    </row>
    <row r="217" customFormat="false" ht="13.8" hidden="false" customHeight="false" outlineLevel="0" collapsed="false">
      <c r="A217" s="0" t="n">
        <v>20180118</v>
      </c>
      <c r="B217" s="0" t="n">
        <v>17</v>
      </c>
      <c r="C217" s="0" t="n">
        <v>1000</v>
      </c>
      <c r="D217" s="5" t="n">
        <f aca="false">C217*-2</f>
        <v>-2000</v>
      </c>
      <c r="E217" s="6" t="n">
        <v>-1</v>
      </c>
      <c r="F217" s="7" t="n">
        <f aca="false">G217-38200</f>
        <v>300</v>
      </c>
      <c r="G217" s="0" t="n">
        <v>38500</v>
      </c>
      <c r="H217" s="0" t="n">
        <v>25</v>
      </c>
      <c r="I217" s="0" t="n">
        <v>3.8</v>
      </c>
      <c r="J217" s="1" t="n">
        <v>3.016</v>
      </c>
      <c r="L217" s="1" t="n">
        <v>5.802</v>
      </c>
      <c r="M217" s="0" t="n">
        <f aca="false">I217*0.56</f>
        <v>2.128</v>
      </c>
      <c r="N217" s="3" t="n">
        <v>12</v>
      </c>
      <c r="O217" s="3" t="n">
        <v>8.8</v>
      </c>
      <c r="P217" s="0" t="n">
        <v>0</v>
      </c>
      <c r="Q217" s="1" t="n">
        <v>0.0283</v>
      </c>
      <c r="R217" s="0" t="s">
        <v>26</v>
      </c>
      <c r="S217" s="10" t="n">
        <v>0.018</v>
      </c>
      <c r="T217" s="0" t="n">
        <v>114097134.004648</v>
      </c>
      <c r="U217" s="0" t="n">
        <f aca="false">V217/2</f>
        <v>3076641612133.22</v>
      </c>
      <c r="V217" s="0" t="n">
        <v>6153283224266.45</v>
      </c>
      <c r="W217" s="5" t="n">
        <f aca="false">A217</f>
        <v>20180118</v>
      </c>
      <c r="X217" s="0" t="s">
        <v>154</v>
      </c>
      <c r="Y217" s="0" t="s">
        <v>158</v>
      </c>
    </row>
    <row r="218" customFormat="false" ht="13.8" hidden="false" customHeight="false" outlineLevel="0" collapsed="false">
      <c r="A218" s="0" t="n">
        <v>20180118</v>
      </c>
      <c r="B218" s="0" t="n">
        <v>18</v>
      </c>
      <c r="C218" s="0" t="n">
        <v>1000</v>
      </c>
      <c r="D218" s="5" t="n">
        <f aca="false">C218*-2</f>
        <v>-2000</v>
      </c>
      <c r="E218" s="6" t="n">
        <v>-1</v>
      </c>
      <c r="F218" s="7" t="n">
        <f aca="false">G218-38200</f>
        <v>300</v>
      </c>
      <c r="G218" s="0" t="n">
        <v>38500</v>
      </c>
      <c r="H218" s="0" t="n">
        <v>28</v>
      </c>
      <c r="I218" s="0" t="n">
        <v>3.7</v>
      </c>
      <c r="J218" s="1" t="n">
        <v>5.279</v>
      </c>
      <c r="L218" s="1" t="n">
        <v>9.619</v>
      </c>
      <c r="M218" s="0" t="n">
        <f aca="false">I218*0.56</f>
        <v>2.072</v>
      </c>
      <c r="N218" s="3" t="n">
        <v>11</v>
      </c>
      <c r="O218" s="3" t="n">
        <v>9.8</v>
      </c>
      <c r="P218" s="0" t="n">
        <v>4.5</v>
      </c>
      <c r="Q218" s="1" t="n">
        <v>0.03596</v>
      </c>
      <c r="R218" s="0" t="s">
        <v>26</v>
      </c>
      <c r="S218" s="10" t="n">
        <v>0.017</v>
      </c>
      <c r="T218" s="0" t="n">
        <v>145038729.666925</v>
      </c>
      <c r="U218" s="0" t="n">
        <f aca="false">V218/2</f>
        <v>3910985100169.36</v>
      </c>
      <c r="V218" s="0" t="n">
        <v>7821970200338.71</v>
      </c>
      <c r="W218" s="5" t="n">
        <f aca="false">A218</f>
        <v>20180118</v>
      </c>
      <c r="X218" s="0" t="s">
        <v>154</v>
      </c>
    </row>
    <row r="219" customFormat="false" ht="13.8" hidden="false" customHeight="false" outlineLevel="0" collapsed="false">
      <c r="A219" s="0" t="n">
        <v>20180118</v>
      </c>
      <c r="B219" s="0" t="n">
        <v>19</v>
      </c>
      <c r="C219" s="0" t="n">
        <v>1000</v>
      </c>
      <c r="D219" s="5" t="n">
        <f aca="false">C219*-2</f>
        <v>-2000</v>
      </c>
      <c r="E219" s="6" t="n">
        <v>-1</v>
      </c>
      <c r="F219" s="7" t="n">
        <f aca="false">G219-38200</f>
        <v>300</v>
      </c>
      <c r="G219" s="0" t="n">
        <v>38500</v>
      </c>
      <c r="H219" s="0" t="n">
        <v>26</v>
      </c>
      <c r="I219" s="0" t="n">
        <v>3.9</v>
      </c>
      <c r="J219" s="1" t="n">
        <v>3.221</v>
      </c>
      <c r="L219" s="1" t="n">
        <v>6.062</v>
      </c>
      <c r="M219" s="0" t="n">
        <f aca="false">I219*0.56</f>
        <v>2.184</v>
      </c>
      <c r="N219" s="3" t="n">
        <v>9</v>
      </c>
      <c r="O219" s="3" t="n">
        <v>6</v>
      </c>
      <c r="P219" s="0" t="n">
        <v>0</v>
      </c>
      <c r="Q219" s="1" t="n">
        <v>0.02334</v>
      </c>
      <c r="R219" s="0" t="s">
        <v>26</v>
      </c>
      <c r="S219" s="10" t="n">
        <v>0.018</v>
      </c>
      <c r="T219" s="0" t="n">
        <v>94033443.0673897</v>
      </c>
      <c r="U219" s="0" t="n">
        <f aca="false">V219/2</f>
        <v>2535622006609.79</v>
      </c>
      <c r="V219" s="0" t="n">
        <v>5071244013219.59</v>
      </c>
      <c r="W219" s="5" t="n">
        <f aca="false">A219</f>
        <v>20180118</v>
      </c>
      <c r="X219" s="0" t="s">
        <v>154</v>
      </c>
    </row>
    <row r="220" customFormat="false" ht="13.8" hidden="false" customHeight="false" outlineLevel="0" collapsed="false">
      <c r="A220" s="0" t="n">
        <v>20180118</v>
      </c>
      <c r="B220" s="0" t="n">
        <v>20</v>
      </c>
      <c r="C220" s="0" t="n">
        <v>1200</v>
      </c>
      <c r="D220" s="5" t="n">
        <f aca="false">C220*-2</f>
        <v>-2400</v>
      </c>
      <c r="E220" s="6" t="n">
        <v>-1</v>
      </c>
      <c r="F220" s="7" t="n">
        <f aca="false">G220-38200</f>
        <v>300</v>
      </c>
      <c r="G220" s="0" t="n">
        <v>38500</v>
      </c>
      <c r="H220" s="0" t="n">
        <v>25</v>
      </c>
      <c r="I220" s="0" t="n">
        <v>3.7</v>
      </c>
      <c r="J220" s="1" t="n">
        <v>3.594</v>
      </c>
      <c r="L220" s="1" t="n">
        <v>6.501</v>
      </c>
      <c r="M220" s="0" t="n">
        <f aca="false">I220*0.56</f>
        <v>2.072</v>
      </c>
      <c r="N220" s="3" t="n">
        <v>9</v>
      </c>
      <c r="O220" s="3" t="n">
        <v>10</v>
      </c>
      <c r="P220" s="0" t="n">
        <v>3.8</v>
      </c>
      <c r="Q220" s="1" t="n">
        <v>0.02814</v>
      </c>
      <c r="R220" s="0" t="s">
        <v>24</v>
      </c>
      <c r="S220" s="10" t="n">
        <v>0.012</v>
      </c>
      <c r="T220" s="0" t="n">
        <v>113452517.42835</v>
      </c>
      <c r="U220" s="0" t="n">
        <f aca="false">V220/2</f>
        <v>3059259456132.47</v>
      </c>
      <c r="V220" s="0" t="n">
        <v>6118518912264.94</v>
      </c>
      <c r="W220" s="5" t="n">
        <f aca="false">A220</f>
        <v>20180118</v>
      </c>
      <c r="X220" s="0" t="s">
        <v>159</v>
      </c>
      <c r="Z220" s="0" t="s">
        <v>160</v>
      </c>
    </row>
    <row r="221" customFormat="false" ht="13.8" hidden="false" customHeight="false" outlineLevel="0" collapsed="false">
      <c r="A221" s="0" t="n">
        <v>20180118</v>
      </c>
      <c r="B221" s="0" t="n">
        <v>21</v>
      </c>
      <c r="C221" s="0" t="n">
        <v>1200</v>
      </c>
      <c r="D221" s="5" t="n">
        <f aca="false">C221*-2</f>
        <v>-2400</v>
      </c>
      <c r="E221" s="6" t="n">
        <v>-1</v>
      </c>
      <c r="F221" s="7" t="n">
        <f aca="false">G221-38200</f>
        <v>300</v>
      </c>
      <c r="G221" s="0" t="n">
        <v>38500</v>
      </c>
      <c r="H221" s="0" t="n">
        <v>28</v>
      </c>
      <c r="I221" s="0" t="n">
        <v>3.8</v>
      </c>
      <c r="J221" s="1" t="n">
        <v>3.549</v>
      </c>
      <c r="L221" s="1" t="n">
        <v>6.668</v>
      </c>
      <c r="M221" s="0" t="n">
        <f aca="false">I221*0.56</f>
        <v>2.128</v>
      </c>
      <c r="N221" s="3" t="n">
        <v>6</v>
      </c>
      <c r="O221" s="3" t="n">
        <v>6</v>
      </c>
      <c r="P221" s="0" t="n">
        <v>4.3</v>
      </c>
      <c r="Q221" s="1" t="n">
        <v>0.03266</v>
      </c>
      <c r="R221" s="0" t="s">
        <v>26</v>
      </c>
      <c r="S221" s="10" t="n">
        <v>0.012</v>
      </c>
      <c r="T221" s="0" t="n">
        <v>131662935.708753</v>
      </c>
      <c r="U221" s="0" t="n">
        <f aca="false">V221/2</f>
        <v>3550305363153.73</v>
      </c>
      <c r="V221" s="0" t="n">
        <v>7100610726307.47</v>
      </c>
      <c r="W221" s="5" t="n">
        <f aca="false">A221</f>
        <v>20180118</v>
      </c>
      <c r="X221" s="0" t="s">
        <v>159</v>
      </c>
      <c r="Z221" s="0" t="s">
        <v>160</v>
      </c>
    </row>
    <row r="222" customFormat="false" ht="13.8" hidden="false" customHeight="false" outlineLevel="0" collapsed="false">
      <c r="A222" s="0" t="n">
        <v>20180118</v>
      </c>
      <c r="B222" s="0" t="n">
        <v>22</v>
      </c>
      <c r="C222" s="0" t="n">
        <v>1200</v>
      </c>
      <c r="D222" s="5" t="n">
        <f aca="false">C222*-2</f>
        <v>-2400</v>
      </c>
      <c r="E222" s="6" t="n">
        <v>-1</v>
      </c>
      <c r="F222" s="7" t="n">
        <f aca="false">G222-38200</f>
        <v>300</v>
      </c>
      <c r="G222" s="0" t="n">
        <v>38500</v>
      </c>
      <c r="H222" s="0" t="n">
        <v>28</v>
      </c>
      <c r="I222" s="0" t="n">
        <v>3.4</v>
      </c>
      <c r="J222" s="1" t="n">
        <v>3.712</v>
      </c>
      <c r="L222" s="1" t="n">
        <v>6.807</v>
      </c>
      <c r="M222" s="0" t="n">
        <f aca="false">I222*0.56</f>
        <v>1.904</v>
      </c>
      <c r="N222" s="3" t="n">
        <v>12</v>
      </c>
      <c r="O222" s="3" t="n">
        <v>12</v>
      </c>
      <c r="P222" s="0" t="n">
        <v>0</v>
      </c>
      <c r="Q222" s="1" t="n">
        <v>0.025</v>
      </c>
      <c r="R222" s="11" t="s">
        <v>26</v>
      </c>
      <c r="S222" s="10" t="n">
        <v>0.011</v>
      </c>
      <c r="T222" s="0" t="n">
        <v>100681051.510457</v>
      </c>
      <c r="U222" s="0" t="n">
        <f aca="false">V222/2</f>
        <v>2714875490367.56</v>
      </c>
      <c r="V222" s="0" t="n">
        <v>5429750980735.12</v>
      </c>
      <c r="W222" s="5" t="n">
        <f aca="false">A222</f>
        <v>20180118</v>
      </c>
      <c r="X222" s="0" t="s">
        <v>159</v>
      </c>
      <c r="Z222" s="0" t="s">
        <v>161</v>
      </c>
    </row>
    <row r="223" customFormat="false" ht="13.8" hidden="false" customHeight="false" outlineLevel="0" collapsed="false">
      <c r="A223" s="0" t="n">
        <v>20180118</v>
      </c>
      <c r="B223" s="0" t="n">
        <v>23</v>
      </c>
      <c r="C223" s="0" t="n">
        <v>1200</v>
      </c>
      <c r="D223" s="5" t="n">
        <f aca="false">C223*-2</f>
        <v>-2400</v>
      </c>
      <c r="E223" s="6" t="n">
        <v>-1</v>
      </c>
      <c r="F223" s="7" t="n">
        <f aca="false">G223-38200</f>
        <v>300</v>
      </c>
      <c r="G223" s="0" t="n">
        <v>38500</v>
      </c>
      <c r="H223" s="0" t="n">
        <v>28</v>
      </c>
      <c r="I223" s="0" t="n">
        <v>3.6</v>
      </c>
      <c r="J223" s="1" t="n">
        <v>4.373</v>
      </c>
      <c r="L223" s="1" t="n">
        <v>8.004</v>
      </c>
      <c r="M223" s="0" t="n">
        <f aca="false">I223*0.56</f>
        <v>2.016</v>
      </c>
      <c r="N223" s="3" t="n">
        <v>6</v>
      </c>
      <c r="O223" s="3" t="n">
        <v>6</v>
      </c>
      <c r="P223" s="0" t="n">
        <v>0</v>
      </c>
      <c r="Q223" s="1" t="n">
        <v>0.0372</v>
      </c>
      <c r="R223" s="11" t="s">
        <v>26</v>
      </c>
      <c r="S223" s="10" t="n">
        <v>0.012</v>
      </c>
      <c r="T223" s="0" t="n">
        <v>150034508.13323</v>
      </c>
      <c r="U223" s="0" t="n">
        <f aca="false">V223/2</f>
        <v>4045696809175.19</v>
      </c>
      <c r="V223" s="0" t="n">
        <v>8091393618350.37</v>
      </c>
      <c r="W223" s="5" t="n">
        <f aca="false">A223</f>
        <v>20180118</v>
      </c>
      <c r="X223" s="0" t="s">
        <v>159</v>
      </c>
      <c r="Z223" s="0" t="s">
        <v>161</v>
      </c>
    </row>
    <row r="224" customFormat="false" ht="13.8" hidden="false" customHeight="false" outlineLevel="0" collapsed="false">
      <c r="A224" s="0" t="n">
        <v>20180118</v>
      </c>
      <c r="B224" s="0" t="n">
        <v>24</v>
      </c>
      <c r="C224" s="0" t="n">
        <v>1400</v>
      </c>
      <c r="D224" s="5" t="n">
        <f aca="false">C224*-2</f>
        <v>-2800</v>
      </c>
      <c r="E224" s="6" t="n">
        <v>-1</v>
      </c>
      <c r="F224" s="7" t="n">
        <f aca="false">G224-38200</f>
        <v>300</v>
      </c>
      <c r="G224" s="0" t="n">
        <v>38500</v>
      </c>
      <c r="H224" s="0" t="n">
        <v>28</v>
      </c>
      <c r="I224" s="0" t="n">
        <v>3.9</v>
      </c>
      <c r="J224" s="1" t="n">
        <v>8.532</v>
      </c>
      <c r="L224" s="1" t="n">
        <v>15.43</v>
      </c>
      <c r="M224" s="0" t="n">
        <f aca="false">I224*0.56</f>
        <v>2.184</v>
      </c>
      <c r="N224" s="3" t="n">
        <v>8</v>
      </c>
      <c r="O224" s="3" t="n">
        <v>7.5</v>
      </c>
      <c r="P224" s="0" t="n">
        <v>3.2</v>
      </c>
      <c r="Q224" s="1" t="n">
        <v>0.02492</v>
      </c>
      <c r="R224" s="0" t="s">
        <v>24</v>
      </c>
      <c r="S224" s="10" t="n">
        <v>0.009</v>
      </c>
      <c r="T224" s="0" t="n">
        <v>100479608.830364</v>
      </c>
      <c r="U224" s="0" t="n">
        <f aca="false">V224/2</f>
        <v>2709443566617.33</v>
      </c>
      <c r="V224" s="0" t="n">
        <v>5418887133234.65</v>
      </c>
      <c r="W224" s="5" t="n">
        <f aca="false">A224</f>
        <v>20180118</v>
      </c>
      <c r="X224" s="0" t="s">
        <v>162</v>
      </c>
    </row>
    <row r="225" customFormat="false" ht="13.8" hidden="false" customHeight="false" outlineLevel="0" collapsed="false">
      <c r="A225" s="0" t="n">
        <v>20180118</v>
      </c>
      <c r="B225" s="0" t="n">
        <v>25</v>
      </c>
      <c r="C225" s="0" t="n">
        <v>1400</v>
      </c>
      <c r="D225" s="5" t="n">
        <f aca="false">C225*-2</f>
        <v>-2800</v>
      </c>
      <c r="E225" s="6" t="n">
        <v>-1</v>
      </c>
      <c r="F225" s="7" t="n">
        <f aca="false">G225-38200</f>
        <v>300</v>
      </c>
      <c r="G225" s="0" t="n">
        <v>38500</v>
      </c>
      <c r="H225" s="0" t="n">
        <v>27</v>
      </c>
      <c r="I225" s="0" t="n">
        <v>3.7</v>
      </c>
      <c r="J225" s="1" t="n">
        <v>4.62</v>
      </c>
      <c r="L225" s="1" t="n">
        <v>8.573</v>
      </c>
      <c r="M225" s="0" t="n">
        <f aca="false">I225*0.56</f>
        <v>2.072</v>
      </c>
      <c r="N225" s="3" t="n">
        <v>5</v>
      </c>
      <c r="O225" s="3" t="n">
        <v>5</v>
      </c>
      <c r="P225" s="0" t="n">
        <v>3.4</v>
      </c>
      <c r="Q225" s="1" t="n">
        <v>0.02008</v>
      </c>
      <c r="R225" s="0" t="s">
        <v>26</v>
      </c>
      <c r="S225" s="10" t="n">
        <v>0.009</v>
      </c>
      <c r="T225" s="0" t="n">
        <v>81060534.4694036</v>
      </c>
      <c r="U225" s="0" t="n">
        <f aca="false">V225/2</f>
        <v>2185806117094.65</v>
      </c>
      <c r="V225" s="0" t="n">
        <v>4371612234189.3</v>
      </c>
      <c r="W225" s="5" t="n">
        <f aca="false">A225</f>
        <v>20180118</v>
      </c>
      <c r="X225" s="0" t="s">
        <v>163</v>
      </c>
    </row>
    <row r="226" customFormat="false" ht="13.8" hidden="false" customHeight="false" outlineLevel="0" collapsed="false">
      <c r="A226" s="0" t="n">
        <v>20180118</v>
      </c>
      <c r="B226" s="0" t="n">
        <v>26</v>
      </c>
      <c r="C226" s="0" t="n">
        <v>1800</v>
      </c>
      <c r="D226" s="5" t="n">
        <f aca="false">C226*-2</f>
        <v>-3600</v>
      </c>
      <c r="E226" s="6" t="n">
        <v>-1</v>
      </c>
      <c r="F226" s="7" t="n">
        <f aca="false">G226-38200</f>
        <v>300</v>
      </c>
      <c r="G226" s="0" t="n">
        <v>38500</v>
      </c>
      <c r="H226" s="0" t="n">
        <v>24</v>
      </c>
      <c r="I226" s="0" t="n">
        <v>3.7</v>
      </c>
      <c r="J226" s="1" t="n">
        <v>2.601</v>
      </c>
      <c r="L226" s="1" t="n">
        <v>5.473</v>
      </c>
      <c r="M226" s="0" t="n">
        <f aca="false">I226*0.56</f>
        <v>2.072</v>
      </c>
      <c r="N226" s="3" t="n">
        <v>0</v>
      </c>
      <c r="O226" s="3" t="n">
        <v>6.5</v>
      </c>
      <c r="P226" s="0" t="n">
        <v>0</v>
      </c>
      <c r="Q226" s="1" t="n">
        <v>0.02947</v>
      </c>
      <c r="R226" s="0" t="s">
        <v>26</v>
      </c>
      <c r="S226" s="10" t="n">
        <v>0.005</v>
      </c>
      <c r="T226" s="0" t="n">
        <v>118891469.79086</v>
      </c>
      <c r="U226" s="0" t="n">
        <f aca="false">V226/2</f>
        <v>3205921397388.82</v>
      </c>
      <c r="V226" s="0" t="n">
        <v>6411842794777.64</v>
      </c>
      <c r="W226" s="5" t="n">
        <f aca="false">A226</f>
        <v>20180118</v>
      </c>
      <c r="X226" s="0" t="s">
        <v>164</v>
      </c>
    </row>
    <row r="227" customFormat="false" ht="13.8" hidden="false" customHeight="false" outlineLevel="0" collapsed="false">
      <c r="A227" s="0" t="n">
        <v>20180118</v>
      </c>
      <c r="B227" s="0" t="n">
        <v>27</v>
      </c>
      <c r="C227" s="0" t="n">
        <v>1800</v>
      </c>
      <c r="D227" s="5" t="n">
        <f aca="false">C227*-2</f>
        <v>-3600</v>
      </c>
      <c r="E227" s="6" t="n">
        <v>-1</v>
      </c>
      <c r="F227" s="7" t="n">
        <f aca="false">G227-38200</f>
        <v>300</v>
      </c>
      <c r="G227" s="0" t="n">
        <v>38500</v>
      </c>
      <c r="H227" s="0" t="n">
        <v>25</v>
      </c>
      <c r="I227" s="0" t="n">
        <v>4</v>
      </c>
      <c r="J227" s="1" t="n">
        <v>8.998</v>
      </c>
      <c r="L227" s="1" t="n">
        <v>17.02</v>
      </c>
      <c r="M227" s="0" t="n">
        <f aca="false">I227*0.56</f>
        <v>2.24</v>
      </c>
      <c r="N227" s="3" t="n">
        <v>0</v>
      </c>
      <c r="O227" s="3" t="n">
        <v>4.5</v>
      </c>
      <c r="P227" s="0" t="n">
        <v>0</v>
      </c>
      <c r="Q227" s="1" t="n">
        <v>0.02561</v>
      </c>
      <c r="R227" s="0" t="s">
        <v>26</v>
      </c>
      <c r="S227" s="10" t="n">
        <v>0.006</v>
      </c>
      <c r="T227" s="0" t="n">
        <v>103299806.351665</v>
      </c>
      <c r="U227" s="0" t="n">
        <f aca="false">V227/2</f>
        <v>2785490499120.62</v>
      </c>
      <c r="V227" s="0" t="n">
        <v>5570980998241.23</v>
      </c>
      <c r="W227" s="5" t="n">
        <f aca="false">A227</f>
        <v>20180118</v>
      </c>
      <c r="X227" s="0" t="s">
        <v>165</v>
      </c>
      <c r="Z227" s="0" t="s">
        <v>166</v>
      </c>
    </row>
    <row r="228" customFormat="false" ht="13.8" hidden="false" customHeight="false" outlineLevel="0" collapsed="false">
      <c r="A228" s="0" t="n">
        <v>20180118</v>
      </c>
      <c r="B228" s="0" t="n">
        <v>28</v>
      </c>
      <c r="C228" s="0" t="n">
        <v>2200</v>
      </c>
      <c r="D228" s="5" t="n">
        <f aca="false">C228*-2</f>
        <v>-4400</v>
      </c>
      <c r="E228" s="6" t="n">
        <v>-1</v>
      </c>
      <c r="F228" s="7" t="n">
        <f aca="false">G228-38200</f>
        <v>300</v>
      </c>
      <c r="G228" s="0" t="n">
        <v>38500</v>
      </c>
      <c r="H228" s="0" t="n">
        <v>26</v>
      </c>
      <c r="I228" s="0" t="n">
        <v>3.7</v>
      </c>
      <c r="J228" s="1" t="n">
        <v>1.275</v>
      </c>
      <c r="L228" s="1" t="n">
        <v>2.993</v>
      </c>
      <c r="M228" s="0" t="n">
        <f aca="false">I228*0.56</f>
        <v>2.072</v>
      </c>
      <c r="N228" s="3" t="n">
        <v>0</v>
      </c>
      <c r="O228" s="3" t="n">
        <v>6</v>
      </c>
      <c r="P228" s="0" t="n">
        <v>0</v>
      </c>
      <c r="Q228" s="1" t="n">
        <v>0.02484</v>
      </c>
      <c r="R228" s="0" t="s">
        <v>26</v>
      </c>
      <c r="S228" s="10" t="n">
        <v>0.004</v>
      </c>
      <c r="T228" s="0" t="n">
        <v>100237877.614253</v>
      </c>
      <c r="U228" s="0" t="n">
        <f aca="false">V228/2</f>
        <v>2702925258117.04</v>
      </c>
      <c r="V228" s="0" t="n">
        <v>5405850516234.08</v>
      </c>
      <c r="W228" s="5" t="n">
        <f aca="false">A228</f>
        <v>20180118</v>
      </c>
      <c r="X228" s="0" t="s">
        <v>167</v>
      </c>
    </row>
    <row r="229" customFormat="false" ht="13.8" hidden="false" customHeight="false" outlineLevel="0" collapsed="false">
      <c r="A229" s="0" t="n">
        <v>20180118</v>
      </c>
      <c r="B229" s="0" t="n">
        <v>29</v>
      </c>
      <c r="C229" s="0" t="n">
        <v>2200</v>
      </c>
      <c r="D229" s="5" t="n">
        <f aca="false">C229*-2</f>
        <v>-4400</v>
      </c>
      <c r="E229" s="6" t="n">
        <v>-1</v>
      </c>
      <c r="F229" s="7" t="n">
        <f aca="false">G229-38200</f>
        <v>300</v>
      </c>
      <c r="G229" s="0" t="n">
        <v>38500</v>
      </c>
      <c r="H229" s="0" t="n">
        <v>25</v>
      </c>
      <c r="I229" s="0" t="n">
        <v>3.9</v>
      </c>
      <c r="J229" s="1" t="n">
        <v>1.502</v>
      </c>
      <c r="L229" s="1" t="n">
        <v>3.335</v>
      </c>
      <c r="M229" s="0" t="n">
        <f aca="false">I229*0.56</f>
        <v>2.184</v>
      </c>
      <c r="N229" s="3" t="n">
        <v>0</v>
      </c>
      <c r="O229" s="3" t="n">
        <v>4</v>
      </c>
      <c r="P229" s="0" t="n">
        <v>0</v>
      </c>
      <c r="Q229" s="1" t="n">
        <v>0.03495</v>
      </c>
      <c r="R229" s="0" t="s">
        <v>26</v>
      </c>
      <c r="S229" s="10" t="n">
        <v>0.004</v>
      </c>
      <c r="T229" s="0" t="n">
        <v>141009876.065066</v>
      </c>
      <c r="U229" s="0" t="n">
        <f aca="false">V229/2</f>
        <v>3802346625164.65</v>
      </c>
      <c r="V229" s="0" t="n">
        <v>7604693250329.3</v>
      </c>
      <c r="W229" s="5" t="n">
        <f aca="false">A229</f>
        <v>20180118</v>
      </c>
      <c r="X229" s="0" t="s">
        <v>167</v>
      </c>
    </row>
    <row r="230" customFormat="false" ht="13.8" hidden="false" customHeight="false" outlineLevel="0" collapsed="false">
      <c r="A230" s="0" t="n">
        <v>20180118</v>
      </c>
      <c r="B230" s="0" t="n">
        <v>30</v>
      </c>
      <c r="C230" s="0" t="n">
        <v>2600</v>
      </c>
      <c r="D230" s="5" t="n">
        <f aca="false">C230*-2</f>
        <v>-5200</v>
      </c>
      <c r="E230" s="6" t="n">
        <v>-1</v>
      </c>
      <c r="F230" s="7" t="n">
        <f aca="false">G230-38200</f>
        <v>300</v>
      </c>
      <c r="G230" s="0" t="n">
        <v>38500</v>
      </c>
      <c r="H230" s="0" t="n">
        <v>21</v>
      </c>
      <c r="I230" s="0" t="n">
        <v>3.9</v>
      </c>
      <c r="J230" s="1" t="n">
        <v>0.574</v>
      </c>
      <c r="L230" s="1" t="n">
        <v>1.576</v>
      </c>
      <c r="M230" s="0" t="n">
        <f aca="false">I230*0.56</f>
        <v>2.184</v>
      </c>
      <c r="N230" s="3" t="n">
        <v>0</v>
      </c>
      <c r="O230" s="3" t="n">
        <v>3.5</v>
      </c>
      <c r="Q230" s="1" t="n">
        <v>0.0326</v>
      </c>
      <c r="R230" s="0" t="s">
        <v>26</v>
      </c>
      <c r="S230" s="10" t="n">
        <v>0.003</v>
      </c>
      <c r="T230" s="0" t="n">
        <v>131582358.636716</v>
      </c>
      <c r="U230" s="0" t="n">
        <f aca="false">V230/2</f>
        <v>3548132593653.64</v>
      </c>
      <c r="V230" s="0" t="n">
        <v>7096265187307.28</v>
      </c>
      <c r="W230" s="5" t="n">
        <f aca="false">A230</f>
        <v>20180118</v>
      </c>
      <c r="X230" s="0" t="s">
        <v>167</v>
      </c>
    </row>
    <row r="231" customFormat="false" ht="13.8" hidden="false" customHeight="false" outlineLevel="0" collapsed="false">
      <c r="A231" s="0" t="n">
        <v>20180118</v>
      </c>
      <c r="B231" s="0" t="n">
        <v>31</v>
      </c>
      <c r="C231" s="0" t="n">
        <v>300</v>
      </c>
      <c r="D231" s="5" t="n">
        <f aca="false">C231*-2</f>
        <v>-600</v>
      </c>
      <c r="E231" s="6" t="n">
        <v>-1</v>
      </c>
      <c r="F231" s="7" t="n">
        <f aca="false">G231-38200</f>
        <v>300</v>
      </c>
      <c r="G231" s="0" t="n">
        <v>38500</v>
      </c>
      <c r="H231" s="0" t="n">
        <v>21</v>
      </c>
      <c r="I231" s="0" t="n">
        <v>4.2</v>
      </c>
      <c r="J231" s="1" t="n">
        <v>0.3204</v>
      </c>
      <c r="L231" s="1" t="n">
        <v>1.008</v>
      </c>
      <c r="M231" s="0" t="n">
        <f aca="false">I231*0.56</f>
        <v>2.352</v>
      </c>
      <c r="N231" s="3" t="n">
        <v>0</v>
      </c>
      <c r="O231" s="3" t="n">
        <v>0</v>
      </c>
      <c r="Q231" s="1" t="n">
        <v>0.01953</v>
      </c>
      <c r="R231" s="0" t="s">
        <v>24</v>
      </c>
      <c r="S231" s="10" t="n">
        <v>0.195</v>
      </c>
      <c r="T231" s="0" t="n">
        <v>78844664.9883811</v>
      </c>
      <c r="U231" s="0" t="n">
        <f aca="false">V231/2</f>
        <v>2126054955842.06</v>
      </c>
      <c r="V231" s="0" t="n">
        <v>4252109911684.12</v>
      </c>
      <c r="W231" s="5" t="n">
        <f aca="false">A231</f>
        <v>20180118</v>
      </c>
      <c r="X231" s="0" t="s">
        <v>79</v>
      </c>
    </row>
    <row r="232" customFormat="false" ht="13.8" hidden="false" customHeight="false" outlineLevel="0" collapsed="false">
      <c r="A232" s="0" t="n">
        <v>20180118</v>
      </c>
      <c r="B232" s="0" t="n">
        <v>32</v>
      </c>
      <c r="C232" s="0" t="n">
        <v>300</v>
      </c>
      <c r="D232" s="5" t="n">
        <f aca="false">C232*-2</f>
        <v>-600</v>
      </c>
      <c r="E232" s="6" t="n">
        <v>-1</v>
      </c>
      <c r="F232" s="7" t="n">
        <f aca="false">G232-38200</f>
        <v>300</v>
      </c>
      <c r="G232" s="0" t="n">
        <v>38500</v>
      </c>
      <c r="H232" s="0" t="n">
        <v>20</v>
      </c>
      <c r="I232" s="0" t="n">
        <v>3.9</v>
      </c>
      <c r="J232" s="1" t="n">
        <v>0.2152</v>
      </c>
      <c r="L232" s="1" t="n">
        <v>0.8394</v>
      </c>
      <c r="M232" s="0" t="n">
        <f aca="false">I232*0.56</f>
        <v>2.184</v>
      </c>
      <c r="N232" s="3" t="n">
        <v>0</v>
      </c>
      <c r="O232" s="3" t="n">
        <v>0</v>
      </c>
      <c r="Q232" s="1" t="n">
        <v>0.01367</v>
      </c>
      <c r="R232" s="0" t="s">
        <v>26</v>
      </c>
      <c r="S232" s="10" t="n">
        <v>0.181</v>
      </c>
      <c r="T232" s="0" t="n">
        <v>55235582.8814872</v>
      </c>
      <c r="U232" s="0" t="n">
        <f aca="false">V232/2</f>
        <v>1489433492314.5</v>
      </c>
      <c r="V232" s="0" t="n">
        <v>2978866984628.99</v>
      </c>
      <c r="W232" s="5" t="n">
        <f aca="false">A232</f>
        <v>20180118</v>
      </c>
      <c r="X232" s="0" t="s">
        <v>79</v>
      </c>
    </row>
    <row r="233" customFormat="false" ht="13.8" hidden="false" customHeight="false" outlineLevel="0" collapsed="false">
      <c r="A233" s="0" t="n">
        <v>20180118</v>
      </c>
      <c r="B233" s="0" t="n">
        <v>33</v>
      </c>
      <c r="C233" s="0" t="n">
        <v>600</v>
      </c>
      <c r="D233" s="5" t="n">
        <f aca="false">C233*-2</f>
        <v>-1200</v>
      </c>
      <c r="E233" s="6" t="n">
        <v>-1</v>
      </c>
      <c r="F233" s="7" t="n">
        <f aca="false">G233-38200</f>
        <v>300</v>
      </c>
      <c r="G233" s="0" t="n">
        <v>38500</v>
      </c>
      <c r="H233" s="0" t="n">
        <v>21</v>
      </c>
      <c r="I233" s="0" t="n">
        <v>4.1</v>
      </c>
      <c r="J233" s="1" t="n">
        <v>0.8151</v>
      </c>
      <c r="L233" s="1" t="n">
        <v>1.892</v>
      </c>
      <c r="M233" s="0" t="n">
        <f aca="false">I233*0.56</f>
        <v>2.296</v>
      </c>
      <c r="N233" s="3" t="n">
        <v>0</v>
      </c>
      <c r="O233" s="3" t="n">
        <v>0</v>
      </c>
      <c r="Q233" s="1" t="n">
        <v>0.0174</v>
      </c>
      <c r="R233" s="0" t="s">
        <v>26</v>
      </c>
      <c r="S233" s="10" t="n">
        <v>0.052</v>
      </c>
      <c r="T233" s="0" t="n">
        <v>70222918.2804028</v>
      </c>
      <c r="U233" s="0" t="n">
        <f aca="false">V233/2</f>
        <v>1893568619332</v>
      </c>
      <c r="V233" s="0" t="n">
        <v>3787137238663.99</v>
      </c>
      <c r="W233" s="5" t="n">
        <f aca="false">A233</f>
        <v>20180118</v>
      </c>
      <c r="X233" s="0" t="s">
        <v>79</v>
      </c>
    </row>
    <row r="234" customFormat="false" ht="13.8" hidden="false" customHeight="false" outlineLevel="0" collapsed="false">
      <c r="A234" s="0" t="n">
        <v>20180118</v>
      </c>
      <c r="B234" s="0" t="n">
        <v>34</v>
      </c>
      <c r="C234" s="0" t="n">
        <v>1000</v>
      </c>
      <c r="D234" s="5" t="n">
        <f aca="false">C234*-2</f>
        <v>-2000</v>
      </c>
      <c r="E234" s="6" t="n">
        <v>-1</v>
      </c>
      <c r="F234" s="7" t="n">
        <f aca="false">G234-38200</f>
        <v>300</v>
      </c>
      <c r="G234" s="0" t="n">
        <v>38500</v>
      </c>
      <c r="H234" s="0" t="n">
        <v>21</v>
      </c>
      <c r="I234" s="0" t="n">
        <v>4.2</v>
      </c>
      <c r="J234" s="1" t="n">
        <v>5.655</v>
      </c>
      <c r="L234" s="1" t="n">
        <v>11.01</v>
      </c>
      <c r="M234" s="0" t="n">
        <f aca="false">I234*0.56</f>
        <v>2.352</v>
      </c>
      <c r="N234" s="3" t="n">
        <v>0</v>
      </c>
      <c r="O234" s="3" t="n">
        <v>0</v>
      </c>
      <c r="Q234" s="1" t="n">
        <v>0.01832</v>
      </c>
      <c r="R234" s="0" t="s">
        <v>26</v>
      </c>
      <c r="S234" s="10" t="n">
        <v>0.02</v>
      </c>
      <c r="T234" s="0" t="n">
        <v>73889175.0580945</v>
      </c>
      <c r="U234" s="0" t="n">
        <f aca="false">V234/2</f>
        <v>1992429631586.27</v>
      </c>
      <c r="V234" s="0" t="n">
        <v>3984859263172.55</v>
      </c>
      <c r="W234" s="5" t="n">
        <f aca="false">A234</f>
        <v>20180118</v>
      </c>
      <c r="X234" s="0" t="s">
        <v>168</v>
      </c>
      <c r="Z234" s="0" t="s">
        <v>169</v>
      </c>
    </row>
    <row r="235" customFormat="false" ht="13.8" hidden="false" customHeight="false" outlineLevel="0" collapsed="false">
      <c r="A235" s="0" t="n">
        <v>20180118</v>
      </c>
      <c r="B235" s="0" t="n">
        <v>35</v>
      </c>
      <c r="C235" s="0" t="n">
        <v>1000</v>
      </c>
      <c r="D235" s="5" t="n">
        <f aca="false">C235*-2</f>
        <v>-2000</v>
      </c>
      <c r="E235" s="6" t="n">
        <v>-1</v>
      </c>
      <c r="F235" s="7" t="n">
        <f aca="false">G235-38200</f>
        <v>300</v>
      </c>
      <c r="G235" s="0" t="n">
        <v>38500</v>
      </c>
      <c r="H235" s="0" t="n">
        <v>22</v>
      </c>
      <c r="I235" s="0" t="n">
        <v>4.3</v>
      </c>
      <c r="J235" s="1" t="n">
        <v>6.334</v>
      </c>
      <c r="L235" s="1" t="n">
        <v>11.1</v>
      </c>
      <c r="M235" s="0" t="n">
        <f aca="false">I235*0.56</f>
        <v>2.408</v>
      </c>
      <c r="N235" s="3" t="n">
        <v>0</v>
      </c>
      <c r="O235" s="3" t="n">
        <v>12</v>
      </c>
      <c r="Q235" s="1" t="n">
        <v>0.01996</v>
      </c>
      <c r="R235" s="0" t="s">
        <v>26</v>
      </c>
      <c r="S235" s="10" t="n">
        <v>0.02</v>
      </c>
      <c r="T235" s="0" t="n">
        <v>80415917.8931062</v>
      </c>
      <c r="U235" s="0" t="n">
        <f aca="false">V235/2</f>
        <v>2168423961093.89</v>
      </c>
      <c r="V235" s="0" t="n">
        <v>4336847922187.79</v>
      </c>
      <c r="W235" s="5" t="n">
        <f aca="false">A235</f>
        <v>20180118</v>
      </c>
      <c r="X235" s="0" t="s">
        <v>168</v>
      </c>
      <c r="Z235" s="0" t="s">
        <v>169</v>
      </c>
    </row>
    <row r="236" customFormat="false" ht="13.8" hidden="false" customHeight="false" outlineLevel="0" collapsed="false">
      <c r="A236" s="0" t="n">
        <v>20180118</v>
      </c>
      <c r="B236" s="0" t="n">
        <v>36</v>
      </c>
      <c r="C236" s="0" t="n">
        <v>1200</v>
      </c>
      <c r="D236" s="5" t="n">
        <f aca="false">C236*-2</f>
        <v>-2400</v>
      </c>
      <c r="E236" s="6" t="n">
        <v>-1</v>
      </c>
      <c r="F236" s="7" t="n">
        <f aca="false">G236-38200</f>
        <v>300</v>
      </c>
      <c r="G236" s="0" t="n">
        <v>38500</v>
      </c>
      <c r="H236" s="0" t="n">
        <v>21</v>
      </c>
      <c r="I236" s="0" t="n">
        <v>4.3</v>
      </c>
      <c r="J236" s="1" t="n">
        <v>1.618</v>
      </c>
      <c r="L236" s="1" t="n">
        <v>3.262</v>
      </c>
      <c r="M236" s="0" t="n">
        <f aca="false">I236*0.56</f>
        <v>2.408</v>
      </c>
      <c r="N236" s="3" t="n">
        <v>0</v>
      </c>
      <c r="O236" s="3" t="n">
        <v>0</v>
      </c>
      <c r="Q236" s="1" t="n">
        <v>0.01789</v>
      </c>
      <c r="R236" s="0" t="s">
        <v>26</v>
      </c>
      <c r="S236" s="10" t="n">
        <v>0.014</v>
      </c>
      <c r="T236" s="0" t="n">
        <v>72237345.0813323</v>
      </c>
      <c r="U236" s="0" t="n">
        <f aca="false">V236/2</f>
        <v>1947887856834.35</v>
      </c>
      <c r="V236" s="0" t="n">
        <v>3895775713668.69</v>
      </c>
      <c r="W236" s="5" t="n">
        <f aca="false">A236</f>
        <v>20180118</v>
      </c>
      <c r="X236" s="0" t="s">
        <v>168</v>
      </c>
    </row>
    <row r="237" customFormat="false" ht="13.8" hidden="false" customHeight="false" outlineLevel="0" collapsed="false">
      <c r="A237" s="0" t="n">
        <v>20180118</v>
      </c>
      <c r="B237" s="0" t="n">
        <v>37</v>
      </c>
      <c r="C237" s="0" t="n">
        <v>1200</v>
      </c>
      <c r="D237" s="5" t="n">
        <f aca="false">C237*-2</f>
        <v>-2400</v>
      </c>
      <c r="E237" s="6" t="n">
        <v>-1</v>
      </c>
      <c r="F237" s="7" t="n">
        <f aca="false">G237-38200</f>
        <v>300</v>
      </c>
      <c r="G237" s="0" t="n">
        <v>38500</v>
      </c>
      <c r="H237" s="0" t="n">
        <v>21</v>
      </c>
      <c r="I237" s="0" t="n">
        <v>4.3</v>
      </c>
      <c r="J237" s="1" t="n">
        <v>2.197</v>
      </c>
      <c r="L237" s="1" t="n">
        <v>4.277</v>
      </c>
      <c r="M237" s="0" t="n">
        <f aca="false">I237*0.56</f>
        <v>2.408</v>
      </c>
      <c r="N237" s="3" t="n">
        <v>0</v>
      </c>
      <c r="O237" s="3" t="n">
        <v>0</v>
      </c>
      <c r="Q237" s="1" t="n">
        <v>0.0179</v>
      </c>
      <c r="R237" s="0" t="s">
        <v>26</v>
      </c>
      <c r="S237" s="10" t="n">
        <v>0.014</v>
      </c>
      <c r="T237" s="0" t="n">
        <v>72237345.0813323</v>
      </c>
      <c r="U237" s="0" t="n">
        <f aca="false">V237/2</f>
        <v>1947887856834.35</v>
      </c>
      <c r="V237" s="0" t="n">
        <v>3895775713668.69</v>
      </c>
      <c r="W237" s="5" t="n">
        <f aca="false">A237</f>
        <v>20180118</v>
      </c>
      <c r="X237" s="0" t="s">
        <v>168</v>
      </c>
    </row>
    <row r="238" customFormat="false" ht="13.8" hidden="false" customHeight="false" outlineLevel="0" collapsed="false">
      <c r="A238" s="0" t="n">
        <v>20180118</v>
      </c>
      <c r="B238" s="0" t="n">
        <v>38</v>
      </c>
      <c r="C238" s="0" t="n">
        <v>1200</v>
      </c>
      <c r="D238" s="5" t="n">
        <f aca="false">C238*-2</f>
        <v>-2400</v>
      </c>
      <c r="E238" s="6" t="n">
        <v>-1</v>
      </c>
      <c r="F238" s="7" t="n">
        <f aca="false">G238-38200</f>
        <v>300</v>
      </c>
      <c r="G238" s="0" t="n">
        <v>38500</v>
      </c>
      <c r="H238" s="0" t="n">
        <v>25</v>
      </c>
      <c r="I238" s="0" t="n">
        <v>4.3</v>
      </c>
      <c r="J238" s="1" t="n">
        <v>5.144</v>
      </c>
      <c r="L238" s="1" t="n">
        <v>9.421</v>
      </c>
      <c r="M238" s="0" t="n">
        <f aca="false">I238*0.56</f>
        <v>2.408</v>
      </c>
      <c r="N238" s="3" t="n">
        <v>9</v>
      </c>
      <c r="O238" s="3" t="n">
        <v>10.5</v>
      </c>
      <c r="P238" s="0" t="n">
        <v>4.2</v>
      </c>
      <c r="Q238" s="1" t="n">
        <v>0.01945</v>
      </c>
      <c r="R238" s="0" t="s">
        <v>26</v>
      </c>
      <c r="S238" s="10" t="n">
        <v>0.014</v>
      </c>
      <c r="T238" s="0" t="n">
        <v>77918028.6599536</v>
      </c>
      <c r="U238" s="0" t="n">
        <f aca="false">V238/2</f>
        <v>2101068106590.98</v>
      </c>
      <c r="V238" s="0" t="n">
        <v>4202136213181.96</v>
      </c>
      <c r="W238" s="5" t="n">
        <f aca="false">A238</f>
        <v>20180118</v>
      </c>
      <c r="X238" s="0" t="s">
        <v>168</v>
      </c>
    </row>
    <row r="239" customFormat="false" ht="13.8" hidden="false" customHeight="false" outlineLevel="0" collapsed="false">
      <c r="A239" s="0" t="n">
        <v>20180118</v>
      </c>
      <c r="B239" s="0" t="n">
        <v>39</v>
      </c>
      <c r="C239" s="0" t="n">
        <v>1200</v>
      </c>
      <c r="D239" s="5" t="n">
        <f aca="false">C239*-2</f>
        <v>-2400</v>
      </c>
      <c r="E239" s="6" t="n">
        <v>-1</v>
      </c>
      <c r="F239" s="7" t="n">
        <f aca="false">G239-38200</f>
        <v>300</v>
      </c>
      <c r="G239" s="0" t="n">
        <v>38500</v>
      </c>
      <c r="H239" s="0" t="n">
        <v>22</v>
      </c>
      <c r="I239" s="0" t="n">
        <v>2.6</v>
      </c>
      <c r="J239" s="1" t="n">
        <v>4.143</v>
      </c>
      <c r="L239" s="1" t="n">
        <v>7.893</v>
      </c>
      <c r="M239" s="0" t="n">
        <f aca="false">I239*0.56</f>
        <v>1.456</v>
      </c>
      <c r="N239" s="3" t="n">
        <v>0</v>
      </c>
      <c r="O239" s="3" t="n">
        <v>9.5</v>
      </c>
      <c r="Q239" s="1" t="n">
        <v>0.01823</v>
      </c>
      <c r="R239" s="0" t="s">
        <v>26</v>
      </c>
      <c r="S239" s="10" t="n">
        <v>0.009</v>
      </c>
      <c r="T239" s="0" t="n">
        <v>73607155.3059644</v>
      </c>
      <c r="U239" s="0" t="n">
        <f aca="false">V239/2</f>
        <v>1984824938335.95</v>
      </c>
      <c r="V239" s="0" t="n">
        <v>3969649876671.89</v>
      </c>
      <c r="W239" s="5" t="n">
        <f aca="false">A239</f>
        <v>20180118</v>
      </c>
      <c r="X239" s="0" t="s">
        <v>168</v>
      </c>
    </row>
    <row r="240" customFormat="false" ht="13.8" hidden="false" customHeight="false" outlineLevel="0" collapsed="false">
      <c r="A240" s="0" t="n">
        <v>20180118</v>
      </c>
      <c r="B240" s="0" t="n">
        <v>40</v>
      </c>
      <c r="C240" s="0" t="n">
        <v>1200</v>
      </c>
      <c r="D240" s="5" t="n">
        <f aca="false">C240*-2</f>
        <v>-2400</v>
      </c>
      <c r="E240" s="6" t="n">
        <v>-1</v>
      </c>
      <c r="F240" s="7" t="n">
        <f aca="false">G240-38200</f>
        <v>300</v>
      </c>
      <c r="G240" s="0" t="n">
        <v>38500</v>
      </c>
      <c r="H240" s="0" t="n">
        <v>21</v>
      </c>
      <c r="I240" s="0" t="n">
        <v>2.7</v>
      </c>
      <c r="J240" s="1" t="n">
        <v>4.593</v>
      </c>
      <c r="L240" s="1" t="n">
        <v>8.634</v>
      </c>
      <c r="M240" s="0" t="n">
        <f aca="false">I240*0.56</f>
        <v>1.512</v>
      </c>
      <c r="N240" s="3" t="n">
        <v>0</v>
      </c>
      <c r="O240" s="3" t="n">
        <v>0</v>
      </c>
      <c r="Q240" s="1" t="n">
        <v>0.0191</v>
      </c>
      <c r="R240" s="0" t="s">
        <v>26</v>
      </c>
      <c r="S240" s="10" t="n">
        <v>0.009</v>
      </c>
      <c r="T240" s="0" t="n">
        <v>77031680.8675446</v>
      </c>
      <c r="U240" s="0" t="n">
        <f aca="false">V240/2</f>
        <v>2077167642089.94</v>
      </c>
      <c r="V240" s="0" t="n">
        <v>4154335284179.89</v>
      </c>
      <c r="W240" s="5" t="n">
        <f aca="false">A240</f>
        <v>20180118</v>
      </c>
      <c r="X240" s="0" t="s">
        <v>168</v>
      </c>
    </row>
    <row r="241" customFormat="false" ht="13.8" hidden="false" customHeight="false" outlineLevel="0" collapsed="false">
      <c r="A241" s="0" t="n">
        <v>20180118</v>
      </c>
      <c r="B241" s="0" t="n">
        <v>41</v>
      </c>
      <c r="C241" s="0" t="n">
        <v>1200</v>
      </c>
      <c r="D241" s="5" t="n">
        <f aca="false">C241*-2</f>
        <v>-2400</v>
      </c>
      <c r="E241" s="6" t="n">
        <v>-1</v>
      </c>
      <c r="F241" s="7" t="n">
        <f aca="false">G241-38200</f>
        <v>0</v>
      </c>
      <c r="G241" s="0" t="n">
        <v>38200</v>
      </c>
      <c r="H241" s="0" t="n">
        <v>0</v>
      </c>
      <c r="I241" s="0" t="n">
        <v>0</v>
      </c>
      <c r="J241" s="1" t="n">
        <v>0.0008638</v>
      </c>
      <c r="L241" s="1" t="n">
        <v>0.001592</v>
      </c>
      <c r="M241" s="0" t="n">
        <f aca="false">I241*0.56</f>
        <v>0</v>
      </c>
      <c r="N241" s="3" t="n">
        <v>0</v>
      </c>
      <c r="O241" s="3" t="n">
        <v>0</v>
      </c>
      <c r="Q241" s="1" t="n">
        <v>0.02427</v>
      </c>
      <c r="R241" s="0" t="s">
        <v>24</v>
      </c>
      <c r="S241" s="10" t="n">
        <v>0</v>
      </c>
      <c r="T241" s="0" t="n">
        <v>97739988.3811</v>
      </c>
      <c r="U241" s="0" t="n">
        <f aca="false">V241/2</f>
        <v>2635569403614.12</v>
      </c>
      <c r="V241" s="0" t="n">
        <v>5271138807228.25</v>
      </c>
      <c r="W241" s="5" t="n">
        <f aca="false">A241</f>
        <v>20180118</v>
      </c>
    </row>
    <row r="242" customFormat="false" ht="13.8" hidden="false" customHeight="false" outlineLevel="0" collapsed="false">
      <c r="A242" s="0" t="n">
        <v>20180118</v>
      </c>
      <c r="B242" s="0" t="n">
        <v>42</v>
      </c>
      <c r="C242" s="0" t="n">
        <v>1200</v>
      </c>
      <c r="D242" s="5" t="n">
        <f aca="false">C242*-2</f>
        <v>-2400</v>
      </c>
      <c r="E242" s="6" t="n">
        <v>-1</v>
      </c>
      <c r="F242" s="7" t="n">
        <f aca="false">G242-38200</f>
        <v>0</v>
      </c>
      <c r="G242" s="0" t="n">
        <v>38200</v>
      </c>
      <c r="H242" s="0" t="n">
        <v>24</v>
      </c>
      <c r="I242" s="0" t="n">
        <v>2.7</v>
      </c>
      <c r="J242" s="1" t="n">
        <v>4.642</v>
      </c>
      <c r="L242" s="1" t="n">
        <v>8.692</v>
      </c>
      <c r="M242" s="0" t="n">
        <f aca="false">I242*0.56</f>
        <v>1.512</v>
      </c>
      <c r="N242" s="3" t="n">
        <v>0</v>
      </c>
      <c r="O242" s="3" t="n">
        <v>12</v>
      </c>
      <c r="Q242" s="1" t="n">
        <v>0.0194</v>
      </c>
      <c r="R242" s="0" t="s">
        <v>26</v>
      </c>
      <c r="S242" s="10" t="n">
        <v>0.02</v>
      </c>
      <c r="T242" s="0" t="n">
        <v>78280625.4841209</v>
      </c>
      <c r="U242" s="0" t="n">
        <f aca="false">V242/2</f>
        <v>2110845569341.4</v>
      </c>
      <c r="V242" s="0" t="n">
        <v>4221691138682.81</v>
      </c>
      <c r="W242" s="5" t="n">
        <f aca="false">A242</f>
        <v>20180118</v>
      </c>
      <c r="X242" s="0" t="s">
        <v>170</v>
      </c>
    </row>
    <row r="243" customFormat="false" ht="13.8" hidden="false" customHeight="false" outlineLevel="0" collapsed="false">
      <c r="A243" s="0" t="n">
        <v>20180118</v>
      </c>
      <c r="B243" s="0" t="n">
        <v>43</v>
      </c>
      <c r="C243" s="0" t="n">
        <v>1200</v>
      </c>
      <c r="D243" s="5" t="n">
        <f aca="false">C243*-2</f>
        <v>-2400</v>
      </c>
      <c r="E243" s="6" t="n">
        <v>-1</v>
      </c>
      <c r="F243" s="7" t="n">
        <f aca="false">G243-38200</f>
        <v>0</v>
      </c>
      <c r="G243" s="0" t="n">
        <v>38200</v>
      </c>
      <c r="H243" s="0" t="n">
        <v>24</v>
      </c>
      <c r="I243" s="0" t="n">
        <v>2.7</v>
      </c>
      <c r="J243" s="1" t="n">
        <v>4.924</v>
      </c>
      <c r="L243" s="1" t="n">
        <v>9.58</v>
      </c>
      <c r="M243" s="0" t="n">
        <f aca="false">I243*0.56</f>
        <v>1.512</v>
      </c>
      <c r="N243" s="3" t="n">
        <v>0</v>
      </c>
      <c r="O243" s="3" t="n">
        <v>0</v>
      </c>
      <c r="Q243" s="1" t="n">
        <v>0.02052</v>
      </c>
      <c r="R243" s="0" t="s">
        <v>26</v>
      </c>
      <c r="S243" s="10" t="n">
        <v>0.02</v>
      </c>
      <c r="T243" s="0" t="n">
        <v>82792941.518203</v>
      </c>
      <c r="U243" s="0" t="n">
        <f aca="false">V243/2</f>
        <v>2232520661346.67</v>
      </c>
      <c r="V243" s="0" t="n">
        <v>4465041322693.34</v>
      </c>
      <c r="W243" s="5" t="n">
        <f aca="false">A243</f>
        <v>20180118</v>
      </c>
      <c r="X243" s="0" t="s">
        <v>170</v>
      </c>
    </row>
    <row r="244" customFormat="false" ht="13.8" hidden="false" customHeight="false" outlineLevel="0" collapsed="false">
      <c r="A244" s="0" t="n">
        <v>20180118</v>
      </c>
      <c r="B244" s="0" t="n">
        <v>44</v>
      </c>
      <c r="C244" s="0" t="n">
        <v>1200</v>
      </c>
      <c r="D244" s="5" t="n">
        <f aca="false">C244*-2</f>
        <v>-2400</v>
      </c>
      <c r="E244" s="6" t="n">
        <v>-1</v>
      </c>
      <c r="F244" s="7" t="n">
        <f aca="false">G244-38200</f>
        <v>0</v>
      </c>
      <c r="G244" s="0" t="n">
        <v>38200</v>
      </c>
      <c r="H244" s="0" t="n">
        <v>21</v>
      </c>
      <c r="I244" s="0" t="n">
        <v>2.8</v>
      </c>
      <c r="J244" s="1" t="n">
        <v>4.414</v>
      </c>
      <c r="L244" s="1" t="n">
        <v>8.962</v>
      </c>
      <c r="M244" s="0" t="n">
        <f aca="false">I244*0.56</f>
        <v>1.568</v>
      </c>
      <c r="N244" s="3" t="n">
        <v>0</v>
      </c>
      <c r="O244" s="3" t="n">
        <v>10.4</v>
      </c>
      <c r="Q244" s="1" t="n">
        <v>0.02112</v>
      </c>
      <c r="R244" s="0" t="s">
        <v>26</v>
      </c>
      <c r="S244" s="10" t="n">
        <v>0.021</v>
      </c>
      <c r="T244" s="0" t="n">
        <v>85250542.215337</v>
      </c>
      <c r="U244" s="0" t="n">
        <f aca="false">V244/2</f>
        <v>2298790131099.54</v>
      </c>
      <c r="V244" s="0" t="n">
        <v>4597580262199.09</v>
      </c>
      <c r="W244" s="5" t="n">
        <f aca="false">A244</f>
        <v>20180118</v>
      </c>
      <c r="X244" s="0" t="s">
        <v>170</v>
      </c>
    </row>
    <row r="245" customFormat="false" ht="13.8" hidden="false" customHeight="false" outlineLevel="0" collapsed="false">
      <c r="A245" s="0" t="n">
        <v>20180118</v>
      </c>
      <c r="B245" s="0" t="n">
        <v>45</v>
      </c>
      <c r="C245" s="0" t="n">
        <v>1200</v>
      </c>
      <c r="D245" s="5" t="n">
        <f aca="false">C245*-2</f>
        <v>-2400</v>
      </c>
      <c r="E245" s="6" t="n">
        <v>-1</v>
      </c>
      <c r="F245" s="7" t="n">
        <f aca="false">G245-38200</f>
        <v>0</v>
      </c>
      <c r="G245" s="0" t="n">
        <v>38200</v>
      </c>
      <c r="H245" s="0" t="n">
        <v>22</v>
      </c>
      <c r="I245" s="0" t="n">
        <v>4</v>
      </c>
      <c r="J245" s="1" t="n">
        <v>8.998</v>
      </c>
      <c r="L245" s="1" t="n">
        <v>15.82</v>
      </c>
      <c r="M245" s="0" t="n">
        <f aca="false">I245*0.56</f>
        <v>2.24</v>
      </c>
      <c r="N245" s="3" t="n">
        <v>0</v>
      </c>
      <c r="O245" s="3" t="n">
        <v>10</v>
      </c>
      <c r="Q245" s="1" t="n">
        <v>0.02254</v>
      </c>
      <c r="R245" s="0" t="s">
        <v>26</v>
      </c>
      <c r="S245" s="10" t="n">
        <v>0.03</v>
      </c>
      <c r="T245" s="0" t="n">
        <v>91011802.8659954</v>
      </c>
      <c r="U245" s="0" t="n">
        <f aca="false">V245/2</f>
        <v>2454143150356.27</v>
      </c>
      <c r="V245" s="0" t="n">
        <v>4908286300712.54</v>
      </c>
      <c r="W245" s="5" t="n">
        <f aca="false">A245</f>
        <v>20180118</v>
      </c>
      <c r="X245" s="0" t="s">
        <v>171</v>
      </c>
    </row>
    <row r="246" customFormat="false" ht="13.8" hidden="false" customHeight="false" outlineLevel="0" collapsed="false">
      <c r="A246" s="0" t="n">
        <v>20180118</v>
      </c>
      <c r="B246" s="0" t="n">
        <v>46</v>
      </c>
      <c r="C246" s="0" t="n">
        <v>1200</v>
      </c>
      <c r="D246" s="5" t="n">
        <f aca="false">C246*-2</f>
        <v>-2400</v>
      </c>
      <c r="E246" s="6" t="n">
        <v>-1</v>
      </c>
      <c r="F246" s="7" t="n">
        <f aca="false">G246-38200</f>
        <v>0</v>
      </c>
      <c r="G246" s="0" t="n">
        <v>38200</v>
      </c>
      <c r="H246" s="0" t="n">
        <f aca="false">800/35</f>
        <v>22.8571428571429</v>
      </c>
      <c r="I246" s="0" t="n">
        <v>4.1</v>
      </c>
      <c r="J246" s="1" t="n">
        <v>5.295</v>
      </c>
      <c r="L246" s="1" t="n">
        <v>9.851</v>
      </c>
      <c r="M246" s="0" t="n">
        <f aca="false">I246*0.56</f>
        <v>2.296</v>
      </c>
      <c r="N246" s="3" t="n">
        <v>0</v>
      </c>
      <c r="O246" s="3" t="n">
        <v>9.5</v>
      </c>
      <c r="Q246" s="1" t="n">
        <v>0.02465</v>
      </c>
      <c r="R246" s="0" t="s">
        <v>26</v>
      </c>
      <c r="S246" s="10" t="n">
        <v>0.031</v>
      </c>
      <c r="T246" s="0" t="n">
        <v>99432106.8938808</v>
      </c>
      <c r="U246" s="0" t="n">
        <f aca="false">V246/2</f>
        <v>2681197563116.1</v>
      </c>
      <c r="V246" s="0" t="n">
        <v>5362395126232.2</v>
      </c>
      <c r="W246" s="5" t="n">
        <f aca="false">A246</f>
        <v>20180118</v>
      </c>
      <c r="X246" s="0" t="s">
        <v>171</v>
      </c>
    </row>
    <row r="247" customFormat="false" ht="13.8" hidden="false" customHeight="false" outlineLevel="0" collapsed="false">
      <c r="A247" s="0" t="n">
        <v>20180118</v>
      </c>
      <c r="B247" s="0" t="n">
        <v>47</v>
      </c>
      <c r="C247" s="0" t="n">
        <v>1200</v>
      </c>
      <c r="D247" s="5" t="n">
        <f aca="false">C247*-2</f>
        <v>-2400</v>
      </c>
      <c r="E247" s="6" t="n">
        <v>-1</v>
      </c>
      <c r="F247" s="7" t="n">
        <f aca="false">G247-38200</f>
        <v>300</v>
      </c>
      <c r="G247" s="0" t="n">
        <v>38500</v>
      </c>
      <c r="H247" s="0" t="n">
        <f aca="false">800/30</f>
        <v>26.6666666666667</v>
      </c>
      <c r="I247" s="0" t="n">
        <v>4.3</v>
      </c>
      <c r="J247" s="1" t="n">
        <v>9.708</v>
      </c>
      <c r="L247" s="1" t="n">
        <v>16.98</v>
      </c>
      <c r="M247" s="0" t="n">
        <f aca="false">I247*0.56</f>
        <v>2.408</v>
      </c>
      <c r="N247" s="3" t="n">
        <v>0</v>
      </c>
      <c r="O247" s="3" t="n">
        <v>8</v>
      </c>
      <c r="P247" s="0" t="n">
        <v>0</v>
      </c>
      <c r="Q247" s="1" t="n">
        <v>0.03143</v>
      </c>
      <c r="R247" s="0" t="s">
        <v>26</v>
      </c>
      <c r="S247" s="10" t="n">
        <v>0.014</v>
      </c>
      <c r="T247" s="0" t="n">
        <v>126828311.386522</v>
      </c>
      <c r="U247" s="0" t="n">
        <f aca="false">V247/2</f>
        <v>3419939193148.09</v>
      </c>
      <c r="V247" s="0" t="n">
        <v>6839878386296.18</v>
      </c>
      <c r="W247" s="5" t="n">
        <f aca="false">A247</f>
        <v>20180118</v>
      </c>
      <c r="X247" s="0" t="s">
        <v>171</v>
      </c>
    </row>
    <row r="248" customFormat="false" ht="13.8" hidden="false" customHeight="false" outlineLevel="0" collapsed="false">
      <c r="A248" s="0" t="n">
        <v>20180118</v>
      </c>
      <c r="B248" s="0" t="n">
        <v>48</v>
      </c>
      <c r="C248" s="0" t="n">
        <v>1200</v>
      </c>
      <c r="D248" s="5" t="n">
        <f aca="false">C248*-2</f>
        <v>-2400</v>
      </c>
      <c r="E248" s="6" t="n">
        <v>-1</v>
      </c>
      <c r="F248" s="7" t="n">
        <f aca="false">G248-38200</f>
        <v>300</v>
      </c>
      <c r="G248" s="0" t="n">
        <v>38500</v>
      </c>
      <c r="H248" s="0" t="n">
        <v>26</v>
      </c>
      <c r="I248" s="0" t="n">
        <v>4.3</v>
      </c>
      <c r="J248" s="1" t="n">
        <v>6.934</v>
      </c>
      <c r="L248" s="1" t="n">
        <v>12.54</v>
      </c>
      <c r="M248" s="0" t="n">
        <f aca="false">I248*0.56</f>
        <v>2.408</v>
      </c>
      <c r="N248" s="3" t="n">
        <v>12</v>
      </c>
      <c r="O248" s="3" t="n">
        <v>12</v>
      </c>
      <c r="P248" s="0" t="n">
        <v>0</v>
      </c>
      <c r="Q248" s="1" t="n">
        <v>0.03141</v>
      </c>
      <c r="R248" s="0" t="s">
        <v>24</v>
      </c>
      <c r="S248" s="10" t="n">
        <v>0.014</v>
      </c>
      <c r="T248" s="0" t="n">
        <v>126707445.778466</v>
      </c>
      <c r="U248" s="0" t="n">
        <f aca="false">V248/2</f>
        <v>3416680038897.95</v>
      </c>
      <c r="V248" s="0" t="n">
        <v>6833360077795.9</v>
      </c>
      <c r="W248" s="5" t="n">
        <f aca="false">A248</f>
        <v>20180118</v>
      </c>
      <c r="X248" s="0" t="s">
        <v>171</v>
      </c>
      <c r="Y248" s="0" t="s">
        <v>172</v>
      </c>
    </row>
    <row r="249" customFormat="false" ht="13.8" hidden="false" customHeight="false" outlineLevel="0" collapsed="false">
      <c r="A249" s="0" t="n">
        <v>20180118</v>
      </c>
      <c r="B249" s="0" t="n">
        <v>49</v>
      </c>
      <c r="C249" s="0" t="n">
        <v>1200</v>
      </c>
      <c r="D249" s="5" t="n">
        <f aca="false">C249*-2</f>
        <v>-2400</v>
      </c>
      <c r="E249" s="6" t="n">
        <v>-1</v>
      </c>
      <c r="F249" s="7" t="n">
        <f aca="false">G249-38200</f>
        <v>600</v>
      </c>
      <c r="G249" s="0" t="n">
        <v>38800</v>
      </c>
      <c r="H249" s="0" t="n">
        <v>26</v>
      </c>
      <c r="I249" s="0" t="n">
        <v>4.5</v>
      </c>
      <c r="J249" s="1" t="n">
        <v>4.285</v>
      </c>
      <c r="L249" s="1" t="n">
        <v>7.689</v>
      </c>
      <c r="M249" s="0" t="n">
        <f aca="false">I249*0.56</f>
        <v>2.52</v>
      </c>
      <c r="N249" s="3" t="n">
        <v>6.5</v>
      </c>
      <c r="O249" s="3" t="n">
        <v>6.5</v>
      </c>
      <c r="P249" s="0" t="n">
        <v>3.2</v>
      </c>
      <c r="Q249" s="1" t="n">
        <v>0.0369</v>
      </c>
      <c r="R249" s="0" t="s">
        <v>24</v>
      </c>
      <c r="S249" s="10" t="n">
        <v>0.008</v>
      </c>
      <c r="T249" s="0" t="n">
        <v>148825852.052672</v>
      </c>
      <c r="U249" s="0" t="n">
        <f aca="false">V249/2</f>
        <v>4013105266673.78</v>
      </c>
      <c r="V249" s="0" t="n">
        <v>8026210533347.55</v>
      </c>
      <c r="W249" s="5" t="n">
        <f aca="false">A249</f>
        <v>20180118</v>
      </c>
      <c r="X249" s="0" t="s">
        <v>173</v>
      </c>
    </row>
    <row r="250" customFormat="false" ht="13.8" hidden="false" customHeight="false" outlineLevel="0" collapsed="false">
      <c r="A250" s="0" t="n">
        <v>20180118</v>
      </c>
      <c r="B250" s="0" t="n">
        <v>50</v>
      </c>
      <c r="C250" s="0" t="n">
        <v>1100</v>
      </c>
      <c r="D250" s="5" t="n">
        <f aca="false">C250*-2</f>
        <v>-2200</v>
      </c>
      <c r="E250" s="6" t="n">
        <v>-1</v>
      </c>
      <c r="F250" s="7" t="n">
        <f aca="false">G250-38200</f>
        <v>300</v>
      </c>
      <c r="G250" s="0" t="n">
        <v>38500</v>
      </c>
      <c r="H250" s="0" t="n">
        <v>26</v>
      </c>
      <c r="I250" s="0" t="n">
        <v>4.2</v>
      </c>
      <c r="J250" s="1" t="n">
        <v>4.578</v>
      </c>
      <c r="L250" s="1" t="n">
        <v>8.478</v>
      </c>
      <c r="M250" s="0" t="n">
        <f aca="false">I250*0.56</f>
        <v>2.352</v>
      </c>
      <c r="N250" s="3" t="n">
        <v>8.3</v>
      </c>
      <c r="O250" s="3" t="n">
        <v>8.3</v>
      </c>
      <c r="P250" s="0" t="n">
        <v>0</v>
      </c>
      <c r="Q250" s="1" t="n">
        <v>0.02978</v>
      </c>
      <c r="R250" s="0" t="s">
        <v>26</v>
      </c>
      <c r="S250" s="10" t="n">
        <v>0.016</v>
      </c>
      <c r="T250" s="0" t="n">
        <v>119898683.191325</v>
      </c>
      <c r="U250" s="0" t="n">
        <f aca="false">V250/2</f>
        <v>3233081016140</v>
      </c>
      <c r="V250" s="0" t="n">
        <v>6466162032280</v>
      </c>
      <c r="W250" s="5" t="n">
        <f aca="false">A250</f>
        <v>20180118</v>
      </c>
      <c r="X250" s="0" t="s">
        <v>171</v>
      </c>
    </row>
    <row r="251" customFormat="false" ht="13.8" hidden="false" customHeight="false" outlineLevel="0" collapsed="false">
      <c r="A251" s="0" t="n">
        <v>20180118</v>
      </c>
      <c r="B251" s="0" t="n">
        <v>51</v>
      </c>
      <c r="C251" s="0" t="n">
        <v>1100</v>
      </c>
      <c r="D251" s="5" t="n">
        <f aca="false">C251*-2</f>
        <v>-2200</v>
      </c>
      <c r="E251" s="1" t="n">
        <v>-1</v>
      </c>
      <c r="F251" s="7" t="n">
        <f aca="false">G251-38200</f>
        <v>300</v>
      </c>
      <c r="G251" s="63" t="n">
        <v>38500</v>
      </c>
      <c r="H251" s="0" t="n">
        <v>23</v>
      </c>
      <c r="I251" s="0" t="n">
        <v>4.1</v>
      </c>
      <c r="J251" s="1" t="n">
        <v>4.155</v>
      </c>
      <c r="L251" s="1" t="n">
        <v>7.693</v>
      </c>
      <c r="M251" s="0" t="n">
        <f aca="false">I251*0.56</f>
        <v>2.296</v>
      </c>
      <c r="N251" s="3" t="n">
        <v>0</v>
      </c>
      <c r="O251" s="3" t="n">
        <v>12</v>
      </c>
      <c r="Q251" s="1" t="n">
        <v>0.02719</v>
      </c>
      <c r="R251" s="0" t="s">
        <v>26</v>
      </c>
      <c r="S251" s="10" t="n">
        <v>0.016</v>
      </c>
      <c r="T251" s="0" t="n">
        <v>109504240.898528</v>
      </c>
      <c r="U251" s="0" t="n">
        <f aca="false">V251/2</f>
        <v>2952793750627.86</v>
      </c>
      <c r="V251" s="0" t="n">
        <v>5905587501255.72</v>
      </c>
      <c r="W251" s="5" t="n">
        <f aca="false">A251</f>
        <v>20180118</v>
      </c>
      <c r="Y251" s="0" t="s">
        <v>174</v>
      </c>
    </row>
    <row r="252" customFormat="false" ht="13.8" hidden="false" customHeight="false" outlineLevel="0" collapsed="false">
      <c r="A252" s="0" t="n">
        <v>20180118</v>
      </c>
      <c r="B252" s="0" t="n">
        <v>52</v>
      </c>
      <c r="C252" s="0" t="n">
        <v>1100</v>
      </c>
      <c r="D252" s="5" t="n">
        <f aca="false">C252*-2</f>
        <v>-2200</v>
      </c>
      <c r="E252" s="1" t="n">
        <v>2.5</v>
      </c>
      <c r="F252" s="7" t="n">
        <f aca="false">G252-38200</f>
        <v>300</v>
      </c>
      <c r="G252" s="0" t="n">
        <v>38500</v>
      </c>
      <c r="H252" s="0" t="n">
        <v>25</v>
      </c>
      <c r="I252" s="0" t="n">
        <v>4.4</v>
      </c>
      <c r="J252" s="1" t="n">
        <v>7.114</v>
      </c>
      <c r="L252" s="1" t="n">
        <v>12.63</v>
      </c>
      <c r="M252" s="0" t="n">
        <f aca="false">I252*0.56</f>
        <v>2.464</v>
      </c>
      <c r="N252" s="3" t="n">
        <v>0</v>
      </c>
      <c r="O252" s="3" t="n">
        <v>0</v>
      </c>
      <c r="P252" s="0" t="n">
        <v>0</v>
      </c>
      <c r="Q252" s="1" t="n">
        <v>0.02817</v>
      </c>
      <c r="R252" s="0" t="s">
        <v>26</v>
      </c>
      <c r="S252" s="10" t="n">
        <v>0.017</v>
      </c>
      <c r="T252" s="0" t="n">
        <v>113331651.820294</v>
      </c>
      <c r="U252" s="0" t="n">
        <f aca="false">V252/2</f>
        <v>3056000301882.33</v>
      </c>
      <c r="V252" s="0" t="n">
        <v>6112000603764.66</v>
      </c>
      <c r="W252" s="5" t="n">
        <f aca="false">A252</f>
        <v>20180118</v>
      </c>
      <c r="X252" s="0" t="s">
        <v>175</v>
      </c>
    </row>
    <row r="253" customFormat="false" ht="13.8" hidden="false" customHeight="false" outlineLevel="0" collapsed="false">
      <c r="A253" s="0" t="n">
        <v>20180118</v>
      </c>
      <c r="B253" s="0" t="n">
        <v>53</v>
      </c>
      <c r="C253" s="0" t="n">
        <v>1100</v>
      </c>
      <c r="D253" s="5" t="n">
        <f aca="false">C253*-2</f>
        <v>-2200</v>
      </c>
      <c r="E253" s="1" t="n">
        <v>2.5</v>
      </c>
      <c r="F253" s="7" t="n">
        <f aca="false">G253-38200</f>
        <v>300</v>
      </c>
      <c r="G253" s="63" t="n">
        <v>38500</v>
      </c>
      <c r="H253" s="0" t="n">
        <v>23</v>
      </c>
      <c r="I253" s="0" t="n">
        <v>4.6</v>
      </c>
      <c r="J253" s="1" t="n">
        <v>2.758</v>
      </c>
      <c r="L253" s="1" t="n">
        <v>4.911</v>
      </c>
      <c r="M253" s="0" t="n">
        <f aca="false">I253*0.56</f>
        <v>2.576</v>
      </c>
      <c r="N253" s="3" t="n">
        <v>0</v>
      </c>
      <c r="O253" s="3" t="n">
        <v>12</v>
      </c>
      <c r="Q253" s="1" t="n">
        <v>0.02691</v>
      </c>
      <c r="R253" s="0" t="s">
        <v>26</v>
      </c>
      <c r="S253" s="10" t="n">
        <v>0.018</v>
      </c>
      <c r="T253" s="0" t="n">
        <v>108456738.962045</v>
      </c>
      <c r="U253" s="0" t="n">
        <f aca="false">V253/2</f>
        <v>2924547747126.64</v>
      </c>
      <c r="V253" s="0" t="n">
        <v>5849095494253.28</v>
      </c>
      <c r="W253" s="5" t="n">
        <f aca="false">A253</f>
        <v>20180118</v>
      </c>
      <c r="X253" s="0" t="s">
        <v>175</v>
      </c>
    </row>
    <row r="254" customFormat="false" ht="13.8" hidden="false" customHeight="false" outlineLevel="0" collapsed="false">
      <c r="A254" s="0" t="n">
        <v>20180118</v>
      </c>
      <c r="B254" s="0" t="n">
        <v>54</v>
      </c>
      <c r="C254" s="0" t="n">
        <v>1100</v>
      </c>
      <c r="D254" s="5" t="n">
        <f aca="false">C254*-2</f>
        <v>-2200</v>
      </c>
      <c r="E254" s="1" t="n">
        <v>2.5</v>
      </c>
      <c r="F254" s="7" t="n">
        <f aca="false">G254-38200</f>
        <v>300</v>
      </c>
      <c r="G254" s="0" t="n">
        <v>38500</v>
      </c>
      <c r="H254" s="0" t="n">
        <v>26</v>
      </c>
      <c r="I254" s="0" t="n">
        <v>4.5</v>
      </c>
      <c r="J254" s="1" t="n">
        <v>5.673</v>
      </c>
      <c r="L254" s="1" t="n">
        <v>10.29</v>
      </c>
      <c r="M254" s="0" t="n">
        <f aca="false">I254*0.56</f>
        <v>2.52</v>
      </c>
      <c r="N254" s="3" t="n">
        <v>3.8</v>
      </c>
      <c r="O254" s="3"/>
      <c r="P254" s="0" t="n">
        <v>0</v>
      </c>
      <c r="Q254" s="1" t="n">
        <v>0.02031</v>
      </c>
      <c r="R254" s="0" t="s">
        <v>26</v>
      </c>
      <c r="S254" s="10" t="n">
        <v>0.017</v>
      </c>
      <c r="T254" s="0" t="n">
        <v>81705151.045701</v>
      </c>
      <c r="U254" s="0" t="n">
        <f aca="false">V254/2</f>
        <v>2203188273095.4</v>
      </c>
      <c r="V254" s="0" t="n">
        <v>4406376546190.8</v>
      </c>
      <c r="W254" s="5" t="n">
        <f aca="false">A254</f>
        <v>20180118</v>
      </c>
      <c r="X254" s="0" t="s">
        <v>175</v>
      </c>
    </row>
    <row r="255" customFormat="false" ht="13.8" hidden="false" customHeight="false" outlineLevel="0" collapsed="false">
      <c r="A255" s="0" t="n">
        <v>20180118</v>
      </c>
      <c r="B255" s="0" t="n">
        <v>55</v>
      </c>
      <c r="C255" s="0" t="n">
        <v>700</v>
      </c>
      <c r="D255" s="5" t="n">
        <f aca="false">C255*-2</f>
        <v>-1400</v>
      </c>
      <c r="E255" s="1" t="n">
        <v>2.5</v>
      </c>
      <c r="F255" s="7" t="n">
        <f aca="false">G255-38200</f>
        <v>300</v>
      </c>
      <c r="G255" s="63" t="n">
        <v>38500</v>
      </c>
      <c r="H255" s="0" t="n">
        <v>21</v>
      </c>
      <c r="I255" s="0" t="n">
        <v>4.6</v>
      </c>
      <c r="J255" s="1" t="n">
        <v>0.7829</v>
      </c>
      <c r="L255" s="1" t="n">
        <v>1.859</v>
      </c>
      <c r="M255" s="0" t="n">
        <f aca="false">I255*0.56</f>
        <v>2.576</v>
      </c>
      <c r="N255" s="3" t="n">
        <v>0</v>
      </c>
      <c r="O255" s="3"/>
      <c r="Q255" s="1" t="n">
        <v>0.01657</v>
      </c>
      <c r="R255" s="0" t="s">
        <v>26</v>
      </c>
      <c r="S255" s="10" t="n">
        <v>0.043</v>
      </c>
      <c r="T255" s="0" t="n">
        <v>66919258.3268784</v>
      </c>
      <c r="U255" s="0" t="n">
        <f aca="false">V255/2</f>
        <v>1804485069828.14</v>
      </c>
      <c r="V255" s="0" t="n">
        <v>3608970139656.27</v>
      </c>
      <c r="W255" s="5" t="n">
        <f aca="false">A255</f>
        <v>20180118</v>
      </c>
      <c r="X255" s="0" t="s">
        <v>170</v>
      </c>
    </row>
    <row r="256" customFormat="false" ht="13.8" hidden="false" customHeight="false" outlineLevel="0" collapsed="false">
      <c r="A256" s="0" t="n">
        <v>20180118</v>
      </c>
      <c r="B256" s="0" t="n">
        <v>56</v>
      </c>
      <c r="C256" s="0" t="n">
        <v>1500</v>
      </c>
      <c r="D256" s="5" t="n">
        <f aca="false">C256*-2</f>
        <v>-3000</v>
      </c>
      <c r="E256" s="1" t="n">
        <v>2.5</v>
      </c>
      <c r="F256" s="7" t="n">
        <f aca="false">G256-38200</f>
        <v>300</v>
      </c>
      <c r="G256" s="0" t="n">
        <v>38500</v>
      </c>
      <c r="H256" s="0" t="n">
        <v>21</v>
      </c>
      <c r="I256" s="0" t="n">
        <v>4.4</v>
      </c>
      <c r="J256" s="1" t="n">
        <v>3.211</v>
      </c>
      <c r="L256" s="1" t="n">
        <v>5.955</v>
      </c>
      <c r="M256" s="0" t="n">
        <f aca="false">I256*0.56</f>
        <v>2.464</v>
      </c>
      <c r="N256" s="3" t="n">
        <v>0</v>
      </c>
      <c r="O256" s="3"/>
      <c r="Q256" s="1" t="n">
        <v>0.01662</v>
      </c>
      <c r="R256" s="0" t="s">
        <v>26</v>
      </c>
      <c r="S256" s="10" t="n">
        <v>0.009</v>
      </c>
      <c r="T256" s="0" t="n">
        <v>66919258.3268784</v>
      </c>
      <c r="U256" s="0" t="n">
        <f aca="false">V256/2</f>
        <v>1804485069828.14</v>
      </c>
      <c r="V256" s="0" t="n">
        <v>3608970139656.27</v>
      </c>
      <c r="W256" s="5" t="n">
        <f aca="false">A256</f>
        <v>20180118</v>
      </c>
      <c r="X256" s="0" t="s">
        <v>170</v>
      </c>
    </row>
    <row r="257" customFormat="false" ht="13.8" hidden="false" customHeight="false" outlineLevel="0" collapsed="false">
      <c r="A257" s="0" t="n">
        <v>20180118</v>
      </c>
      <c r="B257" s="0" t="n">
        <v>57</v>
      </c>
      <c r="C257" s="0" t="n">
        <v>1500</v>
      </c>
      <c r="D257" s="5" t="n">
        <f aca="false">C257*-2</f>
        <v>-3000</v>
      </c>
      <c r="E257" s="1" t="n">
        <v>2.5</v>
      </c>
      <c r="F257" s="7" t="n">
        <f aca="false">G257-38200</f>
        <v>300</v>
      </c>
      <c r="G257" s="63" t="n">
        <v>38500</v>
      </c>
      <c r="H257" s="0" t="n">
        <v>26</v>
      </c>
      <c r="I257" s="0" t="n">
        <v>4.4</v>
      </c>
      <c r="J257" s="1" t="n">
        <v>6.624</v>
      </c>
      <c r="L257" s="1" t="n">
        <v>11.36</v>
      </c>
      <c r="M257" s="0" t="n">
        <f aca="false">I257*0.56</f>
        <v>2.464</v>
      </c>
      <c r="N257" s="3" t="n">
        <v>11</v>
      </c>
      <c r="O257" s="3"/>
      <c r="P257" s="0" t="n">
        <v>0</v>
      </c>
      <c r="Q257" s="1" t="n">
        <v>0.02055</v>
      </c>
      <c r="R257" s="0" t="s">
        <v>26</v>
      </c>
      <c r="S257" s="10" t="n">
        <v>0.009</v>
      </c>
      <c r="T257" s="0" t="n">
        <v>82913807.1262588</v>
      </c>
      <c r="U257" s="0" t="n">
        <f aca="false">V257/2</f>
        <v>2235779815596.81</v>
      </c>
      <c r="V257" s="0" t="n">
        <v>4471559631193.63</v>
      </c>
      <c r="W257" s="5" t="n">
        <f aca="false">A257</f>
        <v>20180118</v>
      </c>
      <c r="X257" s="0" t="s">
        <v>170</v>
      </c>
    </row>
    <row r="258" customFormat="false" ht="13.8" hidden="false" customHeight="false" outlineLevel="0" collapsed="false">
      <c r="A258" s="0" t="n">
        <v>20180118</v>
      </c>
      <c r="B258" s="0" t="n">
        <v>58</v>
      </c>
      <c r="C258" s="0" t="n">
        <v>1500</v>
      </c>
      <c r="D258" s="5" t="n">
        <f aca="false">C258*-2</f>
        <v>-3000</v>
      </c>
      <c r="E258" s="1" t="n">
        <v>2.5</v>
      </c>
      <c r="F258" s="7" t="n">
        <f aca="false">G258-38200</f>
        <v>600</v>
      </c>
      <c r="G258" s="0" t="n">
        <v>38800</v>
      </c>
      <c r="H258" s="0" t="n">
        <v>26</v>
      </c>
      <c r="I258" s="0" t="n">
        <v>5.6</v>
      </c>
      <c r="J258" s="1" t="n">
        <v>4.934</v>
      </c>
      <c r="L258" s="1" t="n">
        <v>8.849</v>
      </c>
      <c r="M258" s="0" t="n">
        <f aca="false">I258*0.56</f>
        <v>3.136</v>
      </c>
      <c r="N258" s="3" t="n">
        <v>2</v>
      </c>
      <c r="O258" s="3"/>
      <c r="P258" s="0" t="n">
        <v>0</v>
      </c>
      <c r="Q258" s="1" t="n">
        <v>0.02305</v>
      </c>
      <c r="R258" s="0" t="s">
        <v>26</v>
      </c>
      <c r="S258" s="10" t="n">
        <v>0.006</v>
      </c>
      <c r="T258" s="0" t="n">
        <v>93187383.8109993</v>
      </c>
      <c r="U258" s="0" t="n">
        <f aca="false">V258/2</f>
        <v>2512807926858.81</v>
      </c>
      <c r="V258" s="0" t="n">
        <v>5025615853717.62</v>
      </c>
      <c r="W258" s="5" t="n">
        <f aca="false">A258</f>
        <v>20180118</v>
      </c>
      <c r="X258" s="0" t="s">
        <v>176</v>
      </c>
    </row>
    <row r="259" customFormat="false" ht="13.8" hidden="false" customHeight="false" outlineLevel="0" collapsed="false">
      <c r="A259" s="0" t="n">
        <v>20180118</v>
      </c>
      <c r="B259" s="0" t="n">
        <v>59</v>
      </c>
      <c r="C259" s="0" t="n">
        <v>1500</v>
      </c>
      <c r="D259" s="5" t="n">
        <f aca="false">C259*-2</f>
        <v>-3000</v>
      </c>
      <c r="E259" s="1" t="n">
        <v>2.5</v>
      </c>
      <c r="F259" s="7" t="n">
        <f aca="false">G259-38200</f>
        <v>600</v>
      </c>
      <c r="G259" s="0" t="n">
        <v>38800</v>
      </c>
      <c r="H259" s="0" t="n">
        <v>26</v>
      </c>
      <c r="I259" s="0" t="n">
        <v>4.8</v>
      </c>
      <c r="J259" s="1" t="n">
        <v>3.509</v>
      </c>
      <c r="L259" s="1" t="n">
        <v>6.216</v>
      </c>
      <c r="M259" s="0" t="n">
        <f aca="false">I259*0.56</f>
        <v>2.688</v>
      </c>
      <c r="N259" s="3" t="n">
        <v>3.2</v>
      </c>
      <c r="O259" s="3"/>
      <c r="Q259" s="1" t="n">
        <v>0.02857</v>
      </c>
      <c r="R259" s="0" t="s">
        <v>26</v>
      </c>
      <c r="S259" s="10" t="n">
        <v>0.005</v>
      </c>
      <c r="T259" s="0" t="n">
        <v>115305790.085205</v>
      </c>
      <c r="U259" s="0" t="n">
        <f aca="false">V259/2</f>
        <v>3109233154634.63</v>
      </c>
      <c r="V259" s="0" t="n">
        <v>6218466309269.27</v>
      </c>
      <c r="W259" s="5" t="n">
        <f aca="false">A259</f>
        <v>20180118</v>
      </c>
      <c r="X259" s="0" t="s">
        <v>177</v>
      </c>
      <c r="Z259" s="0" t="s">
        <v>160</v>
      </c>
    </row>
    <row r="260" customFormat="false" ht="13.8" hidden="false" customHeight="false" outlineLevel="0" collapsed="false">
      <c r="A260" s="0" t="n">
        <v>20180118</v>
      </c>
      <c r="B260" s="0" t="n">
        <v>60</v>
      </c>
      <c r="C260" s="0" t="n">
        <v>1100</v>
      </c>
      <c r="D260" s="5" t="n">
        <f aca="false">C260*-2</f>
        <v>-2200</v>
      </c>
      <c r="E260" s="1" t="n">
        <v>2.5</v>
      </c>
      <c r="F260" s="7" t="n">
        <f aca="false">G260-38200</f>
        <v>600</v>
      </c>
      <c r="G260" s="0" t="n">
        <v>38800</v>
      </c>
      <c r="H260" s="0" t="n">
        <v>26</v>
      </c>
      <c r="I260" s="0" t="n">
        <v>5.8</v>
      </c>
      <c r="J260" s="1" t="n">
        <v>0.7424</v>
      </c>
      <c r="L260" s="1" t="n">
        <v>1.616</v>
      </c>
      <c r="M260" s="0" t="n">
        <f aca="false">I260*0.56</f>
        <v>3.248</v>
      </c>
      <c r="N260" s="3" t="n">
        <v>2.4</v>
      </c>
      <c r="O260" s="3"/>
      <c r="Q260" s="1" t="n">
        <v>0.02626</v>
      </c>
      <c r="R260" s="0" t="s">
        <v>24</v>
      </c>
      <c r="S260" s="10" t="n">
        <v>0.012</v>
      </c>
      <c r="T260" s="0" t="n">
        <v>105999138.264911</v>
      </c>
      <c r="U260" s="0" t="n">
        <f aca="false">V260/2</f>
        <v>2858278277373.77</v>
      </c>
      <c r="V260" s="0" t="n">
        <v>5716556554747.54</v>
      </c>
      <c r="W260" s="5" t="n">
        <f aca="false">A260</f>
        <v>20180118</v>
      </c>
      <c r="X260" s="0" t="s">
        <v>178</v>
      </c>
    </row>
    <row r="261" customFormat="false" ht="23.1" hidden="false" customHeight="true" outlineLevel="0" collapsed="false">
      <c r="A261" s="0" t="n">
        <v>20180118</v>
      </c>
      <c r="B261" s="0" t="n">
        <v>61</v>
      </c>
      <c r="C261" s="63" t="n">
        <v>1100</v>
      </c>
      <c r="D261" s="5" t="n">
        <f aca="false">C261*-2</f>
        <v>-2200</v>
      </c>
      <c r="E261" s="1" t="n">
        <v>2.5</v>
      </c>
      <c r="F261" s="7" t="n">
        <f aca="false">G261-38200</f>
        <v>600</v>
      </c>
      <c r="G261" s="0" t="n">
        <v>38800</v>
      </c>
      <c r="H261" s="0" t="n">
        <v>28</v>
      </c>
      <c r="I261" s="0" t="n">
        <v>4.97</v>
      </c>
      <c r="J261" s="1" t="n">
        <v>3.814</v>
      </c>
      <c r="L261" s="1" t="n">
        <v>7.182</v>
      </c>
      <c r="M261" s="0" t="n">
        <f aca="false">I261*0.56</f>
        <v>2.7832</v>
      </c>
      <c r="N261" s="3" t="n">
        <v>4</v>
      </c>
      <c r="O261" s="3"/>
      <c r="Q261" s="1" t="n">
        <v>0.01687</v>
      </c>
      <c r="R261" s="0" t="s">
        <v>26</v>
      </c>
      <c r="S261" s="10" t="n">
        <v>0.01</v>
      </c>
      <c r="T261" s="0" t="n">
        <v>68127914.4074361</v>
      </c>
      <c r="U261" s="0" t="n">
        <f aca="false">V261/2</f>
        <v>1837076612329.55</v>
      </c>
      <c r="V261" s="0" t="n">
        <v>3674153224659.1</v>
      </c>
      <c r="W261" s="5" t="n">
        <f aca="false">A261</f>
        <v>20180118</v>
      </c>
      <c r="X261" s="0" t="s">
        <v>179</v>
      </c>
      <c r="Y261" s="0" t="s">
        <v>180</v>
      </c>
    </row>
    <row r="262" customFormat="false" ht="13.8" hidden="false" customHeight="false" outlineLevel="0" collapsed="false">
      <c r="A262" s="0" t="n">
        <v>20180118</v>
      </c>
      <c r="B262" s="0" t="n">
        <v>62</v>
      </c>
      <c r="C262" s="0" t="n">
        <v>1100</v>
      </c>
      <c r="D262" s="5" t="n">
        <f aca="false">C262*-2</f>
        <v>-2200</v>
      </c>
      <c r="E262" s="1" t="n">
        <v>2.5</v>
      </c>
      <c r="F262" s="7" t="n">
        <f aca="false">G262-38200</f>
        <v>600</v>
      </c>
      <c r="G262" s="0" t="n">
        <v>38800</v>
      </c>
      <c r="H262" s="0" t="n">
        <v>25</v>
      </c>
      <c r="I262" s="0" t="n">
        <v>4.9</v>
      </c>
      <c r="J262" s="1" t="n">
        <v>4.176</v>
      </c>
      <c r="L262" s="1" t="n">
        <v>7.696</v>
      </c>
      <c r="M262" s="0" t="n">
        <f aca="false">I262*0.56</f>
        <v>2.744</v>
      </c>
      <c r="N262" s="3" t="n">
        <v>3</v>
      </c>
      <c r="O262" s="3"/>
      <c r="Q262" s="1" t="n">
        <v>0.01802</v>
      </c>
      <c r="R262" s="0" t="s">
        <v>26</v>
      </c>
      <c r="S262" s="10" t="n">
        <v>0.01</v>
      </c>
      <c r="T262" s="0" t="n">
        <v>72680518.9775368</v>
      </c>
      <c r="U262" s="0" t="n">
        <f aca="false">V262/2</f>
        <v>1959838089084.87</v>
      </c>
      <c r="V262" s="0" t="n">
        <v>3919676178169.73</v>
      </c>
      <c r="W262" s="5" t="n">
        <f aca="false">A262</f>
        <v>20180118</v>
      </c>
      <c r="X262" s="0" t="s">
        <v>181</v>
      </c>
      <c r="Y262" s="0" t="s">
        <v>160</v>
      </c>
      <c r="Z262" s="0" t="s">
        <v>182</v>
      </c>
    </row>
    <row r="263" customFormat="false" ht="13.8" hidden="false" customHeight="false" outlineLevel="0" collapsed="false">
      <c r="A263" s="0" t="n">
        <v>20180118</v>
      </c>
      <c r="B263" s="0" t="n">
        <v>63</v>
      </c>
      <c r="C263" s="63" t="n">
        <v>1100</v>
      </c>
      <c r="D263" s="5" t="n">
        <f aca="false">C263*-2</f>
        <v>-2200</v>
      </c>
      <c r="E263" s="1" t="n">
        <v>2.5</v>
      </c>
      <c r="F263" s="7" t="n">
        <f aca="false">G263-38200</f>
        <v>600</v>
      </c>
      <c r="G263" s="0" t="n">
        <v>38800</v>
      </c>
      <c r="H263" s="0" t="n">
        <v>24</v>
      </c>
      <c r="I263" s="0" t="n">
        <v>5.9</v>
      </c>
      <c r="J263" s="1" t="n">
        <v>2.324</v>
      </c>
      <c r="L263" s="1" t="n">
        <v>4.371</v>
      </c>
      <c r="M263" s="0" t="n">
        <f aca="false">I263*0.56</f>
        <v>3.304</v>
      </c>
      <c r="N263" s="3" t="n">
        <v>2.9</v>
      </c>
      <c r="O263" s="3"/>
      <c r="Q263" s="1" t="n">
        <v>0.02384</v>
      </c>
      <c r="R263" s="0" t="s">
        <v>26</v>
      </c>
      <c r="S263" s="10" t="n">
        <v>0.012</v>
      </c>
      <c r="T263" s="0" t="n">
        <v>96209024.0123935</v>
      </c>
      <c r="U263" s="0" t="n">
        <f aca="false">V263/2</f>
        <v>2594286783112.33</v>
      </c>
      <c r="V263" s="0" t="n">
        <v>5188573566224.67</v>
      </c>
      <c r="W263" s="5" t="n">
        <f aca="false">A263</f>
        <v>20180118</v>
      </c>
      <c r="X263" s="0" t="s">
        <v>183</v>
      </c>
    </row>
    <row r="264" customFormat="false" ht="13.8" hidden="false" customHeight="false" outlineLevel="0" collapsed="false">
      <c r="A264" s="0" t="n">
        <v>20180118</v>
      </c>
      <c r="B264" s="0" t="n">
        <v>64</v>
      </c>
      <c r="C264" s="0" t="n">
        <v>1100</v>
      </c>
      <c r="D264" s="5" t="n">
        <f aca="false">C264*-2</f>
        <v>-2200</v>
      </c>
      <c r="E264" s="1" t="n">
        <v>2.5</v>
      </c>
      <c r="F264" s="7" t="n">
        <f aca="false">G264-38200</f>
        <v>0</v>
      </c>
      <c r="G264" s="0" t="n">
        <v>38200</v>
      </c>
      <c r="H264" s="0" t="n">
        <v>26</v>
      </c>
      <c r="I264" s="0" t="n">
        <v>4.41</v>
      </c>
      <c r="J264" s="1" t="n">
        <v>3.195</v>
      </c>
      <c r="L264" s="1" t="n">
        <v>5.915</v>
      </c>
      <c r="M264" s="0" t="n">
        <f aca="false">I264*0.56</f>
        <v>2.4696</v>
      </c>
      <c r="N264" s="3" t="n">
        <v>2.7</v>
      </c>
      <c r="O264" s="3"/>
      <c r="Q264" s="1" t="n">
        <v>0.0214</v>
      </c>
      <c r="R264" s="0" t="s">
        <v>26</v>
      </c>
      <c r="S264" s="10" t="n">
        <v>0.039</v>
      </c>
      <c r="T264" s="0" t="n">
        <v>86056312.9357088</v>
      </c>
      <c r="U264" s="0" t="n">
        <f aca="false">V264/2</f>
        <v>2320517826100.48</v>
      </c>
      <c r="V264" s="0" t="n">
        <v>4641035652200.97</v>
      </c>
      <c r="W264" s="5" t="n">
        <f aca="false">A264</f>
        <v>20180118</v>
      </c>
      <c r="X264" s="0" t="s">
        <v>181</v>
      </c>
      <c r="Y264" s="0" t="s">
        <v>180</v>
      </c>
    </row>
    <row r="265" customFormat="false" ht="13.8" hidden="false" customHeight="false" outlineLevel="0" collapsed="false">
      <c r="A265" s="0" t="n">
        <v>20180118</v>
      </c>
      <c r="B265" s="0" t="n">
        <v>65</v>
      </c>
      <c r="C265" s="63" t="n">
        <v>1100</v>
      </c>
      <c r="D265" s="5" t="n">
        <f aca="false">C265*-2</f>
        <v>-2200</v>
      </c>
      <c r="E265" s="1" t="n">
        <v>2.5</v>
      </c>
      <c r="F265" s="7" t="n">
        <f aca="false">G265-38200</f>
        <v>-300</v>
      </c>
      <c r="G265" s="0" t="n">
        <v>37900</v>
      </c>
      <c r="H265" s="0" t="n">
        <v>21</v>
      </c>
      <c r="I265" s="0" t="n">
        <v>4.5</v>
      </c>
      <c r="J265" s="1" t="n">
        <v>0.6419</v>
      </c>
      <c r="L265" s="1" t="n">
        <v>1.6</v>
      </c>
      <c r="M265" s="0" t="n">
        <f aca="false">I265*0.56</f>
        <v>2.52</v>
      </c>
      <c r="N265" s="3" t="n">
        <v>0</v>
      </c>
      <c r="O265" s="3"/>
      <c r="Q265" s="1" t="n">
        <v>0.01774</v>
      </c>
      <c r="R265" s="0" t="s">
        <v>26</v>
      </c>
      <c r="S265" s="10" t="n">
        <v>0.017</v>
      </c>
      <c r="T265" s="0" t="n">
        <v>71633017.0410535</v>
      </c>
      <c r="U265" s="0" t="n">
        <f aca="false">V265/2</f>
        <v>1931592085583.64</v>
      </c>
      <c r="V265" s="0" t="n">
        <v>3863184171167.28</v>
      </c>
      <c r="W265" s="5" t="n">
        <f aca="false">A265</f>
        <v>20180118</v>
      </c>
      <c r="X265" s="0" t="s">
        <v>184</v>
      </c>
    </row>
    <row r="266" customFormat="false" ht="13.8" hidden="false" customHeight="false" outlineLevel="0" collapsed="false">
      <c r="A266" s="0" t="n">
        <v>20180118</v>
      </c>
      <c r="B266" s="0" t="n">
        <v>66</v>
      </c>
      <c r="C266" s="0" t="n">
        <v>1100</v>
      </c>
      <c r="D266" s="5" t="n">
        <f aca="false">C266*-2</f>
        <v>-2200</v>
      </c>
      <c r="E266" s="1" t="n">
        <v>2.5</v>
      </c>
      <c r="F266" s="7" t="n">
        <f aca="false">G266-38200</f>
        <v>-300</v>
      </c>
      <c r="G266" s="0" t="n">
        <v>37900</v>
      </c>
      <c r="H266" s="0" t="n">
        <v>25</v>
      </c>
      <c r="I266" s="0" t="n">
        <v>4.6</v>
      </c>
      <c r="J266" s="1" t="n">
        <v>0.3038</v>
      </c>
      <c r="L266" s="1" t="n">
        <v>1.018</v>
      </c>
      <c r="M266" s="0" t="n">
        <f aca="false">I266*0.56</f>
        <v>2.576</v>
      </c>
      <c r="N266" s="3" t="n">
        <v>6</v>
      </c>
      <c r="O266" s="3"/>
      <c r="Q266" s="1" t="n">
        <v>0.02149</v>
      </c>
      <c r="R266" s="0" t="s">
        <v>26</v>
      </c>
      <c r="S266" s="10" t="n">
        <v>0.018</v>
      </c>
      <c r="T266" s="0" t="n">
        <v>86741218.0480248</v>
      </c>
      <c r="U266" s="0" t="n">
        <f aca="false">V266/2</f>
        <v>2338986366851.28</v>
      </c>
      <c r="V266" s="0" t="n">
        <v>4677972733702.56</v>
      </c>
      <c r="W266" s="5" t="n">
        <f aca="false">A266</f>
        <v>20180118</v>
      </c>
      <c r="X266" s="0" t="s">
        <v>185</v>
      </c>
      <c r="Y266" s="0" t="s">
        <v>172</v>
      </c>
    </row>
    <row r="267" customFormat="false" ht="13.8" hidden="false" customHeight="false" outlineLevel="0" collapsed="false">
      <c r="A267" s="0" t="n">
        <v>20180118</v>
      </c>
      <c r="B267" s="0" t="n">
        <v>67</v>
      </c>
      <c r="C267" s="63" t="n">
        <v>1100</v>
      </c>
      <c r="D267" s="5" t="n">
        <f aca="false">C267*-2</f>
        <v>-2200</v>
      </c>
      <c r="E267" s="1" t="n">
        <v>2.5</v>
      </c>
      <c r="F267" s="7" t="n">
        <f aca="false">G267-38200</f>
        <v>300</v>
      </c>
      <c r="G267" s="0" t="n">
        <v>38500</v>
      </c>
      <c r="H267" s="0" t="n">
        <v>21</v>
      </c>
      <c r="I267" s="0" t="n">
        <v>4.4</v>
      </c>
      <c r="J267" s="1" t="n">
        <v>0.5228</v>
      </c>
      <c r="L267" s="1" t="n">
        <v>1.545</v>
      </c>
      <c r="M267" s="0" t="n">
        <f aca="false">I267*0.56</f>
        <v>2.464</v>
      </c>
      <c r="N267" s="3" t="n">
        <v>0</v>
      </c>
      <c r="O267" s="3"/>
      <c r="Q267" s="1" t="n">
        <v>0.0262</v>
      </c>
      <c r="R267" s="0" t="s">
        <v>26</v>
      </c>
      <c r="S267" s="10" t="n">
        <v>0.017</v>
      </c>
      <c r="T267" s="0" t="n">
        <v>105676829.976762</v>
      </c>
      <c r="U267" s="0" t="n">
        <f aca="false">V267/2</f>
        <v>2849587199373.39</v>
      </c>
      <c r="V267" s="0" t="n">
        <v>5699174398746.78</v>
      </c>
      <c r="W267" s="5" t="n">
        <f aca="false">A267</f>
        <v>20180118</v>
      </c>
      <c r="X267" s="0" t="s">
        <v>186</v>
      </c>
    </row>
    <row r="268" customFormat="false" ht="13.8" hidden="false" customHeight="false" outlineLevel="0" collapsed="false">
      <c r="A268" s="0" t="n">
        <v>20180118</v>
      </c>
      <c r="B268" s="0" t="n">
        <v>68</v>
      </c>
      <c r="C268" s="0" t="n">
        <v>1100</v>
      </c>
      <c r="D268" s="5" t="n">
        <f aca="false">C268*-2</f>
        <v>-2200</v>
      </c>
      <c r="E268" s="1" t="n">
        <v>2.5</v>
      </c>
      <c r="F268" s="7" t="n">
        <f aca="false">G268-38200</f>
        <v>300</v>
      </c>
      <c r="G268" s="0" t="n">
        <v>38500</v>
      </c>
      <c r="H268" s="0" t="n">
        <f aca="false">800/28</f>
        <v>28.5714285714286</v>
      </c>
      <c r="I268" s="0" t="n">
        <v>4.9</v>
      </c>
      <c r="J268" s="1" t="n">
        <v>1.762</v>
      </c>
      <c r="L268" s="1" t="n">
        <v>3.345</v>
      </c>
      <c r="M268" s="0" t="n">
        <f aca="false">I268*0.56</f>
        <v>2.744</v>
      </c>
      <c r="N268" s="3" t="n">
        <v>12</v>
      </c>
      <c r="O268" s="3" t="n">
        <v>12</v>
      </c>
      <c r="Q268" s="1" t="n">
        <v>0.02009</v>
      </c>
      <c r="R268" s="0" t="s">
        <v>26</v>
      </c>
      <c r="S268" s="10" t="n">
        <v>0.019</v>
      </c>
      <c r="T268" s="0" t="n">
        <v>81100823.0054222</v>
      </c>
      <c r="U268" s="0" t="n">
        <f aca="false">V268/2</f>
        <v>2186892501844.69</v>
      </c>
      <c r="V268" s="0" t="n">
        <v>4373785003689.39</v>
      </c>
      <c r="W268" s="5" t="n">
        <f aca="false">A268</f>
        <v>20180118</v>
      </c>
      <c r="X268" s="0" t="s">
        <v>187</v>
      </c>
      <c r="Y268" s="0" t="s">
        <v>188</v>
      </c>
    </row>
    <row r="269" customFormat="false" ht="13.8" hidden="false" customHeight="false" outlineLevel="0" collapsed="false">
      <c r="A269" s="0" t="n">
        <v>20180118</v>
      </c>
      <c r="B269" s="0" t="n">
        <v>69</v>
      </c>
      <c r="C269" s="63" t="n">
        <v>1100</v>
      </c>
      <c r="D269" s="5" t="n">
        <f aca="false">C269*-2</f>
        <v>-2200</v>
      </c>
      <c r="E269" s="1" t="n">
        <v>2.5</v>
      </c>
      <c r="F269" s="7" t="n">
        <f aca="false">G269-38200</f>
        <v>300</v>
      </c>
      <c r="G269" s="0" t="n">
        <v>38500</v>
      </c>
      <c r="H269" s="0" t="n">
        <v>28</v>
      </c>
      <c r="I269" s="0" t="n">
        <v>4.5</v>
      </c>
      <c r="J269" s="1" t="n">
        <v>1.596</v>
      </c>
      <c r="L269" s="1" t="n">
        <v>3.147</v>
      </c>
      <c r="M269" s="0" t="n">
        <f aca="false">I269*0.56</f>
        <v>2.52</v>
      </c>
      <c r="N269" s="3" t="n">
        <v>3.6</v>
      </c>
      <c r="O269" s="3"/>
      <c r="Q269" s="1" t="n">
        <v>0.01772</v>
      </c>
      <c r="R269" s="0" t="s">
        <v>26</v>
      </c>
      <c r="S269" s="10" t="n">
        <v>0.017</v>
      </c>
      <c r="T269" s="0" t="n">
        <v>71552439.9690163</v>
      </c>
      <c r="U269" s="0" t="n">
        <f aca="false">V269/2</f>
        <v>1929419316083.55</v>
      </c>
      <c r="V269" s="0" t="n">
        <v>3858838632167.1</v>
      </c>
      <c r="W269" s="5" t="n">
        <f aca="false">A269</f>
        <v>20180118</v>
      </c>
      <c r="X269" s="0" t="s">
        <v>187</v>
      </c>
      <c r="Y269" s="0" t="s">
        <v>188</v>
      </c>
    </row>
    <row r="270" customFormat="false" ht="13.8" hidden="false" customHeight="false" outlineLevel="0" collapsed="false">
      <c r="A270" s="0" t="n">
        <v>20180118</v>
      </c>
      <c r="B270" s="0" t="n">
        <v>82</v>
      </c>
      <c r="C270" s="0" t="n">
        <v>1100</v>
      </c>
      <c r="D270" s="5" t="n">
        <f aca="false">C270*-2</f>
        <v>-2200</v>
      </c>
      <c r="E270" s="1" t="n">
        <v>7.5</v>
      </c>
      <c r="F270" s="7" t="n">
        <f aca="false">G270-38200</f>
        <v>300</v>
      </c>
      <c r="G270" s="0" t="n">
        <v>38500</v>
      </c>
      <c r="H270" s="0" t="n">
        <v>28</v>
      </c>
      <c r="I270" s="0" t="n">
        <v>4.7</v>
      </c>
      <c r="J270" s="1" t="n">
        <v>0.5452</v>
      </c>
      <c r="L270" s="1" t="n">
        <v>1.585</v>
      </c>
      <c r="M270" s="0" t="n">
        <f aca="false">I270*0.56</f>
        <v>2.632</v>
      </c>
      <c r="N270" s="3" t="n">
        <v>6.5</v>
      </c>
      <c r="O270" s="3"/>
      <c r="Q270" s="1" t="n">
        <v>0.02789</v>
      </c>
      <c r="R270" s="0" t="s">
        <v>26</v>
      </c>
      <c r="S270" s="10" t="n">
        <v>0.018</v>
      </c>
      <c r="T270" s="0" t="n">
        <v>112405015.491867</v>
      </c>
      <c r="U270" s="0" t="n">
        <f aca="false">V270/2</f>
        <v>3031013452631.25</v>
      </c>
      <c r="V270" s="0" t="n">
        <v>6062026905262.5</v>
      </c>
      <c r="W270" s="5" t="n">
        <f aca="false">A270</f>
        <v>20180118</v>
      </c>
      <c r="X270" s="0" t="s">
        <v>189</v>
      </c>
      <c r="Y270" s="0" t="s">
        <v>190</v>
      </c>
    </row>
    <row r="271" customFormat="false" ht="13.8" hidden="false" customHeight="false" outlineLevel="0" collapsed="false">
      <c r="A271" s="0" t="n">
        <v>20180118</v>
      </c>
      <c r="B271" s="0" t="n">
        <v>83</v>
      </c>
      <c r="C271" s="0" t="n">
        <v>1100</v>
      </c>
      <c r="D271" s="5" t="n">
        <f aca="false">C271*-2</f>
        <v>-2200</v>
      </c>
      <c r="E271" s="1" t="n">
        <v>7.5</v>
      </c>
      <c r="F271" s="7" t="n">
        <f aca="false">G271-38200</f>
        <v>300</v>
      </c>
      <c r="G271" s="0" t="n">
        <v>38500</v>
      </c>
      <c r="H271" s="0" t="n">
        <v>28</v>
      </c>
      <c r="I271" s="0" t="n">
        <v>4.8</v>
      </c>
      <c r="J271" s="1" t="n">
        <v>1.278</v>
      </c>
      <c r="L271" s="1" t="n">
        <v>2.791</v>
      </c>
      <c r="M271" s="0" t="n">
        <f aca="false">I271*0.56</f>
        <v>2.688</v>
      </c>
      <c r="N271" s="3" t="n">
        <v>5</v>
      </c>
      <c r="O271" s="3"/>
      <c r="Q271" s="1" t="n">
        <v>0.02204</v>
      </c>
      <c r="R271" s="0" t="s">
        <v>26</v>
      </c>
      <c r="S271" s="10" t="n">
        <v>0.019</v>
      </c>
      <c r="T271" s="0" t="n">
        <v>89118241.6731217</v>
      </c>
      <c r="U271" s="0" t="n">
        <f aca="false">V271/2</f>
        <v>2403083067104.06</v>
      </c>
      <c r="V271" s="0" t="n">
        <v>4806166134208.12</v>
      </c>
      <c r="W271" s="5" t="n">
        <f aca="false">A271</f>
        <v>20180118</v>
      </c>
      <c r="X271" s="0" t="s">
        <v>191</v>
      </c>
      <c r="Y271" s="0" t="s">
        <v>190</v>
      </c>
      <c r="Z271" s="0" t="s">
        <v>192</v>
      </c>
    </row>
    <row r="272" customFormat="false" ht="13.8" hidden="false" customHeight="false" outlineLevel="0" collapsed="false">
      <c r="A272" s="0" t="n">
        <v>20180118</v>
      </c>
      <c r="B272" s="0" t="n">
        <v>84</v>
      </c>
      <c r="C272" s="0" t="n">
        <v>1100</v>
      </c>
      <c r="D272" s="5" t="n">
        <f aca="false">C272*-2</f>
        <v>-2200</v>
      </c>
      <c r="E272" s="1" t="n">
        <v>7.5</v>
      </c>
      <c r="F272" s="7" t="n">
        <f aca="false">G272-38200</f>
        <v>300</v>
      </c>
      <c r="G272" s="0" t="n">
        <v>38500</v>
      </c>
      <c r="H272" s="0" t="n">
        <v>28</v>
      </c>
      <c r="I272" s="0" t="n">
        <v>4.6</v>
      </c>
      <c r="J272" s="1" t="n">
        <v>2.596</v>
      </c>
      <c r="L272" s="1" t="n">
        <v>5.002</v>
      </c>
      <c r="M272" s="0" t="n">
        <f aca="false">I272*0.56</f>
        <v>2.576</v>
      </c>
      <c r="N272" s="3" t="n">
        <v>5.2</v>
      </c>
      <c r="O272" s="3"/>
      <c r="Q272" s="1" t="n">
        <v>0.02184</v>
      </c>
      <c r="R272" s="0" t="s">
        <v>26</v>
      </c>
      <c r="S272" s="10" t="n">
        <v>0.018</v>
      </c>
      <c r="T272" s="0" t="n">
        <v>88191605.3446941</v>
      </c>
      <c r="U272" s="0" t="n">
        <f aca="false">V272/2</f>
        <v>2378096217852.97</v>
      </c>
      <c r="V272" s="0" t="n">
        <v>4756192435705.95</v>
      </c>
      <c r="W272" s="5" t="n">
        <f aca="false">A272</f>
        <v>20180118</v>
      </c>
      <c r="X272" s="0" t="s">
        <v>193</v>
      </c>
    </row>
    <row r="273" customFormat="false" ht="13.8" hidden="false" customHeight="false" outlineLevel="0" collapsed="false">
      <c r="A273" s="0" t="n">
        <v>20180118</v>
      </c>
      <c r="B273" s="0" t="n">
        <v>85</v>
      </c>
      <c r="C273" s="0" t="n">
        <v>1100</v>
      </c>
      <c r="D273" s="5" t="n">
        <f aca="false">C273*-2</f>
        <v>-2200</v>
      </c>
      <c r="E273" s="1" t="n">
        <v>7.5</v>
      </c>
      <c r="F273" s="7" t="n">
        <f aca="false">G273-38200</f>
        <v>300</v>
      </c>
      <c r="G273" s="0" t="n">
        <v>38500</v>
      </c>
      <c r="H273" s="0" t="n">
        <v>29</v>
      </c>
      <c r="I273" s="0" t="n">
        <v>4.5</v>
      </c>
      <c r="J273" s="1" t="n">
        <v>0.4604</v>
      </c>
      <c r="L273" s="1" t="n">
        <v>1.471</v>
      </c>
      <c r="M273" s="0" t="n">
        <f aca="false">I273*0.56</f>
        <v>2.52</v>
      </c>
      <c r="N273" s="3" t="n">
        <v>6.8</v>
      </c>
      <c r="O273" s="3"/>
      <c r="Q273" s="1" t="n">
        <v>0.02781</v>
      </c>
      <c r="R273" s="0" t="s">
        <v>26</v>
      </c>
      <c r="S273" s="10" t="n">
        <v>0.017</v>
      </c>
      <c r="T273" s="0" t="n">
        <v>112687035.243997</v>
      </c>
      <c r="U273" s="0" t="n">
        <f aca="false">V273/2</f>
        <v>3038618145881.58</v>
      </c>
      <c r="V273" s="0" t="n">
        <v>6077236291763.16</v>
      </c>
      <c r="W273" s="5" t="n">
        <f aca="false">A273</f>
        <v>20180118</v>
      </c>
      <c r="X273" s="0" t="s">
        <v>194</v>
      </c>
    </row>
    <row r="274" customFormat="false" ht="13.8" hidden="false" customHeight="false" outlineLevel="0" collapsed="false">
      <c r="A274" s="0" t="n">
        <v>20180118</v>
      </c>
      <c r="B274" s="0" t="n">
        <v>86</v>
      </c>
      <c r="C274" s="0" t="n">
        <v>1100</v>
      </c>
      <c r="D274" s="5" t="n">
        <f aca="false">C274*-2</f>
        <v>-2200</v>
      </c>
      <c r="E274" s="1" t="n">
        <v>7.5</v>
      </c>
      <c r="F274" s="7" t="n">
        <f aca="false">G274-38200</f>
        <v>300</v>
      </c>
      <c r="G274" s="0" t="n">
        <v>38500</v>
      </c>
      <c r="H274" s="0" t="n">
        <v>29</v>
      </c>
      <c r="I274" s="0" t="n">
        <v>5.1</v>
      </c>
      <c r="J274" s="1" t="n">
        <v>4.466</v>
      </c>
      <c r="L274" s="1" t="n">
        <v>8.467</v>
      </c>
      <c r="M274" s="0" t="n">
        <f aca="false">I274*0.56</f>
        <v>2.856</v>
      </c>
      <c r="N274" s="3" t="n">
        <v>3.8</v>
      </c>
      <c r="O274" s="3"/>
      <c r="Q274" s="1" t="n">
        <v>0.0315</v>
      </c>
      <c r="R274" s="0" t="s">
        <v>24</v>
      </c>
      <c r="S274" s="10" t="n">
        <v>0.02</v>
      </c>
      <c r="T274" s="0" t="n">
        <v>126344848.954299</v>
      </c>
      <c r="U274" s="0" t="n">
        <f aca="false">V274/2</f>
        <v>3406902576147.52</v>
      </c>
      <c r="V274" s="0" t="n">
        <v>6813805152295.05</v>
      </c>
      <c r="W274" s="5" t="n">
        <f aca="false">A274</f>
        <v>20180118</v>
      </c>
      <c r="X274" s="0" t="s">
        <v>195</v>
      </c>
    </row>
    <row r="275" customFormat="false" ht="13.8" hidden="false" customHeight="false" outlineLevel="0" collapsed="false">
      <c r="A275" s="0" t="n">
        <v>20180118</v>
      </c>
      <c r="B275" s="0" t="n">
        <v>87</v>
      </c>
      <c r="C275" s="0" t="n">
        <v>1100</v>
      </c>
      <c r="D275" s="5" t="n">
        <f aca="false">C275*-2</f>
        <v>-2200</v>
      </c>
      <c r="E275" s="1" t="n">
        <v>7.5</v>
      </c>
      <c r="F275" s="7" t="n">
        <f aca="false">G275-38200</f>
        <v>300</v>
      </c>
      <c r="G275" s="0" t="n">
        <v>38500</v>
      </c>
      <c r="H275" s="0" t="n">
        <v>29</v>
      </c>
      <c r="I275" s="0" t="n">
        <v>4.6</v>
      </c>
      <c r="J275" s="1" t="n">
        <v>2.594</v>
      </c>
      <c r="L275" s="1" t="n">
        <v>5.168</v>
      </c>
      <c r="M275" s="0" t="n">
        <f aca="false">I275*0.56</f>
        <v>2.576</v>
      </c>
      <c r="N275" s="3" t="n">
        <v>3.9</v>
      </c>
      <c r="O275" s="3"/>
      <c r="Q275" s="1" t="n">
        <v>0.02629</v>
      </c>
      <c r="R275" s="0" t="s">
        <v>24</v>
      </c>
      <c r="S275" s="10" t="n">
        <v>0.018</v>
      </c>
      <c r="T275" s="0" t="n">
        <v>107328659.953524</v>
      </c>
      <c r="U275" s="0" t="n">
        <f aca="false">V275/2</f>
        <v>2894128974125.32</v>
      </c>
      <c r="V275" s="0" t="n">
        <v>5788257948250.64</v>
      </c>
      <c r="W275" s="5" t="n">
        <f aca="false">A275</f>
        <v>20180118</v>
      </c>
      <c r="X275" s="0" t="s">
        <v>195</v>
      </c>
    </row>
    <row r="276" customFormat="false" ht="13.8" hidden="false" customHeight="false" outlineLevel="0" collapsed="false">
      <c r="A276" s="0" t="n">
        <v>20180118</v>
      </c>
      <c r="B276" s="0" t="n">
        <v>88</v>
      </c>
      <c r="C276" s="0" t="n">
        <v>1100</v>
      </c>
      <c r="D276" s="5" t="n">
        <f aca="false">C276*-2</f>
        <v>-2200</v>
      </c>
      <c r="E276" s="1" t="n">
        <v>7.5</v>
      </c>
      <c r="F276" s="7" t="n">
        <f aca="false">G276-38200</f>
        <v>600</v>
      </c>
      <c r="G276" s="0" t="n">
        <v>38800</v>
      </c>
      <c r="H276" s="0" t="n">
        <v>27</v>
      </c>
      <c r="I276" s="0" t="n">
        <v>4.6</v>
      </c>
      <c r="J276" s="1" t="n">
        <v>0.2399</v>
      </c>
      <c r="L276" s="1" t="n">
        <v>0.6137</v>
      </c>
      <c r="M276" s="0" t="n">
        <f aca="false">I276*0.56</f>
        <v>2.576</v>
      </c>
      <c r="N276" s="3" t="n">
        <v>4.5</v>
      </c>
      <c r="O276" s="3"/>
      <c r="Q276" s="1" t="n">
        <v>0.03194</v>
      </c>
      <c r="R276" s="0" t="s">
        <v>24</v>
      </c>
      <c r="S276" s="10" t="n">
        <v>0.01</v>
      </c>
      <c r="T276" s="0" t="n">
        <v>128802449.651433</v>
      </c>
      <c r="U276" s="0" t="n">
        <f aca="false">V276/2</f>
        <v>3473172045900.39</v>
      </c>
      <c r="V276" s="0" t="n">
        <v>6946344091800.79</v>
      </c>
      <c r="W276" s="5" t="n">
        <f aca="false">A276</f>
        <v>20180118</v>
      </c>
      <c r="X276" s="0" t="s">
        <v>196</v>
      </c>
      <c r="Y276" s="61" t="s">
        <v>48</v>
      </c>
    </row>
    <row r="277" customFormat="false" ht="13.8" hidden="false" customHeight="false" outlineLevel="0" collapsed="false">
      <c r="A277" s="0" t="n">
        <v>20180118</v>
      </c>
      <c r="B277" s="0" t="n">
        <v>89</v>
      </c>
      <c r="C277" s="0" t="n">
        <v>1100</v>
      </c>
      <c r="D277" s="5" t="n">
        <f aca="false">C277*-2</f>
        <v>-2200</v>
      </c>
      <c r="E277" s="1" t="n">
        <v>7.5</v>
      </c>
      <c r="F277" s="7" t="n">
        <f aca="false">G277-38200</f>
        <v>600</v>
      </c>
      <c r="G277" s="0" t="n">
        <v>38800</v>
      </c>
      <c r="H277" s="0" t="n">
        <v>28</v>
      </c>
      <c r="I277" s="0" t="n">
        <v>4.6</v>
      </c>
      <c r="J277" s="1" t="n">
        <v>1.898</v>
      </c>
      <c r="L277" s="1" t="n">
        <v>4.192</v>
      </c>
      <c r="M277" s="0" t="n">
        <f aca="false">I277*0.56</f>
        <v>2.576</v>
      </c>
      <c r="N277" s="3" t="n">
        <v>7.1</v>
      </c>
      <c r="O277" s="3"/>
      <c r="Q277" s="1" t="n">
        <v>0.0483</v>
      </c>
      <c r="R277" s="0" t="s">
        <v>24</v>
      </c>
      <c r="S277" s="10" t="n">
        <v>0.01</v>
      </c>
      <c r="T277" s="0" t="n">
        <v>194472763.361735</v>
      </c>
      <c r="U277" s="0" t="n">
        <f aca="false">V277/2</f>
        <v>5243979188477.05</v>
      </c>
      <c r="V277" s="1" t="n">
        <v>10487958376954.1</v>
      </c>
      <c r="W277" s="5" t="n">
        <f aca="false">A277</f>
        <v>20180118</v>
      </c>
      <c r="X277" s="0" t="s">
        <v>197</v>
      </c>
    </row>
    <row r="278" customFormat="false" ht="13.8" hidden="false" customHeight="false" outlineLevel="0" collapsed="false">
      <c r="A278" s="64" t="n">
        <v>20180118</v>
      </c>
      <c r="B278" s="0" t="n">
        <v>90</v>
      </c>
      <c r="C278" s="0" t="n">
        <v>1100</v>
      </c>
      <c r="D278" s="5" t="n">
        <f aca="false">C278*-2</f>
        <v>-2200</v>
      </c>
      <c r="E278" s="1" t="n">
        <v>7.5</v>
      </c>
      <c r="F278" s="7" t="n">
        <f aca="false">G278-38200</f>
        <v>600</v>
      </c>
      <c r="G278" s="0" t="n">
        <v>38800</v>
      </c>
      <c r="H278" s="0" t="n">
        <v>28</v>
      </c>
      <c r="I278" s="0" t="n">
        <v>4.6</v>
      </c>
      <c r="J278" s="1" t="n">
        <v>2.215</v>
      </c>
      <c r="L278" s="1" t="n">
        <v>3.998</v>
      </c>
      <c r="M278" s="0" t="n">
        <v>2</v>
      </c>
      <c r="N278" s="3" t="n">
        <v>4.5</v>
      </c>
      <c r="O278" s="3"/>
      <c r="Q278" s="1" t="n">
        <v>0.05036</v>
      </c>
      <c r="R278" s="0" t="s">
        <v>26</v>
      </c>
      <c r="S278" s="10" t="n">
        <v>0.007</v>
      </c>
      <c r="T278" s="0" t="n">
        <v>202812490.317583</v>
      </c>
      <c r="U278" s="0" t="n">
        <f aca="false">V278/2</f>
        <v>5468860831736.8</v>
      </c>
      <c r="V278" s="1" t="n">
        <v>10937721663473.6</v>
      </c>
      <c r="W278" s="5" t="n">
        <f aca="false">A278</f>
        <v>20180118</v>
      </c>
      <c r="X278" s="0" t="s">
        <v>198</v>
      </c>
    </row>
    <row r="279" customFormat="false" ht="13.8" hidden="false" customHeight="false" outlineLevel="0" collapsed="false">
      <c r="A279" s="64" t="n">
        <v>20180118</v>
      </c>
      <c r="B279" s="0" t="n">
        <v>91</v>
      </c>
      <c r="C279" s="0" t="n">
        <v>1100</v>
      </c>
      <c r="D279" s="5" t="n">
        <f aca="false">C279*-2</f>
        <v>-2200</v>
      </c>
      <c r="E279" s="1" t="n">
        <v>7.5</v>
      </c>
      <c r="F279" s="7" t="n">
        <f aca="false">G279-38200</f>
        <v>600</v>
      </c>
      <c r="G279" s="0" t="n">
        <v>38800</v>
      </c>
      <c r="H279" s="0" t="n">
        <v>28</v>
      </c>
      <c r="I279" s="0" t="n">
        <v>4.6</v>
      </c>
      <c r="J279" s="1" t="n">
        <v>2.731</v>
      </c>
      <c r="L279" s="1" t="n">
        <v>5.226</v>
      </c>
      <c r="M279" s="0" t="n">
        <v>2.5</v>
      </c>
      <c r="N279" s="3" t="n">
        <v>6.9</v>
      </c>
      <c r="O279" s="3"/>
      <c r="Q279" s="1" t="n">
        <v>0.0496</v>
      </c>
      <c r="R279" s="0" t="s">
        <v>26</v>
      </c>
      <c r="S279" s="10" t="n">
        <v>0.009</v>
      </c>
      <c r="T279" s="0" t="n">
        <v>199831138.652208</v>
      </c>
      <c r="U279" s="0" t="n">
        <f aca="false">V279/2</f>
        <v>5388468360233.35</v>
      </c>
      <c r="V279" s="1" t="n">
        <v>10776936720466.7</v>
      </c>
      <c r="W279" s="5" t="n">
        <f aca="false">A279</f>
        <v>20180118</v>
      </c>
      <c r="X279" s="0" t="s">
        <v>199</v>
      </c>
    </row>
    <row r="280" customFormat="false" ht="13.8" hidden="false" customHeight="false" outlineLevel="0" collapsed="false">
      <c r="A280" s="64" t="n">
        <v>20180118</v>
      </c>
      <c r="B280" s="0" t="n">
        <v>92</v>
      </c>
      <c r="C280" s="0" t="n">
        <v>1500</v>
      </c>
      <c r="D280" s="5" t="n">
        <f aca="false">C280*-2</f>
        <v>-3000</v>
      </c>
      <c r="E280" s="1" t="n">
        <v>7.5</v>
      </c>
      <c r="F280" s="7" t="n">
        <f aca="false">G280-38200</f>
        <v>600</v>
      </c>
      <c r="G280" s="0" t="n">
        <v>38800</v>
      </c>
      <c r="H280" s="0" t="n">
        <v>28</v>
      </c>
      <c r="I280" s="0" t="n">
        <v>4.6</v>
      </c>
      <c r="J280" s="1" t="n">
        <v>3.27</v>
      </c>
      <c r="L280" s="1" t="n">
        <v>6.734</v>
      </c>
      <c r="M280" s="0" t="n">
        <v>2.5</v>
      </c>
      <c r="N280" s="3" t="n">
        <v>3.2</v>
      </c>
      <c r="O280" s="3"/>
      <c r="Q280" s="1" t="n">
        <v>0.05025</v>
      </c>
      <c r="R280" s="0" t="s">
        <v>26</v>
      </c>
      <c r="S280" s="10" t="n">
        <v>0.005</v>
      </c>
      <c r="T280" s="0" t="n">
        <v>202691624.709528</v>
      </c>
      <c r="U280" s="0" t="n">
        <f aca="false">V280/2</f>
        <v>5465601677486.65</v>
      </c>
      <c r="V280" s="1" t="n">
        <v>10931203354973.3</v>
      </c>
      <c r="W280" s="5" t="n">
        <f aca="false">A280</f>
        <v>20180118</v>
      </c>
      <c r="X280" s="0" t="s">
        <v>200</v>
      </c>
    </row>
    <row r="281" customFormat="false" ht="13.8" hidden="false" customHeight="false" outlineLevel="0" collapsed="false">
      <c r="A281" s="0" t="n">
        <v>20180118</v>
      </c>
      <c r="B281" s="0" t="n">
        <v>93</v>
      </c>
      <c r="C281" s="0" t="n">
        <v>1100</v>
      </c>
      <c r="D281" s="5" t="n">
        <f aca="false">C281*-2</f>
        <v>-2200</v>
      </c>
      <c r="E281" s="1" t="n">
        <v>7.5</v>
      </c>
      <c r="F281" s="7" t="n">
        <f aca="false">G281-38200</f>
        <v>0</v>
      </c>
      <c r="G281" s="0" t="n">
        <v>38200</v>
      </c>
      <c r="H281" s="0" t="n">
        <v>28</v>
      </c>
      <c r="I281" s="0" t="n">
        <v>4.6</v>
      </c>
      <c r="J281" s="1" t="n">
        <v>0.3196</v>
      </c>
      <c r="L281" s="1" t="n">
        <v>1.095</v>
      </c>
      <c r="M281" s="0" t="n">
        <f aca="false">I281*0.56</f>
        <v>2.576</v>
      </c>
      <c r="N281" s="3" t="n">
        <v>3</v>
      </c>
      <c r="O281" s="3"/>
      <c r="Q281" s="1" t="n">
        <v>0.02672</v>
      </c>
      <c r="R281" s="0" t="s">
        <v>26</v>
      </c>
      <c r="S281" s="10" t="n">
        <v>0.041</v>
      </c>
      <c r="T281" s="0" t="n">
        <v>107892699.457785</v>
      </c>
      <c r="U281" s="0" t="n">
        <f aca="false">V281/2</f>
        <v>2909338360625.98</v>
      </c>
      <c r="V281" s="0" t="n">
        <v>5818676721251.96</v>
      </c>
      <c r="W281" s="5" t="n">
        <f aca="false">A281</f>
        <v>20180118</v>
      </c>
      <c r="X281" s="0" t="s">
        <v>201</v>
      </c>
    </row>
    <row r="282" customFormat="false" ht="13.8" hidden="false" customHeight="false" outlineLevel="0" collapsed="false">
      <c r="A282" s="0" t="n">
        <v>20180118</v>
      </c>
      <c r="B282" s="0" t="n">
        <v>94</v>
      </c>
      <c r="C282" s="0" t="n">
        <v>1100</v>
      </c>
      <c r="D282" s="5" t="n">
        <f aca="false">C282*-2</f>
        <v>-2200</v>
      </c>
      <c r="E282" s="1" t="n">
        <v>7.5</v>
      </c>
      <c r="F282" s="7" t="n">
        <f aca="false">G282-38200</f>
        <v>0</v>
      </c>
      <c r="G282" s="0" t="n">
        <v>38200</v>
      </c>
      <c r="H282" s="0" t="n">
        <v>28</v>
      </c>
      <c r="I282" s="0" t="n">
        <v>4.7</v>
      </c>
      <c r="J282" s="1" t="n">
        <v>1.136</v>
      </c>
      <c r="L282" s="1" t="n">
        <v>2.36</v>
      </c>
      <c r="M282" s="0" t="n">
        <f aca="false">I282*0.56</f>
        <v>2.632</v>
      </c>
      <c r="N282" s="3" t="n">
        <v>2.8</v>
      </c>
      <c r="O282" s="3"/>
      <c r="Q282" s="1" t="n">
        <v>0.02049</v>
      </c>
      <c r="R282" s="0" t="s">
        <v>26</v>
      </c>
      <c r="S282" s="10" t="n">
        <v>0.042</v>
      </c>
      <c r="T282" s="0" t="n">
        <v>82913807.1262588</v>
      </c>
      <c r="U282" s="0" t="n">
        <f aca="false">V282/2</f>
        <v>2235779815596.81</v>
      </c>
      <c r="V282" s="0" t="n">
        <v>4471559631193.63</v>
      </c>
      <c r="W282" s="5" t="n">
        <f aca="false">A282</f>
        <v>20180118</v>
      </c>
      <c r="X282" s="0" t="s">
        <v>202</v>
      </c>
      <c r="Y282" s="0" t="s">
        <v>203</v>
      </c>
    </row>
    <row r="283" customFormat="false" ht="13.8" hidden="false" customHeight="false" outlineLevel="0" collapsed="false">
      <c r="A283" s="0" t="n">
        <v>20180118</v>
      </c>
      <c r="B283" s="0" t="n">
        <v>95</v>
      </c>
      <c r="C283" s="0" t="n">
        <v>1100</v>
      </c>
      <c r="D283" s="5" t="n">
        <f aca="false">C283*-2</f>
        <v>-2200</v>
      </c>
      <c r="E283" s="1" t="n">
        <v>7.5</v>
      </c>
      <c r="F283" s="7" t="n">
        <f aca="false">G283-38200</f>
        <v>300</v>
      </c>
      <c r="G283" s="0" t="n">
        <v>38500</v>
      </c>
      <c r="H283" s="0" t="n">
        <v>27</v>
      </c>
      <c r="I283" s="0" t="n">
        <v>4.9</v>
      </c>
      <c r="J283" s="1" t="n">
        <v>0.1536</v>
      </c>
      <c r="L283" s="1" t="n">
        <v>0.4595</v>
      </c>
      <c r="M283" s="0" t="n">
        <f aca="false">I283*0.56</f>
        <v>2.744</v>
      </c>
      <c r="N283" s="3" t="n">
        <v>3.6</v>
      </c>
      <c r="O283" s="3"/>
      <c r="Q283" s="1" t="n">
        <v>0.03683</v>
      </c>
      <c r="R283" s="0" t="s">
        <v>26</v>
      </c>
      <c r="S283" s="10" t="n">
        <v>0.019</v>
      </c>
      <c r="T283" s="0" t="n">
        <v>148422966.692487</v>
      </c>
      <c r="U283" s="0" t="n">
        <f aca="false">V283/2</f>
        <v>4002241419173.31</v>
      </c>
      <c r="V283" s="0" t="n">
        <v>8004482838346.61</v>
      </c>
      <c r="W283" s="5" t="n">
        <f aca="false">A283</f>
        <v>20180118</v>
      </c>
      <c r="X283" s="0" t="s">
        <v>204</v>
      </c>
    </row>
    <row r="284" customFormat="false" ht="13.8" hidden="false" customHeight="false" outlineLevel="0" collapsed="false">
      <c r="A284" s="0" t="n">
        <v>20180118</v>
      </c>
      <c r="B284" s="0" t="n">
        <v>96</v>
      </c>
      <c r="C284" s="0" t="n">
        <v>1500</v>
      </c>
      <c r="D284" s="5" t="n">
        <f aca="false">C284*-2</f>
        <v>-3000</v>
      </c>
      <c r="E284" s="1" t="n">
        <v>7.5</v>
      </c>
      <c r="F284" s="7" t="n">
        <f aca="false">G284-38200</f>
        <v>300</v>
      </c>
      <c r="G284" s="0" t="n">
        <v>38500</v>
      </c>
      <c r="H284" s="0" t="n">
        <v>28</v>
      </c>
      <c r="I284" s="0" t="n">
        <v>4.9</v>
      </c>
      <c r="J284" s="1" t="n">
        <v>2.353</v>
      </c>
      <c r="L284" s="1" t="n">
        <v>4.088</v>
      </c>
      <c r="M284" s="0" t="n">
        <f aca="false">I284*0.56</f>
        <v>2.744</v>
      </c>
      <c r="N284" s="3" t="n">
        <v>2.5</v>
      </c>
      <c r="O284" s="3"/>
      <c r="Q284" s="1" t="n">
        <v>0.02779</v>
      </c>
      <c r="R284" s="0" t="s">
        <v>26</v>
      </c>
      <c r="S284" s="10" t="n">
        <v>0.01</v>
      </c>
      <c r="T284" s="0" t="n">
        <v>111357513.555383</v>
      </c>
      <c r="U284" s="0" t="n">
        <f aca="false">V284/2</f>
        <v>3002767449130.02</v>
      </c>
      <c r="V284" s="0" t="n">
        <v>6005534898260.05</v>
      </c>
      <c r="W284" s="5" t="n">
        <f aca="false">A284</f>
        <v>20180118</v>
      </c>
      <c r="X284" s="0" t="s">
        <v>205</v>
      </c>
    </row>
    <row r="285" customFormat="false" ht="13.8" hidden="false" customHeight="false" outlineLevel="0" collapsed="false">
      <c r="A285" s="0" t="n">
        <v>20180118</v>
      </c>
      <c r="B285" s="0" t="n">
        <v>97</v>
      </c>
      <c r="C285" s="0" t="n">
        <v>1500</v>
      </c>
      <c r="D285" s="5" t="n">
        <f aca="false">C285*-2</f>
        <v>-3000</v>
      </c>
      <c r="E285" s="1" t="n">
        <v>-1</v>
      </c>
      <c r="F285" s="7" t="n">
        <f aca="false">G285-38200</f>
        <v>300</v>
      </c>
      <c r="G285" s="0" t="n">
        <v>38500</v>
      </c>
      <c r="H285" s="0" t="n">
        <v>26</v>
      </c>
      <c r="I285" s="0" t="n">
        <v>4.8</v>
      </c>
      <c r="J285" s="1" t="n">
        <v>4.471</v>
      </c>
      <c r="L285" s="1" t="n">
        <v>8.034</v>
      </c>
      <c r="M285" s="0" t="n">
        <f aca="false">I285*0.56</f>
        <v>2.688</v>
      </c>
      <c r="N285" s="3" t="n">
        <v>12</v>
      </c>
      <c r="O285" s="3" t="n">
        <v>12</v>
      </c>
      <c r="Q285" s="1" t="n">
        <v>0.02653</v>
      </c>
      <c r="R285" s="0" t="s">
        <v>26</v>
      </c>
      <c r="S285" s="10" t="n">
        <v>0.01</v>
      </c>
      <c r="T285" s="0" t="n">
        <v>106925774.593339</v>
      </c>
      <c r="U285" s="0" t="n">
        <f aca="false">V285/2</f>
        <v>2883265126624.85</v>
      </c>
      <c r="V285" s="0" t="n">
        <v>5766530253249.7</v>
      </c>
      <c r="W285" s="5" t="n">
        <f aca="false">A285</f>
        <v>20180118</v>
      </c>
      <c r="X285" s="0" t="s">
        <v>206</v>
      </c>
    </row>
    <row r="286" customFormat="false" ht="13.8" hidden="false" customHeight="false" outlineLevel="0" collapsed="false">
      <c r="A286" s="0" t="n">
        <v>20180118</v>
      </c>
      <c r="B286" s="0" t="n">
        <v>98</v>
      </c>
      <c r="C286" s="0" t="n">
        <v>1500</v>
      </c>
      <c r="D286" s="5" t="n">
        <f aca="false">C286*-2</f>
        <v>-3000</v>
      </c>
      <c r="E286" s="1" t="n">
        <v>-1</v>
      </c>
      <c r="F286" s="7" t="n">
        <f aca="false">G286-38200</f>
        <v>300</v>
      </c>
      <c r="G286" s="0" t="n">
        <v>38500</v>
      </c>
      <c r="H286" s="0" t="n">
        <v>0</v>
      </c>
      <c r="I286" s="0" t="n">
        <v>4.7</v>
      </c>
      <c r="J286" s="1" t="n">
        <v>-0.01255</v>
      </c>
      <c r="L286" s="1" t="n">
        <v>0.06822</v>
      </c>
      <c r="M286" s="0" t="n">
        <f aca="false">I286*0.56</f>
        <v>2.632</v>
      </c>
      <c r="N286" s="3" t="n">
        <v>0</v>
      </c>
      <c r="O286" s="3"/>
      <c r="Q286" s="1" t="n">
        <v>0.02203</v>
      </c>
      <c r="R286" s="0" t="s">
        <v>24</v>
      </c>
      <c r="S286" s="10" t="n">
        <v>0.01</v>
      </c>
      <c r="T286" s="0" t="n">
        <v>88755644.8489544</v>
      </c>
      <c r="U286" s="0" t="n">
        <f aca="false">V286/2</f>
        <v>2393305604353.63</v>
      </c>
      <c r="V286" s="0" t="n">
        <v>4786611208707.27</v>
      </c>
      <c r="W286" s="5" t="n">
        <f aca="false">A286</f>
        <v>20180118</v>
      </c>
    </row>
    <row r="287" customFormat="false" ht="13.8" hidden="false" customHeight="false" outlineLevel="0" collapsed="false">
      <c r="A287" s="0" t="n">
        <v>20180118</v>
      </c>
      <c r="B287" s="0" t="n">
        <v>99</v>
      </c>
      <c r="C287" s="0" t="n">
        <v>0</v>
      </c>
      <c r="D287" s="5" t="n">
        <f aca="false">C287*-2</f>
        <v>-0</v>
      </c>
      <c r="E287" s="1" t="n">
        <v>-1</v>
      </c>
      <c r="F287" s="7" t="n">
        <f aca="false">G287-38200</f>
        <v>300</v>
      </c>
      <c r="G287" s="0" t="n">
        <v>38500</v>
      </c>
      <c r="H287" s="0" t="n">
        <v>0</v>
      </c>
      <c r="I287" s="0" t="n">
        <v>4.7</v>
      </c>
      <c r="J287" s="1" t="n">
        <v>0.03796</v>
      </c>
      <c r="L287" s="1" t="n">
        <v>0.07163</v>
      </c>
      <c r="M287" s="0" t="n">
        <f aca="false">I287*0.56</f>
        <v>2.632</v>
      </c>
      <c r="N287" s="3" t="n">
        <v>0</v>
      </c>
      <c r="O287" s="3"/>
      <c r="Q287" s="1" t="n">
        <v>0.04391</v>
      </c>
      <c r="R287" s="0" t="s">
        <v>24</v>
      </c>
      <c r="S287" s="10" t="n">
        <v>1.798</v>
      </c>
      <c r="T287" s="0" t="n">
        <v>176826384.585593</v>
      </c>
      <c r="U287" s="0" t="n">
        <f aca="false">V287/2</f>
        <v>4768142667956.47</v>
      </c>
      <c r="V287" s="0" t="n">
        <v>9536285335912.94</v>
      </c>
      <c r="W287" s="5" t="n">
        <f aca="false">A287</f>
        <v>20180118</v>
      </c>
    </row>
    <row r="288" customFormat="false" ht="13.8" hidden="false" customHeight="false" outlineLevel="0" collapsed="false">
      <c r="A288" s="0" t="n">
        <v>20180118</v>
      </c>
      <c r="B288" s="0" t="n">
        <v>100</v>
      </c>
      <c r="C288" s="0" t="n">
        <v>0</v>
      </c>
      <c r="D288" s="5" t="n">
        <f aca="false">C288*-2</f>
        <v>-0</v>
      </c>
      <c r="E288" s="1" t="n">
        <v>-1</v>
      </c>
      <c r="F288" s="7" t="n">
        <f aca="false">G288-38200</f>
        <v>300</v>
      </c>
      <c r="G288" s="11" t="n">
        <v>38500</v>
      </c>
      <c r="H288" s="0" t="n">
        <v>0</v>
      </c>
      <c r="I288" s="0" t="n">
        <v>4.6</v>
      </c>
      <c r="J288" s="1" t="n">
        <v>-0.1017</v>
      </c>
      <c r="L288" s="1" t="n">
        <v>0.008355</v>
      </c>
      <c r="M288" s="0" t="n">
        <f aca="false">I288*0.56</f>
        <v>2.576</v>
      </c>
      <c r="N288" s="3" t="n">
        <v>0</v>
      </c>
      <c r="O288" s="3"/>
      <c r="Q288" s="1" t="n">
        <v>0.01737</v>
      </c>
      <c r="R288" s="0" t="s">
        <v>24</v>
      </c>
      <c r="S288" s="10" t="n">
        <v>1.76</v>
      </c>
      <c r="T288" s="0" t="n">
        <v>70021475.6003099</v>
      </c>
      <c r="U288" s="0" t="n">
        <f aca="false">V288/2</f>
        <v>1888136695581.76</v>
      </c>
      <c r="V288" s="0" t="n">
        <v>3776273391163.52</v>
      </c>
      <c r="W288" s="5" t="n">
        <f aca="false">A288</f>
        <v>20180118</v>
      </c>
    </row>
    <row r="289" customFormat="false" ht="13.8" hidden="false" customHeight="false" outlineLevel="0" collapsed="false">
      <c r="A289" s="0" t="n">
        <v>20190130</v>
      </c>
      <c r="B289" s="0" t="n">
        <v>1</v>
      </c>
      <c r="C289" s="0" t="n">
        <v>1100</v>
      </c>
      <c r="D289" s="5" t="n">
        <f aca="false">C289*-2</f>
        <v>-2200</v>
      </c>
      <c r="E289" s="1" t="n">
        <v>-1</v>
      </c>
      <c r="F289" s="7" t="n">
        <f aca="false">G289-38200</f>
        <v>900</v>
      </c>
      <c r="G289" s="11" t="n">
        <v>39100</v>
      </c>
      <c r="H289" s="0" t="n">
        <v>32</v>
      </c>
      <c r="I289" s="0" t="n">
        <v>2.16</v>
      </c>
      <c r="K289" s="1" t="n">
        <v>0.142</v>
      </c>
      <c r="L289" s="1" t="n">
        <v>0.1837</v>
      </c>
      <c r="M289" s="0" t="n">
        <f aca="false">(I289/0.52)*0.56</f>
        <v>2.32615384615385</v>
      </c>
      <c r="N289" s="3" t="n">
        <v>3.4</v>
      </c>
      <c r="O289" s="3"/>
      <c r="P289" s="0" t="n">
        <v>1.5</v>
      </c>
      <c r="Q289" s="1" t="n">
        <v>0.02961</v>
      </c>
      <c r="R289" s="61" t="s">
        <v>26</v>
      </c>
      <c r="S289" s="10" t="n">
        <v>0.006</v>
      </c>
      <c r="T289" s="0" t="n">
        <v>118690027.110767</v>
      </c>
      <c r="U289" s="0" t="n">
        <f aca="false">V289/2</f>
        <v>3200489473638.58</v>
      </c>
      <c r="V289" s="0" t="n">
        <v>6400978947277.17</v>
      </c>
      <c r="W289" s="5" t="n">
        <f aca="false">A289</f>
        <v>20190130</v>
      </c>
      <c r="X289" s="0" t="s">
        <v>207</v>
      </c>
      <c r="Y289" s="0" t="s">
        <v>208</v>
      </c>
    </row>
    <row r="290" customFormat="false" ht="13.8" hidden="false" customHeight="false" outlineLevel="0" collapsed="false">
      <c r="A290" s="0" t="n">
        <v>20190130</v>
      </c>
      <c r="B290" s="0" t="n">
        <v>2</v>
      </c>
      <c r="C290" s="0" t="n">
        <v>1100</v>
      </c>
      <c r="D290" s="5" t="n">
        <f aca="false">C290*-2</f>
        <v>-2200</v>
      </c>
      <c r="E290" s="1" t="n">
        <v>-1</v>
      </c>
      <c r="F290" s="7" t="n">
        <f aca="false">G290-38200</f>
        <v>700</v>
      </c>
      <c r="G290" s="0" t="n">
        <v>38900</v>
      </c>
      <c r="H290" s="0" t="n">
        <v>42</v>
      </c>
      <c r="I290" s="0" t="n">
        <v>2.6</v>
      </c>
      <c r="K290" s="1" t="n">
        <v>0.1484</v>
      </c>
      <c r="L290" s="1" t="n">
        <v>0.1914</v>
      </c>
      <c r="M290" s="0" t="n">
        <f aca="false">(I290/0.52)*0.56</f>
        <v>2.8</v>
      </c>
      <c r="N290" s="3" t="n">
        <f aca="false">2.3*1.4</f>
        <v>3.22</v>
      </c>
      <c r="O290" s="3"/>
      <c r="P290" s="0" t="n">
        <v>1.3</v>
      </c>
      <c r="Q290" s="1" t="n">
        <v>0.03487</v>
      </c>
      <c r="R290" s="0" t="s">
        <v>26</v>
      </c>
      <c r="S290" s="10" t="n">
        <v>0.009</v>
      </c>
      <c r="T290" s="0" t="n">
        <v>140405548.024787</v>
      </c>
      <c r="U290" s="0" t="n">
        <f aca="false">V290/2</f>
        <v>3786050853913.94</v>
      </c>
      <c r="V290" s="0" t="n">
        <v>7572101707827.89</v>
      </c>
      <c r="W290" s="5" t="n">
        <f aca="false">A290</f>
        <v>20190130</v>
      </c>
      <c r="X290" s="0" t="s">
        <v>209</v>
      </c>
    </row>
    <row r="291" customFormat="false" ht="13.8" hidden="false" customHeight="false" outlineLevel="0" collapsed="false">
      <c r="A291" s="0" t="n">
        <v>20190130</v>
      </c>
      <c r="B291" s="0" t="n">
        <v>3</v>
      </c>
      <c r="C291" s="0" t="n">
        <v>1100</v>
      </c>
      <c r="D291" s="5" t="n">
        <f aca="false">C291*-2</f>
        <v>-2200</v>
      </c>
      <c r="E291" s="1" t="n">
        <v>-1</v>
      </c>
      <c r="F291" s="7" t="n">
        <f aca="false">G291-38200</f>
        <v>500</v>
      </c>
      <c r="G291" s="0" t="n">
        <v>38700</v>
      </c>
      <c r="H291" s="0" t="n">
        <v>40</v>
      </c>
      <c r="I291" s="0" t="n">
        <v>2.6</v>
      </c>
      <c r="K291" s="1" t="n">
        <v>0.1478</v>
      </c>
      <c r="L291" s="1" t="n">
        <v>0.1943</v>
      </c>
      <c r="M291" s="0" t="n">
        <f aca="false">(I291/0.52)*0.56</f>
        <v>2.8</v>
      </c>
      <c r="N291" s="3" t="n">
        <v>3.4</v>
      </c>
      <c r="O291" s="3"/>
      <c r="P291" s="0" t="n">
        <v>1.4</v>
      </c>
      <c r="Q291" s="1" t="n">
        <v>0.03493</v>
      </c>
      <c r="R291" s="0" t="s">
        <v>26</v>
      </c>
      <c r="S291" s="10" t="n">
        <v>0.012</v>
      </c>
      <c r="T291" s="0" t="n">
        <v>140848721.920992</v>
      </c>
      <c r="U291" s="0" t="n">
        <f aca="false">V291/2</f>
        <v>3798001086164.46</v>
      </c>
      <c r="V291" s="0" t="n">
        <v>7596002172328.92</v>
      </c>
      <c r="W291" s="5" t="n">
        <f aca="false">A291</f>
        <v>20190130</v>
      </c>
      <c r="X291" s="0" t="s">
        <v>210</v>
      </c>
    </row>
    <row r="292" customFormat="false" ht="13.8" hidden="false" customHeight="false" outlineLevel="0" collapsed="false">
      <c r="A292" s="0" t="n">
        <v>20190130</v>
      </c>
      <c r="B292" s="0" t="n">
        <v>4</v>
      </c>
      <c r="C292" s="0" t="n">
        <v>1100</v>
      </c>
      <c r="D292" s="5" t="n">
        <f aca="false">C292*-2</f>
        <v>-2200</v>
      </c>
      <c r="E292" s="1" t="n">
        <v>-1</v>
      </c>
      <c r="F292" s="7" t="n">
        <f aca="false">G292-38200</f>
        <v>1100</v>
      </c>
      <c r="G292" s="0" t="n">
        <v>39300</v>
      </c>
      <c r="H292" s="0" t="n">
        <f aca="false">800/26</f>
        <v>30.7692307692308</v>
      </c>
      <c r="I292" s="0" t="n">
        <v>2.2</v>
      </c>
      <c r="K292" s="1" t="n">
        <v>0.1586</v>
      </c>
      <c r="L292" s="1" t="n">
        <v>0.1802</v>
      </c>
      <c r="M292" s="0" t="n">
        <f aca="false">(I292/0.52)*0.56</f>
        <v>2.36923076923077</v>
      </c>
      <c r="N292" s="3" t="n">
        <v>8</v>
      </c>
      <c r="O292" s="3"/>
      <c r="Q292" s="1" t="n">
        <v>0.02165</v>
      </c>
      <c r="R292" s="0" t="s">
        <v>26</v>
      </c>
      <c r="S292" s="10" t="n">
        <v>0.005</v>
      </c>
      <c r="T292" s="0" t="n">
        <v>87264969.0162665</v>
      </c>
      <c r="U292" s="0" t="n">
        <f aca="false">V292/2</f>
        <v>2353109368601.9</v>
      </c>
      <c r="V292" s="0" t="n">
        <v>4706218737203.79</v>
      </c>
      <c r="W292" s="5" t="n">
        <f aca="false">A292</f>
        <v>20190130</v>
      </c>
      <c r="X292" s="0" t="s">
        <v>211</v>
      </c>
    </row>
    <row r="293" customFormat="false" ht="13.8" hidden="false" customHeight="false" outlineLevel="0" collapsed="false">
      <c r="A293" s="0" t="n">
        <v>20190130</v>
      </c>
      <c r="B293" s="0" t="n">
        <v>5</v>
      </c>
      <c r="C293" s="0" t="n">
        <v>1100</v>
      </c>
      <c r="D293" s="5" t="n">
        <f aca="false">C293*-2</f>
        <v>-2200</v>
      </c>
      <c r="E293" s="1" t="n">
        <v>-1</v>
      </c>
      <c r="F293" s="7" t="n">
        <f aca="false">G293-38200</f>
        <v>700</v>
      </c>
      <c r="G293" s="0" t="n">
        <v>38900</v>
      </c>
      <c r="H293" s="0" t="n">
        <v>43</v>
      </c>
      <c r="I293" s="0" t="n">
        <v>2.6</v>
      </c>
      <c r="K293" s="1" t="n">
        <v>0.3303</v>
      </c>
      <c r="L293" s="1" t="n">
        <v>0.3356</v>
      </c>
      <c r="M293" s="0" t="n">
        <f aca="false">(I293/0.52)*0.56</f>
        <v>2.8</v>
      </c>
      <c r="N293" s="3" t="n">
        <v>4.7</v>
      </c>
      <c r="O293" s="3"/>
      <c r="P293" s="0" t="n">
        <v>1.9</v>
      </c>
      <c r="Q293" s="1" t="n">
        <v>0.03532</v>
      </c>
      <c r="R293" s="0" t="s">
        <v>26</v>
      </c>
      <c r="S293" s="10" t="n">
        <v>0.009</v>
      </c>
      <c r="T293" s="0" t="n">
        <v>142339397.753679</v>
      </c>
      <c r="U293" s="0" t="n">
        <f aca="false">V293/2</f>
        <v>3838197321916.2</v>
      </c>
      <c r="V293" s="0" t="n">
        <v>7676394643832.4</v>
      </c>
      <c r="W293" s="5" t="n">
        <f aca="false">A293</f>
        <v>20190130</v>
      </c>
      <c r="X293" s="0" t="s">
        <v>212</v>
      </c>
    </row>
    <row r="294" customFormat="false" ht="13.8" hidden="false" customHeight="false" outlineLevel="0" collapsed="false">
      <c r="A294" s="0" t="n">
        <v>20190130</v>
      </c>
      <c r="B294" s="0" t="n">
        <v>6</v>
      </c>
      <c r="C294" s="0" t="n">
        <v>1100</v>
      </c>
      <c r="D294" s="5" t="n">
        <f aca="false">C294*-2</f>
        <v>-2200</v>
      </c>
      <c r="E294" s="1" t="n">
        <v>-1</v>
      </c>
      <c r="F294" s="7" t="n">
        <f aca="false">G294-38200</f>
        <v>700</v>
      </c>
      <c r="G294" s="0" t="n">
        <v>38900</v>
      </c>
      <c r="H294" s="0" t="n">
        <f aca="false">800/21</f>
        <v>38.0952380952381</v>
      </c>
      <c r="I294" s="0" t="n">
        <v>2.6</v>
      </c>
      <c r="K294" s="1" t="n">
        <v>0.1986</v>
      </c>
      <c r="L294" s="1" t="n">
        <v>0.224</v>
      </c>
      <c r="M294" s="0" t="n">
        <f aca="false">(I294/0.52)*0.56</f>
        <v>2.8</v>
      </c>
      <c r="N294" s="3" t="n">
        <v>4.6</v>
      </c>
      <c r="O294" s="3"/>
      <c r="P294" s="0" t="n">
        <v>1.8</v>
      </c>
      <c r="Q294" s="1" t="n">
        <v>0.04095</v>
      </c>
      <c r="R294" s="0" t="s">
        <v>26</v>
      </c>
      <c r="S294" s="10" t="n">
        <v>0.009</v>
      </c>
      <c r="T294" s="0" t="n">
        <v>163450590.627421</v>
      </c>
      <c r="U294" s="0" t="n">
        <f aca="false">V294/2</f>
        <v>4407462930940.85</v>
      </c>
      <c r="V294" s="0" t="n">
        <v>8814925861881.7</v>
      </c>
      <c r="W294" s="5" t="n">
        <f aca="false">A294</f>
        <v>20190130</v>
      </c>
      <c r="X294" s="0" t="s">
        <v>213</v>
      </c>
    </row>
    <row r="295" customFormat="false" ht="13.8" hidden="false" customHeight="false" outlineLevel="0" collapsed="false">
      <c r="A295" s="0" t="n">
        <v>20190130</v>
      </c>
      <c r="B295" s="0" t="n">
        <v>7</v>
      </c>
      <c r="C295" s="0" t="n">
        <v>1100</v>
      </c>
      <c r="D295" s="5" t="n">
        <f aca="false">C295*-2</f>
        <v>-2200</v>
      </c>
      <c r="E295" s="1" t="n">
        <v>-1</v>
      </c>
      <c r="F295" s="7" t="n">
        <f aca="false">G295-38200</f>
        <v>700</v>
      </c>
      <c r="G295" s="0" t="n">
        <v>38900</v>
      </c>
      <c r="H295" s="0" t="n">
        <v>43</v>
      </c>
      <c r="I295" s="0" t="n">
        <v>2.6</v>
      </c>
      <c r="K295" s="1" t="n">
        <v>0.1844</v>
      </c>
      <c r="L295" s="1" t="n">
        <v>0.225</v>
      </c>
      <c r="M295" s="0" t="n">
        <f aca="false">(I295/0.52)*0.56</f>
        <v>2.8</v>
      </c>
      <c r="N295" s="3" t="n">
        <v>4.6</v>
      </c>
      <c r="O295" s="3"/>
      <c r="P295" s="0" t="n">
        <v>1.8</v>
      </c>
      <c r="Q295" s="1" t="n">
        <v>0.07096</v>
      </c>
      <c r="R295" s="0" t="s">
        <v>26</v>
      </c>
      <c r="S295" s="10" t="n">
        <v>0.009</v>
      </c>
      <c r="T295" s="0" t="n">
        <v>286733510.844307</v>
      </c>
      <c r="U295" s="0" t="n">
        <f aca="false">V295/2</f>
        <v>7731800266084.8</v>
      </c>
      <c r="V295" s="1" t="n">
        <v>15463600532169.6</v>
      </c>
      <c r="W295" s="5" t="n">
        <f aca="false">A295</f>
        <v>20190130</v>
      </c>
      <c r="X295" s="0" t="s">
        <v>212</v>
      </c>
    </row>
    <row r="296" customFormat="false" ht="13.8" hidden="false" customHeight="false" outlineLevel="0" collapsed="false">
      <c r="A296" s="0" t="n">
        <v>20190130</v>
      </c>
      <c r="B296" s="0" t="n">
        <v>8</v>
      </c>
      <c r="C296" s="0" t="n">
        <v>1100</v>
      </c>
      <c r="D296" s="5" t="n">
        <f aca="false">C296*-2</f>
        <v>-2200</v>
      </c>
      <c r="E296" s="1" t="n">
        <v>-1</v>
      </c>
      <c r="F296" s="7" t="n">
        <f aca="false">G296-38200</f>
        <v>700</v>
      </c>
      <c r="G296" s="0" t="n">
        <v>38900</v>
      </c>
      <c r="H296" s="0" t="n">
        <v>42</v>
      </c>
      <c r="I296" s="0" t="n">
        <v>2.56</v>
      </c>
      <c r="K296" s="1" t="n">
        <v>0.1889</v>
      </c>
      <c r="L296" s="1" t="n">
        <v>0.2251</v>
      </c>
      <c r="M296" s="0" t="n">
        <f aca="false">(I296/0.52)*0.56</f>
        <v>2.75692307692308</v>
      </c>
      <c r="N296" s="3" t="n">
        <v>5.4</v>
      </c>
      <c r="O296" s="3"/>
      <c r="P296" s="0" t="n">
        <v>2.2</v>
      </c>
      <c r="Q296" s="1" t="n">
        <v>0.05895</v>
      </c>
      <c r="R296" s="0" t="s">
        <v>24</v>
      </c>
      <c r="S296" s="10" t="n">
        <v>0.009</v>
      </c>
      <c r="T296" s="0" t="n">
        <v>238145536.405887</v>
      </c>
      <c r="U296" s="0" t="n">
        <f aca="false">V296/2</f>
        <v>6421620257528.05</v>
      </c>
      <c r="V296" s="1" t="n">
        <v>12843240515056.1</v>
      </c>
      <c r="W296" s="5" t="n">
        <f aca="false">A296</f>
        <v>20190130</v>
      </c>
      <c r="X296" s="0" t="s">
        <v>214</v>
      </c>
    </row>
    <row r="297" customFormat="false" ht="13.8" hidden="false" customHeight="false" outlineLevel="0" collapsed="false">
      <c r="A297" s="0" t="n">
        <v>20190130</v>
      </c>
      <c r="B297" s="0" t="n">
        <v>9</v>
      </c>
      <c r="C297" s="0" t="n">
        <v>1100</v>
      </c>
      <c r="D297" s="5" t="n">
        <f aca="false">C297*-2</f>
        <v>-2200</v>
      </c>
      <c r="E297" s="1" t="n">
        <v>-1</v>
      </c>
      <c r="F297" s="7" t="n">
        <f aca="false">G297-38200</f>
        <v>700</v>
      </c>
      <c r="G297" s="0" t="n">
        <v>38900</v>
      </c>
      <c r="H297" s="0" t="n">
        <v>43</v>
      </c>
      <c r="I297" s="0" t="n">
        <v>2.56</v>
      </c>
      <c r="K297" s="1" t="n">
        <v>0.1947</v>
      </c>
      <c r="L297" s="1" t="n">
        <v>0.2331</v>
      </c>
      <c r="M297" s="0" t="n">
        <f aca="false">(I297/0.52)*0.56</f>
        <v>2.75692307692308</v>
      </c>
      <c r="N297" s="3" t="n">
        <f aca="false">3.8*1.8</f>
        <v>6.84</v>
      </c>
      <c r="O297" s="3"/>
      <c r="Q297" s="1" t="n">
        <v>0.05469</v>
      </c>
      <c r="R297" s="0" t="s">
        <v>24</v>
      </c>
      <c r="S297" s="10" t="n">
        <v>0.009</v>
      </c>
      <c r="T297" s="0" t="n">
        <v>220297714.949652</v>
      </c>
      <c r="U297" s="0" t="n">
        <f aca="false">V297/2</f>
        <v>5940351813257.25</v>
      </c>
      <c r="V297" s="1" t="n">
        <v>11880703626514.5</v>
      </c>
      <c r="W297" s="5" t="n">
        <f aca="false">A297</f>
        <v>20190130</v>
      </c>
      <c r="X297" s="0" t="s">
        <v>215</v>
      </c>
    </row>
    <row r="298" customFormat="false" ht="13.8" hidden="false" customHeight="false" outlineLevel="0" collapsed="false">
      <c r="A298" s="0" t="n">
        <v>20190130</v>
      </c>
      <c r="B298" s="0" t="n">
        <v>10</v>
      </c>
      <c r="C298" s="0" t="n">
        <v>1100</v>
      </c>
      <c r="D298" s="5" t="n">
        <f aca="false">C298*-2</f>
        <v>-2200</v>
      </c>
      <c r="E298" s="1" t="n">
        <v>-1</v>
      </c>
      <c r="F298" s="7" t="n">
        <f aca="false">G298-38200</f>
        <v>700</v>
      </c>
      <c r="G298" s="0" t="n">
        <v>38900</v>
      </c>
      <c r="H298" s="0" t="n">
        <f aca="false">800/24</f>
        <v>33.3333333333333</v>
      </c>
      <c r="I298" s="0" t="n">
        <v>2.41</v>
      </c>
      <c r="K298" s="1" t="n">
        <v>0.1662</v>
      </c>
      <c r="L298" s="1" t="n">
        <v>0.203</v>
      </c>
      <c r="M298" s="0" t="n">
        <f aca="false">(I298/0.52)*0.56</f>
        <v>2.59538461538462</v>
      </c>
      <c r="N298" s="3" t="n">
        <v>12</v>
      </c>
      <c r="O298" s="3"/>
      <c r="Q298" s="1" t="n">
        <v>0.02829</v>
      </c>
      <c r="R298" s="0" t="s">
        <v>24</v>
      </c>
      <c r="S298" s="10" t="n">
        <v>0.008</v>
      </c>
      <c r="T298" s="0" t="n">
        <v>113976268.396592</v>
      </c>
      <c r="U298" s="0" t="n">
        <f aca="false">V298/2</f>
        <v>3073382457883.08</v>
      </c>
      <c r="V298" s="0" t="n">
        <v>6146764915766.17</v>
      </c>
      <c r="W298" s="5" t="n">
        <f aca="false">A298</f>
        <v>20190130</v>
      </c>
      <c r="X298" s="0" t="s">
        <v>216</v>
      </c>
    </row>
    <row r="299" customFormat="false" ht="13.8" hidden="false" customHeight="false" outlineLevel="0" collapsed="false">
      <c r="A299" s="0" t="n">
        <v>20190130</v>
      </c>
      <c r="B299" s="0" t="n">
        <v>11</v>
      </c>
      <c r="C299" s="0" t="n">
        <v>1100</v>
      </c>
      <c r="D299" s="5" t="n">
        <f aca="false">C299*-2</f>
        <v>-2200</v>
      </c>
      <c r="E299" s="1" t="n">
        <v>-1</v>
      </c>
      <c r="F299" s="7" t="n">
        <f aca="false">G299-38200</f>
        <v>700</v>
      </c>
      <c r="G299" s="0" t="n">
        <v>38900</v>
      </c>
      <c r="H299" s="0" t="n">
        <v>43</v>
      </c>
      <c r="I299" s="0" t="n">
        <v>2.45</v>
      </c>
      <c r="K299" s="1" t="n">
        <v>0.1634</v>
      </c>
      <c r="L299" s="1" t="n">
        <v>0.2027</v>
      </c>
      <c r="M299" s="0" t="n">
        <f aca="false">(I299/0.52)*0.56</f>
        <v>2.63846153846154</v>
      </c>
      <c r="N299" s="3" t="n">
        <f aca="false">4.76*1.3</f>
        <v>6.188</v>
      </c>
      <c r="O299" s="3"/>
      <c r="P299" s="0" t="n">
        <v>1.97</v>
      </c>
      <c r="Q299" s="1" t="n">
        <v>0.08755</v>
      </c>
      <c r="R299" s="0" t="s">
        <v>26</v>
      </c>
      <c r="S299" s="10" t="n">
        <v>0.009</v>
      </c>
      <c r="T299" s="0" t="n">
        <v>353531903.56313</v>
      </c>
      <c r="U299" s="0" t="n">
        <f aca="false">V299/2</f>
        <v>9533026181662.8</v>
      </c>
      <c r="V299" s="1" t="n">
        <v>19066052363325.6</v>
      </c>
      <c r="W299" s="5" t="n">
        <f aca="false">A299</f>
        <v>20190130</v>
      </c>
      <c r="X299" s="0" t="s">
        <v>217</v>
      </c>
    </row>
    <row r="300" customFormat="false" ht="13.8" hidden="false" customHeight="false" outlineLevel="0" collapsed="false">
      <c r="A300" s="0" t="n">
        <v>20190130</v>
      </c>
      <c r="B300" s="0" t="n">
        <v>12</v>
      </c>
      <c r="C300" s="0" t="n">
        <v>1100</v>
      </c>
      <c r="D300" s="5" t="n">
        <f aca="false">C300*-2</f>
        <v>-2200</v>
      </c>
      <c r="E300" s="1" t="n">
        <v>-1</v>
      </c>
      <c r="F300" s="7" t="n">
        <f aca="false">G300-38200</f>
        <v>700</v>
      </c>
      <c r="G300" s="0" t="n">
        <v>38900</v>
      </c>
      <c r="H300" s="0" t="n">
        <v>41</v>
      </c>
      <c r="I300" s="0" t="n">
        <v>2.42</v>
      </c>
      <c r="K300" s="1" t="n">
        <v>0.1477</v>
      </c>
      <c r="L300" s="1" t="n">
        <v>0.1882</v>
      </c>
      <c r="M300" s="0" t="n">
        <f aca="false">(I300/0.52)*0.56</f>
        <v>2.60615384615385</v>
      </c>
      <c r="N300" s="3" t="n">
        <f aca="false">5.4*1.5</f>
        <v>8.1</v>
      </c>
      <c r="O300" s="3"/>
      <c r="P300" s="0" t="n">
        <v>2.4</v>
      </c>
      <c r="Q300" s="1" t="n">
        <v>0.05529</v>
      </c>
      <c r="R300" s="0" t="s">
        <v>26</v>
      </c>
      <c r="S300" s="10" t="n">
        <v>0.008</v>
      </c>
      <c r="T300" s="0" t="n">
        <v>222715027.110767</v>
      </c>
      <c r="U300" s="0" t="n">
        <f aca="false">V300/2</f>
        <v>6005534898260.05</v>
      </c>
      <c r="V300" s="1" t="n">
        <v>12011069796520.1</v>
      </c>
      <c r="W300" s="5" t="n">
        <f aca="false">A300</f>
        <v>20190130</v>
      </c>
      <c r="X300" s="0" t="s">
        <v>217</v>
      </c>
    </row>
    <row r="301" customFormat="false" ht="13.8" hidden="false" customHeight="false" outlineLevel="0" collapsed="false">
      <c r="A301" s="0" t="n">
        <v>20190130</v>
      </c>
      <c r="B301" s="0" t="n">
        <v>13</v>
      </c>
      <c r="C301" s="0" t="n">
        <v>1100</v>
      </c>
      <c r="D301" s="5" t="n">
        <f aca="false">C301*-2</f>
        <v>-2200</v>
      </c>
      <c r="E301" s="1" t="n">
        <v>-1</v>
      </c>
      <c r="F301" s="7" t="n">
        <f aca="false">G301-38200</f>
        <v>700</v>
      </c>
      <c r="G301" s="0" t="n">
        <v>38900</v>
      </c>
      <c r="H301" s="0" t="n">
        <v>42</v>
      </c>
      <c r="I301" s="0" t="n">
        <v>2.52</v>
      </c>
      <c r="K301" s="1" t="n">
        <v>0.1821</v>
      </c>
      <c r="L301" s="1" t="n">
        <v>0.2201</v>
      </c>
      <c r="M301" s="0" t="n">
        <f aca="false">(I301/0.52)*0.56</f>
        <v>2.71384615384615</v>
      </c>
      <c r="N301" s="3" t="n">
        <f aca="false">4.2*1.3</f>
        <v>5.46</v>
      </c>
      <c r="O301" s="3"/>
      <c r="P301" s="0" t="n">
        <v>1.8</v>
      </c>
      <c r="Q301" s="1" t="n">
        <v>0.07307</v>
      </c>
      <c r="R301" s="0" t="s">
        <v>26</v>
      </c>
      <c r="S301" s="10" t="n">
        <v>0.009</v>
      </c>
      <c r="T301" s="0" t="n">
        <v>295032949.264136</v>
      </c>
      <c r="U301" s="0" t="n">
        <f aca="false">V301/2</f>
        <v>7955595524594.5</v>
      </c>
      <c r="V301" s="1" t="n">
        <v>15911191049189</v>
      </c>
      <c r="W301" s="5" t="n">
        <f aca="false">A301</f>
        <v>20190130</v>
      </c>
      <c r="X301" s="0" t="s">
        <v>217</v>
      </c>
    </row>
    <row r="302" customFormat="false" ht="13.8" hidden="false" customHeight="false" outlineLevel="0" collapsed="false">
      <c r="A302" s="0" t="n">
        <v>20190130</v>
      </c>
      <c r="B302" s="0" t="n">
        <v>14</v>
      </c>
      <c r="C302" s="0" t="n">
        <v>1100</v>
      </c>
      <c r="D302" s="5" t="n">
        <f aca="false">C302*-2</f>
        <v>-2200</v>
      </c>
      <c r="E302" s="1" t="n">
        <v>-1</v>
      </c>
      <c r="F302" s="7" t="n">
        <f aca="false">G302-38200</f>
        <v>700</v>
      </c>
      <c r="G302" s="0" t="n">
        <v>38900</v>
      </c>
      <c r="H302" s="0" t="n">
        <v>36</v>
      </c>
      <c r="I302" s="0" t="n">
        <v>2.53</v>
      </c>
      <c r="K302" s="1" t="n">
        <v>0.1544</v>
      </c>
      <c r="L302" s="1" t="n">
        <v>0.1965</v>
      </c>
      <c r="M302" s="0" t="n">
        <f aca="false">(I302/0.52)*0.56</f>
        <v>2.72461538461538</v>
      </c>
      <c r="N302" s="3" t="n">
        <f aca="false">3.7*1.6</f>
        <v>5.92</v>
      </c>
      <c r="O302" s="3"/>
      <c r="Q302" s="1" t="n">
        <v>0.0303</v>
      </c>
      <c r="R302" s="0" t="s">
        <v>26</v>
      </c>
      <c r="S302" s="10" t="n">
        <v>0.009</v>
      </c>
      <c r="T302" s="0" t="n">
        <v>122275706.816421</v>
      </c>
      <c r="U302" s="0" t="n">
        <f aca="false">V302/2</f>
        <v>3297177716392.77</v>
      </c>
      <c r="V302" s="0" t="n">
        <v>6594355432785.55</v>
      </c>
      <c r="W302" s="5" t="n">
        <f aca="false">A302</f>
        <v>20190130</v>
      </c>
      <c r="X302" s="0" t="s">
        <v>218</v>
      </c>
      <c r="Z302" s="0" t="s">
        <v>182</v>
      </c>
    </row>
    <row r="303" customFormat="false" ht="13.8" hidden="false" customHeight="false" outlineLevel="0" collapsed="false">
      <c r="A303" s="11" t="n">
        <v>20190130</v>
      </c>
      <c r="B303" s="11" t="n">
        <v>15</v>
      </c>
      <c r="C303" s="0" t="n">
        <v>1100</v>
      </c>
      <c r="D303" s="5" t="n">
        <f aca="false">C303*-2</f>
        <v>-2200</v>
      </c>
      <c r="E303" s="1" t="n">
        <v>-1</v>
      </c>
      <c r="F303" s="7" t="n">
        <f aca="false">G303-38200</f>
        <v>700</v>
      </c>
      <c r="G303" s="0" t="n">
        <v>38900</v>
      </c>
      <c r="H303" s="0" t="n">
        <v>33</v>
      </c>
      <c r="I303" s="0" t="n">
        <v>2.21</v>
      </c>
      <c r="K303" s="1" t="n">
        <v>0.14</v>
      </c>
      <c r="L303" s="1" t="n">
        <v>0.1798</v>
      </c>
      <c r="M303" s="0" t="n">
        <f aca="false">(I303/0.52)*0.56</f>
        <v>2.38</v>
      </c>
      <c r="N303" s="3" t="n">
        <v>12</v>
      </c>
      <c r="O303" s="3"/>
      <c r="Q303" s="1" t="n">
        <v>0.0202</v>
      </c>
      <c r="R303" s="0" t="s">
        <v>26</v>
      </c>
      <c r="S303" s="10" t="n">
        <v>0.008</v>
      </c>
      <c r="T303" s="0" t="n">
        <v>81342554.2215338</v>
      </c>
      <c r="U303" s="0" t="n">
        <f aca="false">V303/2</f>
        <v>2193410810344.98</v>
      </c>
      <c r="V303" s="0" t="n">
        <v>4386821620689.96</v>
      </c>
      <c r="W303" s="5" t="n">
        <f aca="false">A303</f>
        <v>20190130</v>
      </c>
      <c r="X303" s="0" t="s">
        <v>219</v>
      </c>
    </row>
    <row r="304" customFormat="false" ht="13.8" hidden="false" customHeight="false" outlineLevel="0" collapsed="false">
      <c r="A304" s="0" t="n">
        <v>20190130</v>
      </c>
      <c r="B304" s="0" t="n">
        <v>16</v>
      </c>
      <c r="C304" s="0" t="n">
        <v>1100</v>
      </c>
      <c r="D304" s="5" t="n">
        <f aca="false">C304*-2</f>
        <v>-2200</v>
      </c>
      <c r="E304" s="1" t="n">
        <v>-1</v>
      </c>
      <c r="F304" s="7" t="n">
        <f aca="false">G304-38200</f>
        <v>700</v>
      </c>
      <c r="G304" s="0" t="n">
        <v>38900</v>
      </c>
      <c r="H304" s="0" t="n">
        <v>36</v>
      </c>
      <c r="I304" s="0" t="n">
        <v>2.35</v>
      </c>
      <c r="K304" s="1" t="n">
        <v>0.1465</v>
      </c>
      <c r="L304" s="1" t="n">
        <v>0.1888</v>
      </c>
      <c r="M304" s="0" t="n">
        <f aca="false">(I304/0.52)*0.56</f>
        <v>2.53076923076923</v>
      </c>
      <c r="N304" s="3" t="n">
        <f aca="false">4.9*1.3</f>
        <v>6.37</v>
      </c>
      <c r="O304" s="3"/>
      <c r="Q304" s="1" t="n">
        <v>0.02528</v>
      </c>
      <c r="R304" s="0" t="s">
        <v>26</v>
      </c>
      <c r="S304" s="10" t="n">
        <v>0.008</v>
      </c>
      <c r="T304" s="0" t="n">
        <v>102010573.199071</v>
      </c>
      <c r="U304" s="0" t="n">
        <f aca="false">V304/2</f>
        <v>2750726187119.11</v>
      </c>
      <c r="V304" s="0" t="n">
        <v>5501452374238.22</v>
      </c>
      <c r="W304" s="5" t="n">
        <f aca="false">A304</f>
        <v>20190130</v>
      </c>
      <c r="X304" s="0" t="s">
        <v>220</v>
      </c>
      <c r="Z304" s="0" t="s">
        <v>182</v>
      </c>
    </row>
    <row r="305" customFormat="false" ht="13.8" hidden="false" customHeight="false" outlineLevel="0" collapsed="false">
      <c r="A305" s="0" t="n">
        <v>20190130</v>
      </c>
      <c r="B305" s="0" t="n">
        <v>17</v>
      </c>
      <c r="C305" s="0" t="n">
        <v>1100</v>
      </c>
      <c r="D305" s="5" t="n">
        <f aca="false">C305*-2</f>
        <v>-2200</v>
      </c>
      <c r="E305" s="1" t="n">
        <v>-1</v>
      </c>
      <c r="F305" s="7" t="n">
        <f aca="false">G305-38200</f>
        <v>700</v>
      </c>
      <c r="G305" s="0" t="n">
        <v>38900</v>
      </c>
      <c r="H305" s="0" t="n">
        <v>39</v>
      </c>
      <c r="I305" s="0" t="n">
        <v>2.2</v>
      </c>
      <c r="K305" s="1" t="n">
        <v>0.1458</v>
      </c>
      <c r="L305" s="1" t="n">
        <v>0.1876</v>
      </c>
      <c r="M305" s="0" t="n">
        <f aca="false">(I305/0.52)*0.56</f>
        <v>2.36923076923077</v>
      </c>
      <c r="N305" s="3" t="n">
        <f aca="false">4.1*1.8</f>
        <v>7.38</v>
      </c>
      <c r="O305" s="3"/>
      <c r="P305" s="0" t="n">
        <v>1.96</v>
      </c>
      <c r="Q305" s="1" t="n">
        <v>0.03487</v>
      </c>
      <c r="R305" s="0" t="s">
        <v>26</v>
      </c>
      <c r="S305" s="10" t="n">
        <v>0.008</v>
      </c>
      <c r="T305" s="0" t="n">
        <v>140606990.70488</v>
      </c>
      <c r="U305" s="0" t="n">
        <f aca="false">V305/2</f>
        <v>3791482777664.18</v>
      </c>
      <c r="V305" s="0" t="n">
        <v>7582965555328.36</v>
      </c>
      <c r="W305" s="5" t="n">
        <f aca="false">A305</f>
        <v>20190130</v>
      </c>
      <c r="X305" s="0" t="s">
        <v>221</v>
      </c>
    </row>
    <row r="306" customFormat="false" ht="13.8" hidden="false" customHeight="false" outlineLevel="0" collapsed="false">
      <c r="A306" s="0" t="n">
        <v>20190130</v>
      </c>
      <c r="B306" s="0" t="n">
        <v>18</v>
      </c>
      <c r="C306" s="0" t="n">
        <v>1100</v>
      </c>
      <c r="D306" s="5" t="n">
        <f aca="false">C306*-2</f>
        <v>-2200</v>
      </c>
      <c r="E306" s="1" t="n">
        <v>-1</v>
      </c>
      <c r="F306" s="7" t="n">
        <f aca="false">G306-38200</f>
        <v>700</v>
      </c>
      <c r="G306" s="0" t="n">
        <v>38900</v>
      </c>
      <c r="H306" s="0" t="n">
        <v>36</v>
      </c>
      <c r="I306" s="0" t="n">
        <v>2.14</v>
      </c>
      <c r="K306" s="1" t="n">
        <v>0.1641</v>
      </c>
      <c r="L306" s="1" t="n">
        <v>0.2019</v>
      </c>
      <c r="M306" s="0" t="n">
        <f aca="false">(I306/0.52)*0.56</f>
        <v>2.30461538461538</v>
      </c>
      <c r="N306" s="3" t="n">
        <v>5.6</v>
      </c>
      <c r="O306" s="3"/>
      <c r="P306" s="0" t="n">
        <v>2.2</v>
      </c>
      <c r="Q306" s="1" t="n">
        <v>0.0316</v>
      </c>
      <c r="R306" s="0" t="s">
        <v>26</v>
      </c>
      <c r="S306" s="10" t="n">
        <v>0.007</v>
      </c>
      <c r="T306" s="0" t="n">
        <v>127392350.890782</v>
      </c>
      <c r="U306" s="0" t="n">
        <f aca="false">V306/2</f>
        <v>3435148579648.75</v>
      </c>
      <c r="V306" s="0" t="n">
        <v>6870297159297.5</v>
      </c>
      <c r="W306" s="5" t="n">
        <f aca="false">A306</f>
        <v>20190130</v>
      </c>
      <c r="X306" s="0" t="s">
        <v>222</v>
      </c>
    </row>
    <row r="307" customFormat="false" ht="13.8" hidden="false" customHeight="false" outlineLevel="0" collapsed="false">
      <c r="A307" s="0" t="n">
        <v>20190130</v>
      </c>
      <c r="B307" s="0" t="n">
        <v>19</v>
      </c>
      <c r="C307" s="0" t="n">
        <v>1100</v>
      </c>
      <c r="D307" s="5" t="n">
        <f aca="false">C307*-2</f>
        <v>-2200</v>
      </c>
      <c r="E307" s="1" t="n">
        <v>-1</v>
      </c>
      <c r="F307" s="7" t="n">
        <f aca="false">G307-38200</f>
        <v>700</v>
      </c>
      <c r="G307" s="0" t="n">
        <v>38900</v>
      </c>
      <c r="H307" s="0" t="n">
        <v>37</v>
      </c>
      <c r="I307" s="0" t="n">
        <v>2.04</v>
      </c>
      <c r="K307" s="1" t="n">
        <v>0.139</v>
      </c>
      <c r="L307" s="1" t="n">
        <v>0.174</v>
      </c>
      <c r="M307" s="0" t="n">
        <f aca="false">(I307/0.52)*0.56</f>
        <v>2.19692307692308</v>
      </c>
      <c r="N307" s="3" t="n">
        <v>6.3</v>
      </c>
      <c r="O307" s="3"/>
      <c r="P307" s="0" t="n">
        <v>2.3</v>
      </c>
      <c r="Q307" s="1" t="n">
        <v>0.03022</v>
      </c>
      <c r="R307" s="0" t="s">
        <v>26</v>
      </c>
      <c r="S307" s="10" t="n">
        <v>0.007</v>
      </c>
      <c r="T307" s="0" t="n">
        <v>121872821.456236</v>
      </c>
      <c r="U307" s="0" t="n">
        <f aca="false">V307/2</f>
        <v>3286313868892.3</v>
      </c>
      <c r="V307" s="0" t="n">
        <v>6572627737784.61</v>
      </c>
      <c r="W307" s="5" t="n">
        <f aca="false">A307</f>
        <v>20190130</v>
      </c>
      <c r="X307" s="0" t="s">
        <v>223</v>
      </c>
    </row>
    <row r="308" customFormat="false" ht="13.8" hidden="false" customHeight="false" outlineLevel="0" collapsed="false">
      <c r="A308" s="0" t="n">
        <v>20190130</v>
      </c>
      <c r="B308" s="0" t="n">
        <v>20</v>
      </c>
      <c r="C308" s="0" t="n">
        <v>1100</v>
      </c>
      <c r="D308" s="5" t="n">
        <f aca="false">C308*-2</f>
        <v>-2200</v>
      </c>
      <c r="E308" s="1" t="n">
        <v>-1</v>
      </c>
      <c r="F308" s="7" t="n">
        <f aca="false">G308-38200</f>
        <v>700</v>
      </c>
      <c r="G308" s="0" t="n">
        <v>38900</v>
      </c>
      <c r="H308" s="0" t="n">
        <v>37</v>
      </c>
      <c r="I308" s="0" t="n">
        <v>2.06</v>
      </c>
      <c r="K308" s="1" t="n">
        <v>0.1326</v>
      </c>
      <c r="L308" s="1" t="n">
        <v>0.1663</v>
      </c>
      <c r="M308" s="0" t="n">
        <f aca="false">(I308/0.52)*0.56</f>
        <v>2.21846153846154</v>
      </c>
      <c r="N308" s="3" t="n">
        <f aca="false">6.4*1.4</f>
        <v>8.96</v>
      </c>
      <c r="O308" s="3"/>
      <c r="P308" s="0" t="n">
        <v>2.5</v>
      </c>
      <c r="Q308" s="1" t="n">
        <v>0.03274</v>
      </c>
      <c r="R308" s="0" t="s">
        <v>26</v>
      </c>
      <c r="S308" s="10" t="n">
        <v>0.007</v>
      </c>
      <c r="T308" s="0" t="n">
        <v>132025532.53292</v>
      </c>
      <c r="U308" s="0" t="n">
        <f aca="false">V308/2</f>
        <v>3560082825904.16</v>
      </c>
      <c r="V308" s="0" t="n">
        <v>7120165651808.32</v>
      </c>
      <c r="W308" s="5" t="n">
        <f aca="false">A308</f>
        <v>20190130</v>
      </c>
      <c r="X308" s="0" t="s">
        <v>223</v>
      </c>
    </row>
    <row r="309" s="43" customFormat="true" ht="13.8" hidden="false" customHeight="false" outlineLevel="0" collapsed="false">
      <c r="A309" s="43" t="n">
        <v>20190130</v>
      </c>
      <c r="B309" s="43" t="n">
        <v>21</v>
      </c>
      <c r="C309" s="43" t="n">
        <v>1100</v>
      </c>
      <c r="D309" s="5" t="n">
        <f aca="false">C309*-2</f>
        <v>-2200</v>
      </c>
      <c r="E309" s="45" t="n">
        <v>-1</v>
      </c>
      <c r="F309" s="50" t="n">
        <f aca="false">G309-38200</f>
        <v>700</v>
      </c>
      <c r="G309" s="43" t="n">
        <v>38900</v>
      </c>
      <c r="H309" s="43" t="n">
        <v>33</v>
      </c>
      <c r="I309" s="43" t="n">
        <v>1.98</v>
      </c>
      <c r="K309" s="45" t="n">
        <v>0.1476</v>
      </c>
      <c r="L309" s="45" t="n">
        <v>0.1871</v>
      </c>
      <c r="M309" s="43" t="n">
        <f aca="false">(I309/0.52)*0.56</f>
        <v>2.13230769230769</v>
      </c>
      <c r="N309" s="51" t="n">
        <v>6.9</v>
      </c>
      <c r="O309" s="51"/>
      <c r="P309" s="43" t="n">
        <v>2.6</v>
      </c>
      <c r="Q309" s="45" t="n">
        <v>0.02468</v>
      </c>
      <c r="R309" s="43" t="s">
        <v>26</v>
      </c>
      <c r="S309" s="48" t="n">
        <v>0.007</v>
      </c>
      <c r="T309" s="0" t="n">
        <v>99432106.8938808</v>
      </c>
      <c r="U309" s="0" t="n">
        <f aca="false">V309/2</f>
        <v>2681197563116.1</v>
      </c>
      <c r="V309" s="0" t="n">
        <v>5362395126232.2</v>
      </c>
      <c r="W309" s="44" t="n">
        <f aca="false">A309</f>
        <v>20190130</v>
      </c>
      <c r="X309" s="43" t="s">
        <v>224</v>
      </c>
    </row>
    <row r="310" customFormat="false" ht="13.8" hidden="false" customHeight="false" outlineLevel="0" collapsed="false">
      <c r="A310" s="0" t="n">
        <v>20190130</v>
      </c>
      <c r="B310" s="0" t="n">
        <v>22</v>
      </c>
      <c r="C310" s="0" t="n">
        <v>1100</v>
      </c>
      <c r="D310" s="5" t="n">
        <f aca="false">C310*-2</f>
        <v>-2200</v>
      </c>
      <c r="E310" s="1" t="n">
        <v>-1</v>
      </c>
      <c r="F310" s="7" t="n">
        <f aca="false">G310-38200</f>
        <v>700</v>
      </c>
      <c r="G310" s="0" t="n">
        <v>38900</v>
      </c>
      <c r="H310" s="0" t="n">
        <v>41</v>
      </c>
      <c r="I310" s="0" t="n">
        <v>1.91</v>
      </c>
      <c r="K310" s="1" t="n">
        <v>0.1483</v>
      </c>
      <c r="L310" s="1" t="n">
        <v>0.1876</v>
      </c>
      <c r="M310" s="0" t="n">
        <f aca="false">(I310/0.52)*0.56</f>
        <v>2.05692307692308</v>
      </c>
      <c r="N310" s="3" t="n">
        <v>5.8</v>
      </c>
      <c r="O310" s="3"/>
      <c r="P310" s="0" t="n">
        <v>2.2</v>
      </c>
      <c r="Q310" s="1" t="n">
        <v>0.02695</v>
      </c>
      <c r="R310" s="0" t="s">
        <v>26</v>
      </c>
      <c r="S310" s="10" t="n">
        <v>0.007</v>
      </c>
      <c r="T310" s="0" t="n">
        <v>108658181.642138</v>
      </c>
      <c r="U310" s="0" t="n">
        <f aca="false">V310/2</f>
        <v>2929979670876.87</v>
      </c>
      <c r="V310" s="0" t="n">
        <v>5859959341753.75</v>
      </c>
      <c r="W310" s="5" t="n">
        <f aca="false">A310</f>
        <v>20190130</v>
      </c>
      <c r="X310" s="0" t="s">
        <v>223</v>
      </c>
    </row>
    <row r="311" customFormat="false" ht="13.8" hidden="false" customHeight="false" outlineLevel="0" collapsed="false">
      <c r="A311" s="0" t="n">
        <v>20190130</v>
      </c>
      <c r="B311" s="0" t="n">
        <v>23</v>
      </c>
      <c r="C311" s="0" t="n">
        <v>1100</v>
      </c>
      <c r="D311" s="5" t="n">
        <f aca="false">C311*-2</f>
        <v>-2200</v>
      </c>
      <c r="E311" s="1" t="n">
        <v>-1</v>
      </c>
      <c r="F311" s="7" t="n">
        <f aca="false">G311-38200</f>
        <v>700</v>
      </c>
      <c r="G311" s="0" t="n">
        <v>38900</v>
      </c>
      <c r="H311" s="0" t="n">
        <v>33</v>
      </c>
      <c r="I311" s="0" t="n">
        <v>1.97</v>
      </c>
      <c r="K311" s="1" t="n">
        <v>0.195</v>
      </c>
      <c r="L311" s="1" t="n">
        <v>0.2242</v>
      </c>
      <c r="M311" s="0" t="n">
        <f aca="false">(I311/0.52)*0.56</f>
        <v>2.12153846153846</v>
      </c>
      <c r="N311" s="3" t="n">
        <v>7.2</v>
      </c>
      <c r="O311" s="3"/>
      <c r="P311" s="0" t="n">
        <v>2.7</v>
      </c>
      <c r="Q311" s="1" t="n">
        <v>0.02261</v>
      </c>
      <c r="R311" s="0" t="s">
        <v>26</v>
      </c>
      <c r="S311" s="10" t="n">
        <v>0.007</v>
      </c>
      <c r="T311" s="0" t="n">
        <v>91092379.9380326</v>
      </c>
      <c r="U311" s="0" t="n">
        <f aca="false">V311/2</f>
        <v>2456315919856.37</v>
      </c>
      <c r="V311" s="0" t="n">
        <v>4912631839712.73</v>
      </c>
      <c r="W311" s="5" t="n">
        <f aca="false">A311</f>
        <v>20190130</v>
      </c>
      <c r="X311" s="0" t="s">
        <v>224</v>
      </c>
    </row>
    <row r="312" customFormat="false" ht="13.8" hidden="false" customHeight="false" outlineLevel="0" collapsed="false">
      <c r="A312" s="0" t="n">
        <v>20190130</v>
      </c>
      <c r="B312" s="0" t="n">
        <v>24</v>
      </c>
      <c r="C312" s="0" t="n">
        <v>1100</v>
      </c>
      <c r="D312" s="5" t="n">
        <f aca="false">C312*-2</f>
        <v>-2200</v>
      </c>
      <c r="E312" s="1" t="n">
        <v>-1</v>
      </c>
      <c r="F312" s="7" t="n">
        <f aca="false">G312-38200</f>
        <v>700</v>
      </c>
      <c r="G312" s="0" t="n">
        <v>38900</v>
      </c>
      <c r="H312" s="0" t="n">
        <v>34</v>
      </c>
      <c r="I312" s="0" t="n">
        <v>1.9</v>
      </c>
      <c r="K312" s="1" t="n">
        <v>0.1586</v>
      </c>
      <c r="L312" s="1" t="n">
        <v>0.1986</v>
      </c>
      <c r="M312" s="0" t="n">
        <f aca="false">(I312/0.52)*0.56</f>
        <v>2.04615384615385</v>
      </c>
      <c r="N312" s="3" t="n">
        <v>6.6</v>
      </c>
      <c r="O312" s="3"/>
      <c r="P312" s="0" t="n">
        <v>2.5</v>
      </c>
      <c r="Q312" s="1" t="n">
        <v>0.02563</v>
      </c>
      <c r="R312" s="0" t="s">
        <v>26</v>
      </c>
      <c r="S312" s="10" t="n">
        <v>0.007</v>
      </c>
      <c r="T312" s="0" t="n">
        <v>103259517.815647</v>
      </c>
      <c r="U312" s="0" t="n">
        <f aca="false">V312/2</f>
        <v>2784404114370.57</v>
      </c>
      <c r="V312" s="0" t="n">
        <v>5568808228741.14</v>
      </c>
      <c r="W312" s="5" t="n">
        <f aca="false">A312</f>
        <v>20190130</v>
      </c>
      <c r="X312" s="0" t="s">
        <v>225</v>
      </c>
    </row>
    <row r="313" customFormat="false" ht="13.8" hidden="false" customHeight="false" outlineLevel="0" collapsed="false">
      <c r="A313" s="0" t="n">
        <v>20190130</v>
      </c>
      <c r="B313" s="0" t="n">
        <v>25</v>
      </c>
      <c r="C313" s="0" t="n">
        <v>1100</v>
      </c>
      <c r="D313" s="5" t="n">
        <f aca="false">C313*-2</f>
        <v>-2200</v>
      </c>
      <c r="E313" s="1" t="n">
        <v>-1</v>
      </c>
      <c r="F313" s="7" t="n">
        <f aca="false">G313-38200</f>
        <v>700</v>
      </c>
      <c r="G313" s="0" t="n">
        <v>38900</v>
      </c>
      <c r="H313" s="0" t="n">
        <v>35</v>
      </c>
      <c r="I313" s="0" t="n">
        <v>1.92</v>
      </c>
      <c r="K313" s="1" t="n">
        <v>0.149</v>
      </c>
      <c r="L313" s="1" t="n">
        <v>0.1869</v>
      </c>
      <c r="M313" s="0" t="n">
        <f aca="false">(I313/0.52)*0.56</f>
        <v>2.06769230769231</v>
      </c>
      <c r="N313" s="3" t="n">
        <v>5.9</v>
      </c>
      <c r="O313" s="3"/>
      <c r="Q313" s="1" t="n">
        <v>0.02704</v>
      </c>
      <c r="R313" s="0" t="s">
        <v>26</v>
      </c>
      <c r="S313" s="10" t="n">
        <v>0.007</v>
      </c>
      <c r="T313" s="0" t="n">
        <v>109061067.002324</v>
      </c>
      <c r="U313" s="0" t="n">
        <f aca="false">V313/2</f>
        <v>2940843518377.35</v>
      </c>
      <c r="V313" s="0" t="n">
        <v>5881687036754.69</v>
      </c>
      <c r="W313" s="5" t="n">
        <f aca="false">A313</f>
        <v>20190130</v>
      </c>
      <c r="X313" s="0" t="s">
        <v>225</v>
      </c>
    </row>
    <row r="314" customFormat="false" ht="13.8" hidden="false" customHeight="false" outlineLevel="0" collapsed="false">
      <c r="A314" s="0" t="n">
        <v>20190130</v>
      </c>
      <c r="B314" s="0" t="n">
        <v>26</v>
      </c>
      <c r="C314" s="0" t="n">
        <v>1100</v>
      </c>
      <c r="D314" s="5" t="n">
        <f aca="false">C314*-2</f>
        <v>-2200</v>
      </c>
      <c r="E314" s="1" t="n">
        <v>-1</v>
      </c>
      <c r="F314" s="7" t="n">
        <f aca="false">G314-38200</f>
        <v>700</v>
      </c>
      <c r="G314" s="0" t="n">
        <v>38900</v>
      </c>
      <c r="H314" s="0" t="n">
        <v>32</v>
      </c>
      <c r="I314" s="0" t="n">
        <v>1.82</v>
      </c>
      <c r="K314" s="1" t="n">
        <v>0.1349</v>
      </c>
      <c r="L314" s="1" t="n">
        <v>0.1692</v>
      </c>
      <c r="M314" s="0" t="n">
        <f aca="false">(I314/0.52)*0.56</f>
        <v>1.96</v>
      </c>
      <c r="N314" s="3" t="n">
        <v>7.1</v>
      </c>
      <c r="O314" s="3"/>
      <c r="Q314" s="1" t="n">
        <v>0.02343</v>
      </c>
      <c r="R314" s="0" t="s">
        <v>24</v>
      </c>
      <c r="S314" s="10" t="n">
        <v>0.006</v>
      </c>
      <c r="T314" s="0" t="n">
        <v>94436328.4275756</v>
      </c>
      <c r="U314" s="0" t="n">
        <f aca="false">V314/2</f>
        <v>2546485854110.27</v>
      </c>
      <c r="V314" s="0" t="n">
        <v>5092971708220.53</v>
      </c>
      <c r="W314" s="5" t="n">
        <f aca="false">A314</f>
        <v>20190130</v>
      </c>
      <c r="X314" s="0" t="s">
        <v>226</v>
      </c>
    </row>
    <row r="315" customFormat="false" ht="13.8" hidden="false" customHeight="false" outlineLevel="0" collapsed="false">
      <c r="A315" s="0" t="n">
        <v>20190130</v>
      </c>
      <c r="B315" s="0" t="n">
        <v>27</v>
      </c>
      <c r="C315" s="0" t="n">
        <v>1100</v>
      </c>
      <c r="D315" s="5" t="n">
        <f aca="false">C315*-2</f>
        <v>-2200</v>
      </c>
      <c r="E315" s="1" t="n">
        <v>-1</v>
      </c>
      <c r="F315" s="7" t="n">
        <f aca="false">G315-38200</f>
        <v>700</v>
      </c>
      <c r="G315" s="0" t="n">
        <v>38900</v>
      </c>
      <c r="H315" s="0" t="n">
        <v>31</v>
      </c>
      <c r="I315" s="0" t="n">
        <v>1.94</v>
      </c>
      <c r="K315" s="1" t="n">
        <v>0.1328</v>
      </c>
      <c r="L315" s="1" t="n">
        <v>0.1703</v>
      </c>
      <c r="M315" s="0" t="n">
        <f aca="false">(I315/0.52)*0.56</f>
        <v>2.08923076923077</v>
      </c>
      <c r="N315" s="3" t="n">
        <f aca="false">5.3*1.9</f>
        <v>10.07</v>
      </c>
      <c r="O315" s="3"/>
      <c r="Q315" s="1" t="n">
        <v>0.02257</v>
      </c>
      <c r="R315" s="0" t="s">
        <v>26</v>
      </c>
      <c r="S315" s="10" t="n">
        <v>0.007</v>
      </c>
      <c r="T315" s="0" t="n">
        <v>90850648.721921</v>
      </c>
      <c r="U315" s="0" t="n">
        <f aca="false">V315/2</f>
        <v>2449797611356.08</v>
      </c>
      <c r="V315" s="0" t="n">
        <v>4899595222712.16</v>
      </c>
      <c r="W315" s="5" t="n">
        <f aca="false">A315</f>
        <v>20190130</v>
      </c>
      <c r="X315" s="0" t="s">
        <v>226</v>
      </c>
    </row>
    <row r="316" customFormat="false" ht="13.8" hidden="false" customHeight="false" outlineLevel="0" collapsed="false">
      <c r="A316" s="0" t="n">
        <v>20190130</v>
      </c>
      <c r="B316" s="0" t="n">
        <v>28</v>
      </c>
      <c r="C316" s="0" t="n">
        <v>1100</v>
      </c>
      <c r="D316" s="5" t="n">
        <f aca="false">C316*-2</f>
        <v>-2200</v>
      </c>
      <c r="E316" s="1" t="n">
        <v>-1</v>
      </c>
      <c r="F316" s="7" t="n">
        <f aca="false">G316-38200</f>
        <v>700</v>
      </c>
      <c r="G316" s="0" t="n">
        <v>38900</v>
      </c>
      <c r="H316" s="0" t="n">
        <v>29</v>
      </c>
      <c r="I316" s="0" t="n">
        <v>1.82</v>
      </c>
      <c r="K316" s="1" t="n">
        <v>0.1302</v>
      </c>
      <c r="L316" s="1" t="n">
        <v>0.1658</v>
      </c>
      <c r="M316" s="0" t="n">
        <f aca="false">(I316/0.52)*0.56</f>
        <v>1.96</v>
      </c>
      <c r="N316" s="3" t="n">
        <v>6.7</v>
      </c>
      <c r="O316" s="3"/>
      <c r="Q316" s="1" t="n">
        <v>0.02166</v>
      </c>
      <c r="R316" s="0" t="s">
        <v>26</v>
      </c>
      <c r="S316" s="10" t="n">
        <v>0.006</v>
      </c>
      <c r="T316" s="0" t="n">
        <v>87264969.0162665</v>
      </c>
      <c r="U316" s="0" t="n">
        <f aca="false">V316/2</f>
        <v>2353109368601.9</v>
      </c>
      <c r="V316" s="0" t="n">
        <v>4706218737203.79</v>
      </c>
      <c r="W316" s="5" t="n">
        <f aca="false">A316</f>
        <v>20190130</v>
      </c>
      <c r="X316" s="0" t="s">
        <v>226</v>
      </c>
    </row>
    <row r="317" customFormat="false" ht="13.8" hidden="false" customHeight="false" outlineLevel="0" collapsed="false">
      <c r="A317" s="0" t="n">
        <v>20190130</v>
      </c>
      <c r="B317" s="0" t="n">
        <v>29</v>
      </c>
      <c r="C317" s="0" t="n">
        <v>1100</v>
      </c>
      <c r="D317" s="5" t="n">
        <f aca="false">C317*-2</f>
        <v>-2200</v>
      </c>
      <c r="E317" s="1" t="n">
        <v>-1</v>
      </c>
      <c r="F317" s="7" t="n">
        <f aca="false">G317-38200</f>
        <v>700</v>
      </c>
      <c r="G317" s="0" t="n">
        <v>38900</v>
      </c>
      <c r="H317" s="0" t="n">
        <v>29</v>
      </c>
      <c r="I317" s="0" t="n">
        <v>1.81</v>
      </c>
      <c r="K317" s="1" t="n">
        <v>0.1464</v>
      </c>
      <c r="L317" s="1" t="n">
        <v>0.1884</v>
      </c>
      <c r="M317" s="0" t="n">
        <f aca="false">(I317/0.52)*0.56</f>
        <v>1.94923076923077</v>
      </c>
      <c r="N317" s="3" t="n">
        <v>7.1</v>
      </c>
      <c r="O317" s="3"/>
      <c r="Q317" s="1" t="n">
        <v>0.0219</v>
      </c>
      <c r="R317" s="0" t="s">
        <v>26</v>
      </c>
      <c r="S317" s="10" t="n">
        <v>0.006</v>
      </c>
      <c r="T317" s="0" t="n">
        <v>88231893.8807127</v>
      </c>
      <c r="U317" s="0" t="n">
        <f aca="false">V317/2</f>
        <v>2379182602603.02</v>
      </c>
      <c r="V317" s="0" t="n">
        <v>4758365205206.05</v>
      </c>
      <c r="W317" s="5" t="n">
        <f aca="false">A317</f>
        <v>20190130</v>
      </c>
      <c r="X317" s="0" t="s">
        <v>150</v>
      </c>
      <c r="Z317" s="0" t="s">
        <v>227</v>
      </c>
    </row>
    <row r="318" customFormat="false" ht="13.8" hidden="false" customHeight="false" outlineLevel="0" collapsed="false">
      <c r="A318" s="0" t="n">
        <v>20190130</v>
      </c>
      <c r="B318" s="0" t="n">
        <v>30</v>
      </c>
      <c r="C318" s="0" t="n">
        <v>1100</v>
      </c>
      <c r="D318" s="5" t="n">
        <f aca="false">C318*-2</f>
        <v>-2200</v>
      </c>
      <c r="E318" s="1" t="n">
        <v>-1</v>
      </c>
      <c r="F318" s="7" t="n">
        <f aca="false">G318-38200</f>
        <v>700</v>
      </c>
      <c r="G318" s="0" t="n">
        <v>38900</v>
      </c>
      <c r="H318" s="0" t="n">
        <v>27</v>
      </c>
      <c r="I318" s="0" t="n">
        <v>1.67</v>
      </c>
      <c r="K318" s="1" t="n">
        <v>0.1433</v>
      </c>
      <c r="L318" s="1" t="n">
        <v>0.1841</v>
      </c>
      <c r="M318" s="0" t="n">
        <f aca="false">(I318/0.52)*0.56</f>
        <v>1.79846153846154</v>
      </c>
      <c r="N318" s="3" t="n">
        <v>7.2</v>
      </c>
      <c r="O318" s="3" t="n">
        <v>0</v>
      </c>
      <c r="Q318" s="1" t="n">
        <v>0.02327</v>
      </c>
      <c r="R318" s="0" t="s">
        <v>24</v>
      </c>
      <c r="S318" s="10" t="n">
        <v>0.006</v>
      </c>
      <c r="T318" s="0" t="n">
        <v>93751423.3152596</v>
      </c>
      <c r="U318" s="0" t="n">
        <f aca="false">V318/2</f>
        <v>2528017313359.47</v>
      </c>
      <c r="V318" s="0" t="n">
        <v>5056034626718.94</v>
      </c>
      <c r="W318" s="5" t="n">
        <f aca="false">A318</f>
        <v>20190130</v>
      </c>
      <c r="X318" s="0" t="s">
        <v>228</v>
      </c>
      <c r="Z318" s="0" t="s">
        <v>227</v>
      </c>
    </row>
    <row r="319" customFormat="false" ht="13.8" hidden="false" customHeight="false" outlineLevel="0" collapsed="false">
      <c r="A319" s="0" t="n">
        <v>20190130</v>
      </c>
      <c r="B319" s="0" t="n">
        <v>31</v>
      </c>
      <c r="C319" s="0" t="n">
        <v>1100</v>
      </c>
      <c r="D319" s="5" t="n">
        <f aca="false">C319*-2</f>
        <v>-2200</v>
      </c>
      <c r="E319" s="1" t="n">
        <v>-1</v>
      </c>
      <c r="F319" s="7" t="n">
        <f aca="false">G319-38200</f>
        <v>700</v>
      </c>
      <c r="G319" s="0" t="n">
        <v>38900</v>
      </c>
      <c r="H319" s="0" t="n">
        <v>31</v>
      </c>
      <c r="I319" s="0" t="n">
        <v>1.62</v>
      </c>
      <c r="K319" s="1" t="n">
        <v>0.124</v>
      </c>
      <c r="L319" s="1" t="n">
        <v>0.1794</v>
      </c>
      <c r="M319" s="0" t="n">
        <f aca="false">(I319/0.52)*0.56</f>
        <v>1.74461538461538</v>
      </c>
      <c r="N319" s="3" t="n">
        <v>0</v>
      </c>
      <c r="O319" s="3" t="n">
        <v>0</v>
      </c>
      <c r="Q319" s="1" t="n">
        <v>0.02224</v>
      </c>
      <c r="R319" s="0" t="s">
        <v>26</v>
      </c>
      <c r="S319" s="10" t="n">
        <v>0.006</v>
      </c>
      <c r="T319" s="0" t="n">
        <v>89601704.1053447</v>
      </c>
      <c r="U319" s="0" t="n">
        <f aca="false">V319/2</f>
        <v>2416119684104.62</v>
      </c>
      <c r="V319" s="0" t="n">
        <v>4832239368209.24</v>
      </c>
      <c r="W319" s="5" t="n">
        <f aca="false">A319</f>
        <v>20190130</v>
      </c>
      <c r="X319" s="0" t="s">
        <v>226</v>
      </c>
      <c r="Z319" s="0" t="s">
        <v>227</v>
      </c>
    </row>
    <row r="320" customFormat="false" ht="13.8" hidden="false" customHeight="false" outlineLevel="0" collapsed="false">
      <c r="A320" s="0" t="n">
        <v>20190130</v>
      </c>
      <c r="B320" s="0" t="n">
        <v>32</v>
      </c>
      <c r="C320" s="0" t="n">
        <v>1100</v>
      </c>
      <c r="D320" s="5" t="n">
        <f aca="false">C320*-2</f>
        <v>-2200</v>
      </c>
      <c r="E320" s="6" t="n">
        <v>-1</v>
      </c>
      <c r="F320" s="7" t="n">
        <f aca="false">G320-38200</f>
        <v>700</v>
      </c>
      <c r="G320" s="0" t="n">
        <v>38900</v>
      </c>
      <c r="H320" s="0" t="n">
        <v>29</v>
      </c>
      <c r="I320" s="0" t="n">
        <v>1.6</v>
      </c>
      <c r="K320" s="1" t="n">
        <v>0.1486</v>
      </c>
      <c r="L320" s="1" t="n">
        <v>0.1908</v>
      </c>
      <c r="M320" s="0" t="n">
        <f aca="false">(I320/0.52)*0.56</f>
        <v>1.72307692307692</v>
      </c>
      <c r="N320" s="3" t="n">
        <v>6.8</v>
      </c>
      <c r="O320" s="3" t="n">
        <v>0</v>
      </c>
      <c r="P320" s="0" t="n">
        <v>2.9</v>
      </c>
      <c r="Q320" s="1" t="n">
        <v>0.02231</v>
      </c>
      <c r="R320" s="0" t="s">
        <v>24</v>
      </c>
      <c r="S320" s="10" t="n">
        <v>0.006</v>
      </c>
      <c r="T320" s="0" t="n">
        <v>89883723.8574749</v>
      </c>
      <c r="U320" s="0" t="n">
        <f aca="false">V320/2</f>
        <v>2423724377354.95</v>
      </c>
      <c r="V320" s="0" t="n">
        <v>4847448754709.9</v>
      </c>
      <c r="W320" s="5" t="n">
        <f aca="false">A320</f>
        <v>20190130</v>
      </c>
      <c r="X320" s="0" t="s">
        <v>229</v>
      </c>
      <c r="Z320" s="0" t="s">
        <v>182</v>
      </c>
    </row>
    <row r="321" customFormat="false" ht="13.8" hidden="false" customHeight="false" outlineLevel="0" collapsed="false">
      <c r="A321" s="0" t="n">
        <v>20190130</v>
      </c>
      <c r="B321" s="0" t="s">
        <v>230</v>
      </c>
      <c r="C321" s="7" t="n">
        <v>1100</v>
      </c>
      <c r="D321" s="5" t="n">
        <f aca="false">C321*-2</f>
        <v>-2200</v>
      </c>
      <c r="E321" s="1" t="n">
        <v>-1</v>
      </c>
      <c r="F321" s="7" t="n">
        <f aca="false">G321-38200</f>
        <v>700</v>
      </c>
      <c r="G321" s="0" t="n">
        <v>38900</v>
      </c>
      <c r="H321" s="0" t="n">
        <v>26</v>
      </c>
      <c r="I321" s="9" t="n">
        <v>2.94</v>
      </c>
      <c r="J321" s="9"/>
      <c r="K321" s="9" t="n">
        <v>0.1226</v>
      </c>
      <c r="L321" s="9" t="n">
        <v>0.1573</v>
      </c>
      <c r="M321" s="0" t="n">
        <f aca="false">(I321/0.52)*0.56</f>
        <v>3.16615384615385</v>
      </c>
      <c r="N321" s="3" t="n">
        <v>6.8</v>
      </c>
      <c r="O321" s="3" t="n">
        <v>0</v>
      </c>
      <c r="Q321" s="1" t="n">
        <v>0.007043</v>
      </c>
      <c r="R321" s="0" t="s">
        <v>26</v>
      </c>
      <c r="S321" s="10" t="n">
        <v>0.01</v>
      </c>
      <c r="T321" s="0" t="n">
        <v>28141542.4089853</v>
      </c>
      <c r="U321" s="0" t="n">
        <f aca="false">V321/2</f>
        <v>758839747907.86</v>
      </c>
      <c r="V321" s="0" t="n">
        <v>1517679495815.72</v>
      </c>
      <c r="W321" s="5" t="n">
        <f aca="false">A321</f>
        <v>20190130</v>
      </c>
      <c r="X321" s="0" t="s">
        <v>231</v>
      </c>
    </row>
    <row r="322" customFormat="false" ht="13.8" hidden="false" customHeight="false" outlineLevel="0" collapsed="false">
      <c r="A322" s="0" t="n">
        <v>20190130</v>
      </c>
      <c r="B322" s="0" t="s">
        <v>232</v>
      </c>
      <c r="C322" s="0" t="n">
        <v>1100</v>
      </c>
      <c r="D322" s="5" t="n">
        <f aca="false">C322*-2</f>
        <v>-2200</v>
      </c>
      <c r="E322" s="6" t="n">
        <v>-1</v>
      </c>
      <c r="F322" s="7" t="n">
        <f aca="false">G322-38200</f>
        <v>700</v>
      </c>
      <c r="G322" s="0" t="n">
        <v>38900</v>
      </c>
      <c r="H322" s="0" t="n">
        <v>26</v>
      </c>
      <c r="I322" s="9" t="n">
        <v>2.94</v>
      </c>
      <c r="J322" s="9"/>
      <c r="K322" s="9" t="n">
        <v>0.1305</v>
      </c>
      <c r="L322" s="9" t="n">
        <v>0.1679</v>
      </c>
      <c r="M322" s="0" t="n">
        <f aca="false">(I322/0.52)*0.56</f>
        <v>3.16615384615385</v>
      </c>
      <c r="N322" s="3" t="n">
        <v>6.8</v>
      </c>
      <c r="O322" s="3" t="n">
        <v>0</v>
      </c>
      <c r="Q322" s="1" t="n">
        <v>0.007965</v>
      </c>
      <c r="R322" s="0" t="s">
        <v>26</v>
      </c>
      <c r="S322" s="10" t="n">
        <v>0.01</v>
      </c>
      <c r="T322" s="0" t="n">
        <v>31989097.5987607</v>
      </c>
      <c r="U322" s="0" t="n">
        <f aca="false">V322/2</f>
        <v>862589491537.35</v>
      </c>
      <c r="V322" s="0" t="n">
        <v>1725178983074.7</v>
      </c>
      <c r="W322" s="5" t="n">
        <f aca="false">A322</f>
        <v>20190130</v>
      </c>
      <c r="X322" s="0" t="s">
        <v>231</v>
      </c>
    </row>
    <row r="323" customFormat="false" ht="13.8" hidden="false" customHeight="false" outlineLevel="0" collapsed="false">
      <c r="A323" s="0" t="n">
        <v>20190130</v>
      </c>
      <c r="B323" s="0" t="s">
        <v>233</v>
      </c>
      <c r="C323" s="7" t="n">
        <v>1100</v>
      </c>
      <c r="D323" s="5" t="n">
        <f aca="false">C323*-2</f>
        <v>-2200</v>
      </c>
      <c r="E323" s="1" t="n">
        <v>-1</v>
      </c>
      <c r="F323" s="7" t="n">
        <f aca="false">G323-38200</f>
        <v>500</v>
      </c>
      <c r="G323" s="0" t="n">
        <v>38700</v>
      </c>
      <c r="H323" s="0" t="n">
        <v>26</v>
      </c>
      <c r="I323" s="9" t="n">
        <v>2.94</v>
      </c>
      <c r="J323" s="9"/>
      <c r="K323" s="9" t="n">
        <v>0.1237</v>
      </c>
      <c r="L323" s="9" t="n">
        <v>0.1586</v>
      </c>
      <c r="M323" s="0" t="n">
        <f aca="false">(I323/0.52)*0.56</f>
        <v>3.16615384615385</v>
      </c>
      <c r="N323" s="3" t="n">
        <v>8.1</v>
      </c>
      <c r="O323" s="3" t="n">
        <v>0</v>
      </c>
      <c r="Q323" s="1" t="n">
        <v>0.007427</v>
      </c>
      <c r="R323" s="0" t="s">
        <v>26</v>
      </c>
      <c r="S323" s="10" t="n">
        <v>0.014</v>
      </c>
      <c r="T323" s="0" t="n">
        <v>29761141.5569326</v>
      </c>
      <c r="U323" s="0" t="n">
        <f aca="false">V323/2</f>
        <v>802512414859.75</v>
      </c>
      <c r="V323" s="0" t="n">
        <v>1605024829719.5</v>
      </c>
      <c r="W323" s="5" t="n">
        <f aca="false">A323</f>
        <v>20190130</v>
      </c>
      <c r="X323" s="0" t="s">
        <v>234</v>
      </c>
    </row>
    <row r="324" customFormat="false" ht="13.8" hidden="false" customHeight="false" outlineLevel="0" collapsed="false">
      <c r="A324" s="0" t="n">
        <v>20190130</v>
      </c>
      <c r="B324" s="0" t="s">
        <v>235</v>
      </c>
      <c r="C324" s="0" t="n">
        <v>1100</v>
      </c>
      <c r="D324" s="5" t="n">
        <f aca="false">C324*-2</f>
        <v>-2200</v>
      </c>
      <c r="E324" s="6" t="n">
        <v>-1</v>
      </c>
      <c r="F324" s="7" t="n">
        <f aca="false">G324-38200</f>
        <v>900</v>
      </c>
      <c r="G324" s="0" t="n">
        <v>39100</v>
      </c>
      <c r="H324" s="0" t="n">
        <v>40</v>
      </c>
      <c r="I324" s="9" t="n">
        <v>2.94</v>
      </c>
      <c r="J324" s="9"/>
      <c r="K324" s="9" t="n">
        <v>0.1625</v>
      </c>
      <c r="L324" s="9" t="n">
        <v>0.2029</v>
      </c>
      <c r="M324" s="0" t="n">
        <f aca="false">(I324/0.52)*0.56</f>
        <v>3.16615384615385</v>
      </c>
      <c r="N324" s="3" t="n">
        <v>5.7</v>
      </c>
      <c r="O324" s="3" t="n">
        <v>0</v>
      </c>
      <c r="P324" s="0" t="n">
        <v>2.1</v>
      </c>
      <c r="Q324" s="1" t="n">
        <v>0.01891</v>
      </c>
      <c r="R324" s="0" t="s">
        <v>26</v>
      </c>
      <c r="S324" s="10" t="n">
        <v>0.008</v>
      </c>
      <c r="T324" s="0" t="n">
        <v>76064756.0030984</v>
      </c>
      <c r="U324" s="0" t="n">
        <f aca="false">V324/2</f>
        <v>2051094408088.82</v>
      </c>
      <c r="V324" s="0" t="n">
        <v>4102188816177.63</v>
      </c>
      <c r="W324" s="5" t="n">
        <f aca="false">A324</f>
        <v>20190130</v>
      </c>
      <c r="X324" s="0" t="s">
        <v>236</v>
      </c>
    </row>
    <row r="325" customFormat="false" ht="13.8" hidden="false" customHeight="false" outlineLevel="0" collapsed="false">
      <c r="A325" s="0" t="n">
        <v>20190130</v>
      </c>
      <c r="B325" s="0" t="s">
        <v>237</v>
      </c>
      <c r="C325" s="7" t="n">
        <v>1100</v>
      </c>
      <c r="D325" s="5" t="n">
        <f aca="false">C325*-2</f>
        <v>-2200</v>
      </c>
      <c r="E325" s="1" t="n">
        <v>-1</v>
      </c>
      <c r="F325" s="7" t="n">
        <f aca="false">G325-38200</f>
        <v>900</v>
      </c>
      <c r="G325" s="0" t="n">
        <v>39100</v>
      </c>
      <c r="H325" s="0" t="n">
        <v>42</v>
      </c>
      <c r="I325" s="9" t="n">
        <v>2.94</v>
      </c>
      <c r="J325" s="9"/>
      <c r="K325" s="9" t="n">
        <v>0.1808</v>
      </c>
      <c r="L325" s="9" t="n">
        <v>0.2192</v>
      </c>
      <c r="M325" s="0" t="n">
        <f aca="false">(I325/0.52)*0.56</f>
        <v>3.16615384615385</v>
      </c>
      <c r="N325" s="3" t="n">
        <v>6.3</v>
      </c>
      <c r="O325" s="3" t="n">
        <v>0</v>
      </c>
      <c r="P325" s="0" t="n">
        <v>2.4</v>
      </c>
      <c r="Q325" s="1" t="n">
        <v>0.06999</v>
      </c>
      <c r="R325" s="0" t="s">
        <v>26</v>
      </c>
      <c r="S325" s="10" t="n">
        <v>0.008</v>
      </c>
      <c r="T325" s="0" t="n">
        <v>282825522.850504</v>
      </c>
      <c r="U325" s="0" t="n">
        <f aca="false">V325/2</f>
        <v>7626420945330.25</v>
      </c>
      <c r="V325" s="1" t="n">
        <v>15252841890660.5</v>
      </c>
      <c r="W325" s="5" t="n">
        <f aca="false">A325</f>
        <v>20190130</v>
      </c>
      <c r="X325" s="0" t="s">
        <v>238</v>
      </c>
    </row>
    <row r="326" customFormat="false" ht="13.8" hidden="false" customHeight="false" outlineLevel="0" collapsed="false">
      <c r="A326" s="0" t="n">
        <v>20190130</v>
      </c>
      <c r="B326" s="0" t="s">
        <v>239</v>
      </c>
      <c r="C326" s="0" t="n">
        <v>1100</v>
      </c>
      <c r="D326" s="5" t="n">
        <f aca="false">C326*-2</f>
        <v>-2200</v>
      </c>
      <c r="E326" s="6" t="n">
        <v>-1</v>
      </c>
      <c r="F326" s="7" t="n">
        <f aca="false">G326-38200</f>
        <v>1100</v>
      </c>
      <c r="G326" s="0" t="n">
        <v>39300</v>
      </c>
      <c r="H326" s="0" t="n">
        <v>41</v>
      </c>
      <c r="I326" s="9" t="n">
        <v>2.94</v>
      </c>
      <c r="J326" s="9"/>
      <c r="K326" s="9" t="n">
        <v>0.1744</v>
      </c>
      <c r="L326" s="9" t="n">
        <v>0.2098</v>
      </c>
      <c r="M326" s="0" t="n">
        <f aca="false">(I326/0.52)*0.56</f>
        <v>3.16615384615385</v>
      </c>
      <c r="N326" s="3" t="n">
        <v>6.7</v>
      </c>
      <c r="O326" s="3" t="n">
        <v>0</v>
      </c>
      <c r="P326" s="0" t="n">
        <v>2.5</v>
      </c>
      <c r="Q326" s="1" t="n">
        <v>0.0356637843660211</v>
      </c>
      <c r="R326" s="0" t="s">
        <v>26</v>
      </c>
      <c r="S326" s="10" t="n">
        <v>0.007</v>
      </c>
      <c r="T326" s="0" t="n">
        <v>106402023.625097</v>
      </c>
      <c r="U326" s="0" t="n">
        <f aca="false">V326/2</f>
        <v>2869142124874.24</v>
      </c>
      <c r="V326" s="0" t="n">
        <v>5738284249748.48</v>
      </c>
      <c r="W326" s="5" t="n">
        <f aca="false">A326</f>
        <v>20190130</v>
      </c>
      <c r="X326" s="0" t="s">
        <v>240</v>
      </c>
    </row>
    <row r="327" customFormat="false" ht="13.8" hidden="false" customHeight="false" outlineLevel="0" collapsed="false">
      <c r="A327" s="0" t="n">
        <v>20190130</v>
      </c>
      <c r="B327" s="0" t="s">
        <v>241</v>
      </c>
      <c r="C327" s="7" t="n">
        <v>1100</v>
      </c>
      <c r="D327" s="5" t="n">
        <f aca="false">C327*-2</f>
        <v>-2200</v>
      </c>
      <c r="E327" s="1" t="n">
        <v>-1</v>
      </c>
      <c r="F327" s="7" t="n">
        <f aca="false">G327-38200</f>
        <v>1100</v>
      </c>
      <c r="G327" s="0" t="n">
        <v>39300</v>
      </c>
      <c r="H327" s="0" t="n">
        <v>38</v>
      </c>
      <c r="I327" s="9" t="n">
        <v>2.85</v>
      </c>
      <c r="J327" s="9"/>
      <c r="K327" s="9" t="n">
        <v>0.1247</v>
      </c>
      <c r="L327" s="9" t="n">
        <v>0.1638</v>
      </c>
      <c r="M327" s="0" t="n">
        <f aca="false">(I327/0.52)*0.56</f>
        <v>3.06923076923077</v>
      </c>
      <c r="N327" s="3" t="n">
        <v>6.5</v>
      </c>
      <c r="O327" s="3" t="n">
        <v>0</v>
      </c>
      <c r="Q327" s="1" t="n">
        <v>0.01657</v>
      </c>
      <c r="R327" s="0" t="s">
        <v>26</v>
      </c>
      <c r="S327" s="10" t="n">
        <v>0.006</v>
      </c>
      <c r="T327" s="0" t="n">
        <v>66758104.1828041</v>
      </c>
      <c r="U327" s="0" t="n">
        <f aca="false">V327/2</f>
        <v>1800139530827.95</v>
      </c>
      <c r="V327" s="0" t="n">
        <v>3600279061655.9</v>
      </c>
      <c r="W327" s="5" t="n">
        <f aca="false">A327</f>
        <v>20190130</v>
      </c>
      <c r="X327" s="0" t="s">
        <v>242</v>
      </c>
    </row>
    <row r="328" customFormat="false" ht="13.8" hidden="false" customHeight="false" outlineLevel="0" collapsed="false">
      <c r="A328" s="0" t="n">
        <v>20190130</v>
      </c>
      <c r="B328" s="0" t="s">
        <v>243</v>
      </c>
      <c r="C328" s="0" t="n">
        <v>1100</v>
      </c>
      <c r="D328" s="5" t="n">
        <f aca="false">C328*-2</f>
        <v>-2200</v>
      </c>
      <c r="E328" s="6" t="n">
        <v>-1</v>
      </c>
      <c r="F328" s="7" t="n">
        <f aca="false">G328-38200</f>
        <v>1100</v>
      </c>
      <c r="G328" s="0" t="n">
        <v>39300</v>
      </c>
      <c r="H328" s="0" t="n">
        <v>39</v>
      </c>
      <c r="I328" s="0" t="n">
        <v>2.84</v>
      </c>
      <c r="K328" s="1" t="n">
        <v>0.1815</v>
      </c>
      <c r="L328" s="1" t="n">
        <v>0.2193</v>
      </c>
      <c r="M328" s="0" t="n">
        <f aca="false">(I328/0.52)*0.56</f>
        <v>3.05846153846154</v>
      </c>
      <c r="N328" s="3" t="n">
        <v>6.7</v>
      </c>
      <c r="O328" s="3" t="n">
        <v>0</v>
      </c>
      <c r="Q328" s="1" t="n">
        <v>0.01996</v>
      </c>
      <c r="R328" s="0" t="s">
        <v>26</v>
      </c>
      <c r="S328" s="10" t="n">
        <v>0.006</v>
      </c>
      <c r="T328" s="0" t="n">
        <v>80496494.9651434</v>
      </c>
      <c r="U328" s="0" t="n">
        <f aca="false">V328/2</f>
        <v>2170596730593.99</v>
      </c>
      <c r="V328" s="0" t="n">
        <v>4341193461187.98</v>
      </c>
      <c r="W328" s="5" t="n">
        <f aca="false">A328</f>
        <v>20190130</v>
      </c>
      <c r="X328" s="0" t="s">
        <v>242</v>
      </c>
    </row>
    <row r="329" customFormat="false" ht="13.8" hidden="false" customHeight="false" outlineLevel="0" collapsed="false">
      <c r="A329" s="0" t="n">
        <v>20190130</v>
      </c>
      <c r="B329" s="0" t="s">
        <v>244</v>
      </c>
      <c r="C329" s="7" t="n">
        <v>1100</v>
      </c>
      <c r="D329" s="5" t="n">
        <f aca="false">C329*-2</f>
        <v>-2200</v>
      </c>
      <c r="E329" s="1" t="n">
        <v>-1</v>
      </c>
      <c r="F329" s="7" t="n">
        <f aca="false">G329-38200</f>
        <v>1100</v>
      </c>
      <c r="G329" s="0" t="n">
        <v>39300</v>
      </c>
      <c r="H329" s="0" t="n">
        <v>41</v>
      </c>
      <c r="I329" s="0" t="n">
        <v>2.6</v>
      </c>
      <c r="K329" s="1" t="n">
        <v>0.1856</v>
      </c>
      <c r="L329" s="1" t="n">
        <v>0.2093</v>
      </c>
      <c r="M329" s="0" t="n">
        <f aca="false">(I329/0.52)*0.56</f>
        <v>2.8</v>
      </c>
      <c r="N329" s="3" t="n">
        <f aca="false">6.5*1.3</f>
        <v>8.45</v>
      </c>
      <c r="O329" s="3" t="n">
        <v>0</v>
      </c>
      <c r="Q329" s="1" t="n">
        <v>0.02037</v>
      </c>
      <c r="R329" s="0" t="s">
        <v>26</v>
      </c>
      <c r="S329" s="10" t="n">
        <v>0.006</v>
      </c>
      <c r="T329" s="0" t="n">
        <v>82108036.405887</v>
      </c>
      <c r="U329" s="0" t="n">
        <f aca="false">V329/2</f>
        <v>2214052120595.87</v>
      </c>
      <c r="V329" s="0" t="n">
        <v>4428104241191.74</v>
      </c>
      <c r="W329" s="5" t="n">
        <f aca="false">A329</f>
        <v>20190130</v>
      </c>
      <c r="X329" s="0" t="s">
        <v>245</v>
      </c>
    </row>
    <row r="330" customFormat="false" ht="13.8" hidden="false" customHeight="false" outlineLevel="0" collapsed="false">
      <c r="A330" s="0" t="n">
        <v>20190130</v>
      </c>
      <c r="B330" s="0" t="s">
        <v>246</v>
      </c>
      <c r="C330" s="0" t="n">
        <v>1100</v>
      </c>
      <c r="D330" s="5" t="n">
        <f aca="false">C330*-2</f>
        <v>-2200</v>
      </c>
      <c r="E330" s="6" t="n">
        <v>-1</v>
      </c>
      <c r="F330" s="7" t="n">
        <f aca="false">G330-38200</f>
        <v>1100</v>
      </c>
      <c r="G330" s="0" t="n">
        <v>39300</v>
      </c>
      <c r="H330" s="0" t="n">
        <v>40</v>
      </c>
      <c r="I330" s="0" t="n">
        <v>2.5</v>
      </c>
      <c r="K330" s="1" t="n">
        <v>0.2821</v>
      </c>
      <c r="L330" s="1" t="n">
        <v>0.3091</v>
      </c>
      <c r="M330" s="0" t="n">
        <f aca="false">(I330/0.52)*0.56</f>
        <v>2.69230769230769</v>
      </c>
      <c r="N330" s="65" t="n">
        <v>0</v>
      </c>
      <c r="O330" s="3" t="n">
        <v>0</v>
      </c>
      <c r="Q330" s="1" t="n">
        <v>0.01453</v>
      </c>
      <c r="R330" s="0" t="s">
        <v>26</v>
      </c>
      <c r="S330" s="10" t="n">
        <v>0.006</v>
      </c>
      <c r="T330" s="0" t="n">
        <v>58619819.9070488</v>
      </c>
      <c r="U330" s="0" t="n">
        <f aca="false">V330/2</f>
        <v>1580689811318.45</v>
      </c>
      <c r="V330" s="0" t="n">
        <v>3161379622636.89</v>
      </c>
      <c r="W330" s="5" t="n">
        <f aca="false">A330</f>
        <v>20190130</v>
      </c>
      <c r="X330" s="0" t="s">
        <v>245</v>
      </c>
    </row>
    <row r="331" customFormat="false" ht="13.8" hidden="false" customHeight="false" outlineLevel="0" collapsed="false">
      <c r="A331" s="0" t="n">
        <v>20190130</v>
      </c>
      <c r="B331" s="0" t="s">
        <v>247</v>
      </c>
      <c r="C331" s="7" t="n">
        <v>1100</v>
      </c>
      <c r="D331" s="5" t="n">
        <f aca="false">C331*-2</f>
        <v>-2200</v>
      </c>
      <c r="E331" s="1" t="n">
        <v>-1</v>
      </c>
      <c r="F331" s="7" t="n">
        <f aca="false">G331-38200</f>
        <v>1100</v>
      </c>
      <c r="G331" s="0" t="n">
        <v>39300</v>
      </c>
      <c r="H331" s="0" t="n">
        <v>38</v>
      </c>
      <c r="I331" s="0" t="n">
        <v>2.46</v>
      </c>
      <c r="K331" s="1" t="n">
        <v>0.2531</v>
      </c>
      <c r="L331" s="1" t="n">
        <v>0.2827</v>
      </c>
      <c r="M331" s="0" t="n">
        <f aca="false">(I331/0.52)*0.56</f>
        <v>2.64923076923077</v>
      </c>
      <c r="N331" s="3" t="n">
        <f aca="false">6.4*1.3</f>
        <v>8.32</v>
      </c>
      <c r="O331" s="3" t="n">
        <v>0</v>
      </c>
      <c r="Q331" s="1" t="n">
        <v>0.01231</v>
      </c>
      <c r="R331" s="0" t="s">
        <v>26</v>
      </c>
      <c r="S331" s="10" t="n">
        <v>0.006</v>
      </c>
      <c r="T331" s="0" t="n">
        <v>49595187.8388846</v>
      </c>
      <c r="U331" s="0" t="n">
        <f aca="false">V331/2</f>
        <v>1337339627307.91</v>
      </c>
      <c r="V331" s="0" t="n">
        <v>2674679254615.82</v>
      </c>
      <c r="W331" s="5" t="n">
        <f aca="false">A331</f>
        <v>20190130</v>
      </c>
      <c r="X331" s="0" t="s">
        <v>248</v>
      </c>
    </row>
    <row r="332" customFormat="false" ht="13.8" hidden="false" customHeight="false" outlineLevel="0" collapsed="false">
      <c r="A332" s="0" t="n">
        <v>20190130</v>
      </c>
      <c r="B332" s="0" t="s">
        <v>249</v>
      </c>
      <c r="C332" s="0" t="n">
        <v>1100</v>
      </c>
      <c r="D332" s="5" t="n">
        <f aca="false">C332*-2</f>
        <v>-2200</v>
      </c>
      <c r="E332" s="6" t="n">
        <v>-1</v>
      </c>
      <c r="F332" s="7" t="n">
        <f aca="false">G332-38200</f>
        <v>1100</v>
      </c>
      <c r="G332" s="0" t="n">
        <v>39300</v>
      </c>
      <c r="H332" s="0" t="n">
        <v>33</v>
      </c>
      <c r="I332" s="0" t="n">
        <v>2.46</v>
      </c>
      <c r="K332" s="1" t="n">
        <v>0.2511</v>
      </c>
      <c r="L332" s="1" t="n">
        <v>0.2834</v>
      </c>
      <c r="M332" s="0" t="n">
        <f aca="false">(I332/0.52)*0.56</f>
        <v>2.64923076923077</v>
      </c>
      <c r="N332" s="3" t="n">
        <v>0</v>
      </c>
      <c r="O332" s="3" t="n">
        <v>0</v>
      </c>
      <c r="Q332" s="1" t="n">
        <v>0.007964</v>
      </c>
      <c r="R332" s="0" t="s">
        <v>26</v>
      </c>
      <c r="S332" s="10" t="n">
        <v>0.006</v>
      </c>
      <c r="T332" s="0" t="n">
        <v>32025357.2811774</v>
      </c>
      <c r="U332" s="0" t="n">
        <f aca="false">V332/2</f>
        <v>863567237812.395</v>
      </c>
      <c r="V332" s="0" t="n">
        <v>1727134475624.79</v>
      </c>
      <c r="W332" s="5" t="n">
        <f aca="false">A332</f>
        <v>20190130</v>
      </c>
      <c r="X332" s="0" t="s">
        <v>250</v>
      </c>
      <c r="Z332" s="0" t="s">
        <v>153</v>
      </c>
    </row>
    <row r="333" customFormat="false" ht="13.8" hidden="false" customHeight="false" outlineLevel="0" collapsed="false">
      <c r="A333" s="0" t="n">
        <v>20190130</v>
      </c>
      <c r="B333" s="0" t="s">
        <v>251</v>
      </c>
      <c r="C333" s="0" t="n">
        <v>900</v>
      </c>
      <c r="D333" s="5" t="n">
        <f aca="false">C333*-2</f>
        <v>-1800</v>
      </c>
      <c r="E333" s="1" t="n">
        <v>-1</v>
      </c>
      <c r="F333" s="7" t="n">
        <f aca="false">G333-38200</f>
        <v>1100</v>
      </c>
      <c r="G333" s="0" t="n">
        <v>39300</v>
      </c>
      <c r="H333" s="0" t="n">
        <v>41</v>
      </c>
      <c r="I333" s="0" t="n">
        <v>2.82</v>
      </c>
      <c r="K333" s="1" t="n">
        <v>0.1478</v>
      </c>
      <c r="L333" s="1" t="n">
        <v>0.1828</v>
      </c>
      <c r="M333" s="0" t="n">
        <f aca="false">(I333/0.52)*0.56</f>
        <v>3.03692307692308</v>
      </c>
      <c r="N333" s="3" t="n">
        <f aca="false">3.7*2</f>
        <v>7.4</v>
      </c>
      <c r="O333" s="3" t="n">
        <v>0</v>
      </c>
      <c r="Q333" s="1" t="n">
        <v>0.01795</v>
      </c>
      <c r="R333" s="0" t="s">
        <v>26</v>
      </c>
      <c r="S333" s="10" t="n">
        <v>0.009</v>
      </c>
      <c r="T333" s="0" t="n">
        <v>71955325.3292022</v>
      </c>
      <c r="U333" s="0" t="n">
        <f aca="false">V333/2</f>
        <v>1940283163584.02</v>
      </c>
      <c r="V333" s="0" t="n">
        <v>3880566327168.04</v>
      </c>
      <c r="W333" s="5" t="n">
        <f aca="false">A333</f>
        <v>20190130</v>
      </c>
      <c r="X333" s="0" t="s">
        <v>252</v>
      </c>
    </row>
    <row r="334" customFormat="false" ht="13.8" hidden="false" customHeight="false" outlineLevel="0" collapsed="false">
      <c r="A334" s="0" t="n">
        <v>20190130</v>
      </c>
      <c r="B334" s="0" t="s">
        <v>253</v>
      </c>
      <c r="C334" s="0" t="n">
        <v>900</v>
      </c>
      <c r="D334" s="5" t="n">
        <f aca="false">C334*-2</f>
        <v>-1800</v>
      </c>
      <c r="E334" s="6" t="n">
        <v>-1</v>
      </c>
      <c r="F334" s="7" t="n">
        <f aca="false">G334-38200</f>
        <v>1100</v>
      </c>
      <c r="G334" s="0" t="n">
        <v>39300</v>
      </c>
      <c r="H334" s="0" t="n">
        <v>33</v>
      </c>
      <c r="I334" s="0" t="n">
        <v>2.72</v>
      </c>
      <c r="K334" s="1" t="n">
        <v>0.3648</v>
      </c>
      <c r="L334" s="1" t="n">
        <v>0.392</v>
      </c>
      <c r="M334" s="0" t="n">
        <f aca="false">(I334/0.52)*0.56</f>
        <v>2.92923076923077</v>
      </c>
      <c r="N334" s="3" t="n">
        <v>12</v>
      </c>
      <c r="O334" s="3" t="n">
        <v>0</v>
      </c>
      <c r="Q334" s="1" t="n">
        <v>0.009378</v>
      </c>
      <c r="R334" s="0" t="s">
        <v>26</v>
      </c>
      <c r="S334" s="10" t="n">
        <v>0.009</v>
      </c>
      <c r="T334" s="0" t="n">
        <v>37577117.5445391</v>
      </c>
      <c r="U334" s="0" t="n">
        <f aca="false">V334/2</f>
        <v>1013271056368.88</v>
      </c>
      <c r="V334" s="0" t="n">
        <v>2026542112737.75</v>
      </c>
      <c r="W334" s="5" t="n">
        <f aca="false">A334</f>
        <v>20190130</v>
      </c>
      <c r="X334" s="0" t="s">
        <v>254</v>
      </c>
    </row>
    <row r="335" customFormat="false" ht="13.8" hidden="false" customHeight="false" outlineLevel="0" collapsed="false">
      <c r="A335" s="0" t="n">
        <v>20190130</v>
      </c>
      <c r="B335" s="0" t="s">
        <v>255</v>
      </c>
      <c r="C335" s="0" t="n">
        <v>900</v>
      </c>
      <c r="D335" s="5" t="n">
        <f aca="false">C335*-2</f>
        <v>-1800</v>
      </c>
      <c r="E335" s="1" t="n">
        <v>-1</v>
      </c>
      <c r="F335" s="7" t="n">
        <f aca="false">G335-38200</f>
        <v>1100</v>
      </c>
      <c r="G335" s="0" t="n">
        <v>39300</v>
      </c>
      <c r="H335" s="0" t="n">
        <v>31</v>
      </c>
      <c r="I335" s="0" t="n">
        <v>2.64</v>
      </c>
      <c r="K335" s="1" t="n">
        <v>0.2392</v>
      </c>
      <c r="L335" s="1" t="n">
        <v>0.2659</v>
      </c>
      <c r="M335" s="0" t="n">
        <f aca="false">(I335/0.52)*0.56</f>
        <v>2.84307692307692</v>
      </c>
      <c r="N335" s="3" t="n">
        <v>12</v>
      </c>
      <c r="O335" s="3" t="n">
        <v>0</v>
      </c>
      <c r="Q335" s="1" t="n">
        <v>0.006711</v>
      </c>
      <c r="R335" s="0" t="s">
        <v>26</v>
      </c>
      <c r="S335" s="10" t="n">
        <v>0.009</v>
      </c>
      <c r="T335" s="0" t="n">
        <v>26953030.5964369</v>
      </c>
      <c r="U335" s="0" t="n">
        <f aca="false">V335/2</f>
        <v>726791397781.47</v>
      </c>
      <c r="V335" s="0" t="n">
        <v>1453582795562.94</v>
      </c>
      <c r="W335" s="5" t="n">
        <f aca="false">A335</f>
        <v>20190130</v>
      </c>
      <c r="X335" s="0" t="s">
        <v>256</v>
      </c>
    </row>
    <row r="336" customFormat="false" ht="13.8" hidden="false" customHeight="false" outlineLevel="0" collapsed="false">
      <c r="A336" s="0" t="n">
        <v>20190130</v>
      </c>
      <c r="B336" s="0" t="s">
        <v>257</v>
      </c>
      <c r="C336" s="0" t="n">
        <v>900</v>
      </c>
      <c r="D336" s="5" t="n">
        <f aca="false">C336*-2</f>
        <v>-1800</v>
      </c>
      <c r="E336" s="6" t="n">
        <v>-1</v>
      </c>
      <c r="F336" s="7" t="n">
        <f aca="false">G336-38200</f>
        <v>1100</v>
      </c>
      <c r="G336" s="0" t="n">
        <v>39300</v>
      </c>
      <c r="H336" s="0" t="n">
        <v>29</v>
      </c>
      <c r="I336" s="0" t="n">
        <v>2.65</v>
      </c>
      <c r="K336" s="1" t="n">
        <v>0.3125</v>
      </c>
      <c r="L336" s="1" t="n">
        <v>0.3399</v>
      </c>
      <c r="M336" s="0" t="n">
        <f aca="false">(I336/0.52)*0.56</f>
        <v>2.85384615384615</v>
      </c>
      <c r="N336" s="3" t="n">
        <v>12</v>
      </c>
      <c r="O336" s="3" t="n">
        <v>0</v>
      </c>
      <c r="Q336" s="1" t="n">
        <v>0.007368</v>
      </c>
      <c r="R336" s="0" t="s">
        <v>26</v>
      </c>
      <c r="S336" s="10" t="n">
        <v>0.009</v>
      </c>
      <c r="T336" s="0" t="n">
        <v>29539554.6088304</v>
      </c>
      <c r="U336" s="0" t="n">
        <f aca="false">V336/2</f>
        <v>796537298734.49</v>
      </c>
      <c r="V336" s="0" t="n">
        <v>1593074597468.98</v>
      </c>
      <c r="W336" s="5" t="n">
        <f aca="false">A336</f>
        <v>20190130</v>
      </c>
      <c r="X336" s="0" t="s">
        <v>256</v>
      </c>
    </row>
    <row r="337" customFormat="false" ht="13.8" hidden="false" customHeight="false" outlineLevel="0" collapsed="false">
      <c r="A337" s="0" t="n">
        <v>20190130</v>
      </c>
      <c r="B337" s="0" t="s">
        <v>258</v>
      </c>
      <c r="C337" s="0" t="n">
        <v>900</v>
      </c>
      <c r="D337" s="5" t="n">
        <f aca="false">C337*-2</f>
        <v>-1800</v>
      </c>
      <c r="E337" s="1" t="n">
        <v>-1</v>
      </c>
      <c r="F337" s="7" t="n">
        <f aca="false">G337-38200</f>
        <v>1100</v>
      </c>
      <c r="G337" s="0" t="n">
        <v>39300</v>
      </c>
      <c r="H337" s="0" t="n">
        <v>28</v>
      </c>
      <c r="I337" s="0" t="n">
        <v>2.55</v>
      </c>
      <c r="K337" s="1" t="n">
        <v>0.1489</v>
      </c>
      <c r="L337" s="1" t="n">
        <v>0.1806</v>
      </c>
      <c r="M337" s="0" t="n">
        <f aca="false">(I337/0.52)*0.56</f>
        <v>2.74615384615385</v>
      </c>
      <c r="N337" s="3" t="n">
        <f aca="false">7.3*1.3</f>
        <v>9.49</v>
      </c>
      <c r="O337" s="3" t="n">
        <v>0</v>
      </c>
      <c r="Q337" s="1" t="n">
        <v>0.007208</v>
      </c>
      <c r="R337" s="0" t="s">
        <v>26</v>
      </c>
      <c r="S337" s="10" t="n">
        <v>0.009</v>
      </c>
      <c r="T337" s="0" t="n">
        <v>28907024.5933385</v>
      </c>
      <c r="U337" s="0" t="n">
        <f aca="false">V337/2</f>
        <v>779481058158.755</v>
      </c>
      <c r="V337" s="0" t="n">
        <v>1558962116317.51</v>
      </c>
      <c r="W337" s="5" t="n">
        <f aca="false">A337</f>
        <v>20190130</v>
      </c>
      <c r="X337" s="0" t="s">
        <v>259</v>
      </c>
    </row>
    <row r="338" customFormat="false" ht="13.8" hidden="false" customHeight="false" outlineLevel="0" collapsed="false">
      <c r="A338" s="0" t="n">
        <v>20190130</v>
      </c>
      <c r="B338" s="0" t="s">
        <v>260</v>
      </c>
      <c r="C338" s="0" t="n">
        <f aca="false">C337-150</f>
        <v>750</v>
      </c>
      <c r="D338" s="5" t="n">
        <f aca="false">C338*-2</f>
        <v>-1500</v>
      </c>
      <c r="E338" s="6" t="n">
        <v>-1</v>
      </c>
      <c r="F338" s="7" t="n">
        <f aca="false">G338-38200</f>
        <v>1100</v>
      </c>
      <c r="G338" s="0" t="n">
        <v>39300</v>
      </c>
      <c r="H338" s="0" t="n">
        <v>36</v>
      </c>
      <c r="I338" s="0" t="n">
        <v>2.52</v>
      </c>
      <c r="K338" s="1" t="n">
        <v>0.111</v>
      </c>
      <c r="L338" s="1" t="n">
        <v>0.1423</v>
      </c>
      <c r="M338" s="0" t="n">
        <f aca="false">(I338/0.52)*0.56</f>
        <v>2.71384615384615</v>
      </c>
      <c r="N338" s="3" t="n">
        <f aca="false">5.3*1.3</f>
        <v>6.89</v>
      </c>
      <c r="O338" s="3" t="n">
        <v>0</v>
      </c>
      <c r="Q338" s="1" t="n">
        <v>0.01334</v>
      </c>
      <c r="R338" s="0" t="s">
        <v>26</v>
      </c>
      <c r="S338" s="10" t="n">
        <v>0.012</v>
      </c>
      <c r="T338" s="0" t="n">
        <v>53624041.4407436</v>
      </c>
      <c r="U338" s="0" t="n">
        <f aca="false">V338/2</f>
        <v>1445978102312.62</v>
      </c>
      <c r="V338" s="0" t="n">
        <v>2891956204625.23</v>
      </c>
      <c r="W338" s="5" t="n">
        <f aca="false">A338</f>
        <v>20190130</v>
      </c>
      <c r="X338" s="0" t="s">
        <v>261</v>
      </c>
    </row>
    <row r="339" customFormat="false" ht="13.8" hidden="false" customHeight="false" outlineLevel="0" collapsed="false">
      <c r="A339" s="0" t="n">
        <v>20190130</v>
      </c>
      <c r="B339" s="0" t="s">
        <v>262</v>
      </c>
      <c r="C339" s="0" t="n">
        <v>750</v>
      </c>
      <c r="D339" s="5" t="n">
        <f aca="false">C339*-2</f>
        <v>-1500</v>
      </c>
      <c r="E339" s="1" t="n">
        <v>-1</v>
      </c>
      <c r="F339" s="7" t="n">
        <f aca="false">G339-38200</f>
        <v>1100</v>
      </c>
      <c r="G339" s="0" t="n">
        <v>39300</v>
      </c>
      <c r="H339" s="0" t="n">
        <v>36</v>
      </c>
      <c r="I339" s="0" t="n">
        <v>2.4</v>
      </c>
      <c r="K339" s="1" t="n">
        <v>0.1188</v>
      </c>
      <c r="L339" s="1" t="n">
        <v>0.1459</v>
      </c>
      <c r="M339" s="0" t="n">
        <f aca="false">(I339/0.52)*0.56</f>
        <v>2.58461538461538</v>
      </c>
      <c r="N339" s="3" t="n">
        <f aca="false">5.6*1.3</f>
        <v>7.28</v>
      </c>
      <c r="O339" s="3" t="n">
        <v>0</v>
      </c>
      <c r="Q339" s="1" t="n">
        <v>0.008528</v>
      </c>
      <c r="R339" s="0" t="s">
        <v>26</v>
      </c>
      <c r="S339" s="10" t="n">
        <v>0.011</v>
      </c>
      <c r="T339" s="0" t="n">
        <v>34382236.6382649</v>
      </c>
      <c r="U339" s="0" t="n">
        <f aca="false">V339/2</f>
        <v>927120745690.145</v>
      </c>
      <c r="V339" s="0" t="n">
        <v>1854241491380.29</v>
      </c>
      <c r="W339" s="5" t="n">
        <f aca="false">A339</f>
        <v>20190130</v>
      </c>
      <c r="X339" s="0" t="s">
        <v>263</v>
      </c>
    </row>
    <row r="340" customFormat="false" ht="13.8" hidden="false" customHeight="false" outlineLevel="0" collapsed="false">
      <c r="A340" s="0" t="n">
        <v>20190130</v>
      </c>
      <c r="B340" s="0" t="s">
        <v>264</v>
      </c>
      <c r="C340" s="0" t="n">
        <v>750</v>
      </c>
      <c r="D340" s="5" t="n">
        <f aca="false">C340*-2</f>
        <v>-1500</v>
      </c>
      <c r="E340" s="6" t="n">
        <v>-1</v>
      </c>
      <c r="F340" s="7" t="n">
        <f aca="false">G340-38200</f>
        <v>1100</v>
      </c>
      <c r="G340" s="0" t="n">
        <v>39300</v>
      </c>
      <c r="H340" s="0" t="n">
        <v>33</v>
      </c>
      <c r="I340" s="0" t="n">
        <v>2.32</v>
      </c>
      <c r="K340" s="1" t="n">
        <v>0.1463</v>
      </c>
      <c r="L340" s="1" t="n">
        <v>0.1637</v>
      </c>
      <c r="M340" s="0" t="n">
        <f aca="false">(I340/0.52)*0.56</f>
        <v>2.49846153846154</v>
      </c>
      <c r="N340" s="3" t="n">
        <f aca="false">6.7*1.2</f>
        <v>8.04</v>
      </c>
      <c r="O340" s="3" t="n">
        <v>0</v>
      </c>
      <c r="Q340" s="1" t="n">
        <v>0.007906</v>
      </c>
      <c r="R340" s="0" t="s">
        <v>26</v>
      </c>
      <c r="S340" s="10" t="n">
        <v>0.011</v>
      </c>
      <c r="T340" s="0" t="n">
        <v>31787654.9186677</v>
      </c>
      <c r="U340" s="0" t="n">
        <f aca="false">V340/2</f>
        <v>857157567787.115</v>
      </c>
      <c r="V340" s="0" t="n">
        <v>1714315135574.23</v>
      </c>
      <c r="W340" s="5" t="n">
        <f aca="false">A340</f>
        <v>20190130</v>
      </c>
      <c r="X340" s="0" t="s">
        <v>265</v>
      </c>
    </row>
    <row r="341" customFormat="false" ht="13.8" hidden="false" customHeight="false" outlineLevel="0" collapsed="false">
      <c r="A341" s="0" t="n">
        <v>20190130</v>
      </c>
      <c r="B341" s="0" t="s">
        <v>266</v>
      </c>
      <c r="C341" s="0" t="n">
        <v>750</v>
      </c>
      <c r="D341" s="5" t="n">
        <f aca="false">C341*-2</f>
        <v>-1500</v>
      </c>
      <c r="E341" s="1" t="n">
        <v>-1</v>
      </c>
      <c r="F341" s="7" t="n">
        <f aca="false">G341-38200</f>
        <v>900</v>
      </c>
      <c r="G341" s="0" t="n">
        <v>39100</v>
      </c>
      <c r="H341" s="0" t="n">
        <v>30</v>
      </c>
      <c r="I341" s="0" t="n">
        <v>3.35</v>
      </c>
      <c r="K341" s="1" t="n">
        <v>0.1663</v>
      </c>
      <c r="L341" s="1" t="n">
        <v>0.2038</v>
      </c>
      <c r="M341" s="0" t="n">
        <f aca="false">(I341/0.52)*0.56</f>
        <v>3.60769230769231</v>
      </c>
      <c r="N341" s="3" t="n">
        <f aca="false">6.7*1.2</f>
        <v>8.04</v>
      </c>
      <c r="O341" s="3" t="n">
        <v>0</v>
      </c>
      <c r="Q341" s="1" t="n">
        <v>0.008403</v>
      </c>
      <c r="R341" s="0" t="s">
        <v>26</v>
      </c>
      <c r="S341" s="10" t="n">
        <v>0.019</v>
      </c>
      <c r="T341" s="0" t="n">
        <v>33781937.4515879</v>
      </c>
      <c r="U341" s="0" t="n">
        <f aca="false">V341/2</f>
        <v>910933612914.445</v>
      </c>
      <c r="V341" s="0" t="n">
        <v>1821867225828.89</v>
      </c>
      <c r="W341" s="5" t="n">
        <f aca="false">A341</f>
        <v>20190130</v>
      </c>
      <c r="X341" s="0" t="s">
        <v>267</v>
      </c>
    </row>
    <row r="342" customFormat="false" ht="13.8" hidden="false" customHeight="false" outlineLevel="0" collapsed="false">
      <c r="A342" s="0" t="n">
        <v>20190130</v>
      </c>
      <c r="B342" s="0" t="s">
        <v>268</v>
      </c>
      <c r="C342" s="0" t="n">
        <v>750</v>
      </c>
      <c r="D342" s="5" t="n">
        <f aca="false">C342*-2</f>
        <v>-1500</v>
      </c>
      <c r="E342" s="6" t="n">
        <v>-1</v>
      </c>
      <c r="F342" s="7" t="n">
        <f aca="false">G342-38200</f>
        <v>900</v>
      </c>
      <c r="G342" s="0" t="n">
        <v>39100</v>
      </c>
      <c r="H342" s="0" t="n">
        <v>32</v>
      </c>
      <c r="I342" s="0" t="n">
        <v>3.26</v>
      </c>
      <c r="K342" s="1" t="n">
        <v>0.1503</v>
      </c>
      <c r="L342" s="1" t="n">
        <v>0.1826</v>
      </c>
      <c r="M342" s="0" t="n">
        <f aca="false">(I342/0.52)*0.56</f>
        <v>3.51076923076923</v>
      </c>
      <c r="N342" s="3" t="n">
        <v>6.2</v>
      </c>
      <c r="O342" s="3" t="n">
        <v>0</v>
      </c>
      <c r="P342" s="0" t="n">
        <v>2.5</v>
      </c>
      <c r="Q342" s="1" t="n">
        <v>0.008891</v>
      </c>
      <c r="R342" s="0" t="s">
        <v>26</v>
      </c>
      <c r="S342" s="10" t="n">
        <v>0.019</v>
      </c>
      <c r="T342" s="0" t="n">
        <v>35743989.1556933</v>
      </c>
      <c r="U342" s="0" t="n">
        <f aca="false">V342/2</f>
        <v>963840550241.735</v>
      </c>
      <c r="V342" s="0" t="n">
        <v>1927681100483.47</v>
      </c>
      <c r="W342" s="5" t="n">
        <f aca="false">A342</f>
        <v>20190130</v>
      </c>
      <c r="X342" s="0" t="s">
        <v>269</v>
      </c>
    </row>
    <row r="343" customFormat="false" ht="13.8" hidden="false" customHeight="false" outlineLevel="0" collapsed="false">
      <c r="A343" s="0" t="n">
        <v>20190130</v>
      </c>
      <c r="B343" s="0" t="s">
        <v>270</v>
      </c>
      <c r="C343" s="0" t="n">
        <v>750</v>
      </c>
      <c r="D343" s="5" t="n">
        <f aca="false">C343*-2</f>
        <v>-1500</v>
      </c>
      <c r="E343" s="1" t="n">
        <v>-1</v>
      </c>
      <c r="F343" s="7" t="n">
        <f aca="false">G343-38200</f>
        <v>900</v>
      </c>
      <c r="G343" s="0" t="n">
        <v>39100</v>
      </c>
      <c r="H343" s="0" t="n">
        <v>42</v>
      </c>
      <c r="I343" s="0" t="n">
        <v>3.24</v>
      </c>
      <c r="K343" s="1" t="n">
        <v>0.1625</v>
      </c>
      <c r="L343" s="1" t="n">
        <v>0.1968</v>
      </c>
      <c r="M343" s="0" t="n">
        <f aca="false">(I343/0.52)*0.56</f>
        <v>3.48923076923077</v>
      </c>
      <c r="N343" s="3" t="n">
        <f aca="false">5.3*1.4</f>
        <v>7.42</v>
      </c>
      <c r="O343" s="3" t="n">
        <v>0</v>
      </c>
      <c r="P343" s="0" t="n">
        <v>2.4</v>
      </c>
      <c r="Q343" s="1" t="n">
        <v>0.0247</v>
      </c>
      <c r="R343" s="0" t="s">
        <v>26</v>
      </c>
      <c r="S343" s="10" t="n">
        <v>0.019</v>
      </c>
      <c r="T343" s="0" t="n">
        <v>99754415.1820295</v>
      </c>
      <c r="U343" s="0" t="n">
        <f aca="false">V343/2</f>
        <v>2689888641116.48</v>
      </c>
      <c r="V343" s="0" t="n">
        <v>5379777282232.96</v>
      </c>
      <c r="W343" s="5" t="n">
        <f aca="false">A343</f>
        <v>20190130</v>
      </c>
      <c r="X343" s="0" t="s">
        <v>271</v>
      </c>
    </row>
    <row r="344" customFormat="false" ht="13.8" hidden="false" customHeight="false" outlineLevel="0" collapsed="false">
      <c r="A344" s="0" t="n">
        <v>20190130</v>
      </c>
      <c r="B344" s="0" t="s">
        <v>272</v>
      </c>
      <c r="C344" s="0" t="n">
        <v>750</v>
      </c>
      <c r="D344" s="5" t="n">
        <f aca="false">C344*-2</f>
        <v>-1500</v>
      </c>
      <c r="E344" s="6" t="n">
        <v>-1</v>
      </c>
      <c r="F344" s="7" t="n">
        <f aca="false">G344-38200</f>
        <v>900</v>
      </c>
      <c r="G344" s="0" t="n">
        <v>39100</v>
      </c>
      <c r="H344" s="0" t="n">
        <v>35</v>
      </c>
      <c r="I344" s="0" t="n">
        <v>3.12</v>
      </c>
      <c r="K344" s="1" t="n">
        <v>0.1423</v>
      </c>
      <c r="L344" s="1" t="n">
        <v>0.1812</v>
      </c>
      <c r="M344" s="0" t="n">
        <f aca="false">(I344/0.52)*0.56</f>
        <v>3.36</v>
      </c>
      <c r="N344" s="3" t="n">
        <f aca="false">7.2*1.4</f>
        <v>10.08</v>
      </c>
      <c r="O344" s="3" t="n">
        <v>0</v>
      </c>
      <c r="P344" s="0" t="n">
        <v>2.9</v>
      </c>
      <c r="Q344" s="1" t="n">
        <v>0.01144</v>
      </c>
      <c r="R344" s="0" t="s">
        <v>26</v>
      </c>
      <c r="S344" s="10" t="n">
        <v>0.018</v>
      </c>
      <c r="T344" s="0" t="n">
        <v>46049796.6692487</v>
      </c>
      <c r="U344" s="0" t="n">
        <f aca="false">V344/2</f>
        <v>1241737769303.77</v>
      </c>
      <c r="V344" s="0" t="n">
        <v>2483475538607.54</v>
      </c>
      <c r="W344" s="5" t="n">
        <f aca="false">A344</f>
        <v>20190130</v>
      </c>
      <c r="X344" s="0" t="s">
        <v>273</v>
      </c>
    </row>
    <row r="345" customFormat="false" ht="13.8" hidden="false" customHeight="false" outlineLevel="0" collapsed="false">
      <c r="A345" s="0" t="n">
        <v>20190130</v>
      </c>
      <c r="B345" s="0" t="s">
        <v>274</v>
      </c>
      <c r="C345" s="0" t="n">
        <v>750</v>
      </c>
      <c r="D345" s="5" t="n">
        <f aca="false">C345*-2</f>
        <v>-1500</v>
      </c>
      <c r="E345" s="1" t="n">
        <v>-1</v>
      </c>
      <c r="F345" s="7" t="n">
        <f aca="false">G345-38200</f>
        <v>900</v>
      </c>
      <c r="G345" s="0" t="n">
        <v>39100</v>
      </c>
      <c r="H345" s="0" t="n">
        <v>34</v>
      </c>
      <c r="I345" s="0" t="n">
        <v>3.11</v>
      </c>
      <c r="K345" s="1" t="n">
        <v>0.1485</v>
      </c>
      <c r="L345" s="1" t="n">
        <v>0.1836</v>
      </c>
      <c r="M345" s="0" t="n">
        <f aca="false">(I345/0.52)*0.56</f>
        <v>3.34923076923077</v>
      </c>
      <c r="N345" s="3" t="n">
        <v>12</v>
      </c>
      <c r="O345" s="3" t="n">
        <v>0</v>
      </c>
      <c r="P345" s="0" t="n">
        <v>3.4</v>
      </c>
      <c r="Q345" s="1" t="n">
        <v>0.009925</v>
      </c>
      <c r="R345" s="0" t="s">
        <v>26</v>
      </c>
      <c r="S345" s="10" t="n">
        <v>0.018</v>
      </c>
      <c r="T345" s="0" t="n">
        <v>39954141.169636</v>
      </c>
      <c r="U345" s="0" t="n">
        <f aca="false">V345/2</f>
        <v>1077367756621.65</v>
      </c>
      <c r="V345" s="0" t="n">
        <v>2154735513243.3</v>
      </c>
      <c r="W345" s="5" t="n">
        <f aca="false">A345</f>
        <v>20190130</v>
      </c>
      <c r="X345" s="0" t="s">
        <v>273</v>
      </c>
    </row>
    <row r="346" customFormat="false" ht="13.8" hidden="false" customHeight="false" outlineLevel="0" collapsed="false">
      <c r="A346" s="0" t="n">
        <v>20190130</v>
      </c>
      <c r="B346" s="0" t="s">
        <v>275</v>
      </c>
      <c r="C346" s="0" t="n">
        <v>750</v>
      </c>
      <c r="D346" s="5" t="n">
        <f aca="false">C346*-2</f>
        <v>-1500</v>
      </c>
      <c r="E346" s="6" t="n">
        <v>-1</v>
      </c>
      <c r="F346" s="7" t="n">
        <f aca="false">G346-38200</f>
        <v>900</v>
      </c>
      <c r="G346" s="0" t="n">
        <v>39100</v>
      </c>
      <c r="H346" s="0" t="n">
        <v>37</v>
      </c>
      <c r="I346" s="0" t="n">
        <v>2.8</v>
      </c>
      <c r="K346" s="1" t="n">
        <v>0.1278</v>
      </c>
      <c r="L346" s="1" t="n">
        <v>0.164</v>
      </c>
      <c r="M346" s="0" t="n">
        <f aca="false">(I346/0.52)*0.56</f>
        <v>3.01538461538462</v>
      </c>
      <c r="N346" s="3" t="n">
        <f aca="false">12</f>
        <v>12</v>
      </c>
      <c r="O346" s="3" t="n">
        <v>0</v>
      </c>
      <c r="P346" s="0" t="n">
        <v>5.6</v>
      </c>
      <c r="Q346" s="1" t="n">
        <v>0.007826</v>
      </c>
      <c r="R346" s="0" t="s">
        <v>26</v>
      </c>
      <c r="S346" s="10" t="n">
        <v>0.016</v>
      </c>
      <c r="T346" s="0" t="n">
        <v>31545923.7025562</v>
      </c>
      <c r="U346" s="0" t="n">
        <f aca="false">V346/2</f>
        <v>850639259286.835</v>
      </c>
      <c r="V346" s="0" t="n">
        <v>1701278518573.67</v>
      </c>
      <c r="W346" s="5" t="n">
        <f aca="false">A346</f>
        <v>20190130</v>
      </c>
      <c r="X346" s="0" t="s">
        <v>276</v>
      </c>
    </row>
    <row r="347" customFormat="false" ht="13.8" hidden="false" customHeight="false" outlineLevel="0" collapsed="false">
      <c r="A347" s="0" t="n">
        <v>20190130</v>
      </c>
      <c r="B347" s="0" t="s">
        <v>277</v>
      </c>
      <c r="C347" s="0" t="n">
        <v>750</v>
      </c>
      <c r="D347" s="5" t="n">
        <f aca="false">C347*-2</f>
        <v>-1500</v>
      </c>
      <c r="E347" s="1" t="n">
        <v>-1</v>
      </c>
      <c r="F347" s="7" t="n">
        <f aca="false">G347-38200</f>
        <v>900</v>
      </c>
      <c r="G347" s="0" t="n">
        <v>39100</v>
      </c>
      <c r="H347" s="0" t="n">
        <v>30</v>
      </c>
      <c r="I347" s="0" t="n">
        <v>2.68</v>
      </c>
      <c r="K347" s="1" t="n">
        <v>0.1429</v>
      </c>
      <c r="L347" s="1" t="n">
        <v>0.1808</v>
      </c>
      <c r="M347" s="0" t="n">
        <f aca="false">(I347/0.52)*0.56</f>
        <v>2.88615384615385</v>
      </c>
      <c r="N347" s="3" t="n">
        <v>6.7</v>
      </c>
      <c r="O347" s="3" t="n">
        <v>0</v>
      </c>
      <c r="Q347" s="1" t="n">
        <v>0.005761</v>
      </c>
      <c r="R347" s="0" t="s">
        <v>26</v>
      </c>
      <c r="S347" s="10" t="n">
        <v>0.016</v>
      </c>
      <c r="T347" s="0" t="n">
        <v>23137706.2354764</v>
      </c>
      <c r="U347" s="0" t="n">
        <f aca="false">V347/2</f>
        <v>623910761952.015</v>
      </c>
      <c r="V347" s="0" t="n">
        <v>1247821523904.03</v>
      </c>
      <c r="W347" s="5" t="n">
        <f aca="false">A347</f>
        <v>20190130</v>
      </c>
      <c r="X347" s="0" t="s">
        <v>278</v>
      </c>
    </row>
    <row r="348" customFormat="false" ht="13.8" hidden="false" customHeight="false" outlineLevel="0" collapsed="false">
      <c r="A348" s="0" t="n">
        <v>20190130</v>
      </c>
      <c r="B348" s="0" t="s">
        <v>279</v>
      </c>
      <c r="C348" s="0" t="n">
        <v>750</v>
      </c>
      <c r="D348" s="5" t="n">
        <f aca="false">C348*-2</f>
        <v>-1500</v>
      </c>
      <c r="E348" s="6" t="n">
        <v>-1</v>
      </c>
      <c r="F348" s="7" t="n">
        <f aca="false">G348-38200</f>
        <v>900</v>
      </c>
      <c r="G348" s="0" t="n">
        <v>39100</v>
      </c>
      <c r="H348" s="0" t="n">
        <v>33</v>
      </c>
      <c r="I348" s="0" t="n">
        <v>2.75</v>
      </c>
      <c r="K348" s="1" t="n">
        <v>0.1404</v>
      </c>
      <c r="L348" s="1" t="n">
        <v>0.1747</v>
      </c>
      <c r="M348" s="0" t="n">
        <f aca="false">(I348/0.52)*0.56</f>
        <v>2.96153846153846</v>
      </c>
      <c r="N348" s="3" t="n">
        <v>12</v>
      </c>
      <c r="O348" s="3" t="n">
        <v>0</v>
      </c>
      <c r="Q348" s="1" t="n">
        <v>0.006299</v>
      </c>
      <c r="R348" s="0" t="s">
        <v>26</v>
      </c>
      <c r="S348" s="10" t="n">
        <v>0.016</v>
      </c>
      <c r="T348" s="0" t="n">
        <v>25313287.1804803</v>
      </c>
      <c r="U348" s="0" t="n">
        <f aca="false">V348/2</f>
        <v>682575538454.555</v>
      </c>
      <c r="V348" s="0" t="n">
        <v>1365151076909.11</v>
      </c>
      <c r="W348" s="5" t="n">
        <f aca="false">A348</f>
        <v>20190130</v>
      </c>
      <c r="X348" s="0" t="s">
        <v>280</v>
      </c>
    </row>
    <row r="349" customFormat="false" ht="13.8" hidden="false" customHeight="false" outlineLevel="0" collapsed="false">
      <c r="A349" s="0" t="n">
        <v>20190130</v>
      </c>
      <c r="B349" s="0" t="s">
        <v>281</v>
      </c>
      <c r="C349" s="0" t="n">
        <v>550</v>
      </c>
      <c r="D349" s="5" t="n">
        <f aca="false">C349*-2</f>
        <v>-1100</v>
      </c>
      <c r="E349" s="1" t="n">
        <v>-1</v>
      </c>
      <c r="F349" s="7" t="n">
        <f aca="false">G349-38200</f>
        <v>900</v>
      </c>
      <c r="G349" s="0" t="n">
        <v>39100</v>
      </c>
      <c r="H349" s="0" t="n">
        <v>25</v>
      </c>
      <c r="I349" s="0" t="n">
        <v>3.02</v>
      </c>
      <c r="K349" s="1" t="n">
        <v>0.1384</v>
      </c>
      <c r="L349" s="1" t="n">
        <v>0.1786</v>
      </c>
      <c r="M349" s="0" t="n">
        <f aca="false">(I349/0.52)*0.56</f>
        <v>3.25230769230769</v>
      </c>
      <c r="N349" s="3" t="n">
        <v>7.3</v>
      </c>
      <c r="O349" s="3" t="n">
        <v>0</v>
      </c>
      <c r="Q349" s="1" t="n">
        <v>0.007381</v>
      </c>
      <c r="R349" s="0" t="s">
        <v>26</v>
      </c>
      <c r="S349" s="10" t="n">
        <v>0.032</v>
      </c>
      <c r="T349" s="0" t="n">
        <v>29648333.6560806</v>
      </c>
      <c r="U349" s="0" t="n">
        <f aca="false">V349/2</f>
        <v>799470537559.62</v>
      </c>
      <c r="V349" s="0" t="n">
        <v>1598941075119.24</v>
      </c>
      <c r="W349" s="5" t="n">
        <f aca="false">A349</f>
        <v>20190130</v>
      </c>
      <c r="X349" s="0" t="s">
        <v>282</v>
      </c>
    </row>
    <row r="350" customFormat="false" ht="13.8" hidden="false" customHeight="false" outlineLevel="0" collapsed="false">
      <c r="A350" s="0" t="n">
        <v>20190130</v>
      </c>
      <c r="B350" s="0" t="s">
        <v>283</v>
      </c>
      <c r="C350" s="0" t="n">
        <v>550</v>
      </c>
      <c r="D350" s="5" t="n">
        <f aca="false">C350*-2</f>
        <v>-1100</v>
      </c>
      <c r="E350" s="6" t="n">
        <v>-1</v>
      </c>
      <c r="F350" s="7" t="n">
        <f aca="false">G350-38200</f>
        <v>900</v>
      </c>
      <c r="G350" s="0" t="n">
        <v>39100</v>
      </c>
      <c r="H350" s="0" t="n">
        <v>25</v>
      </c>
      <c r="I350" s="0" t="n">
        <v>3.09</v>
      </c>
      <c r="K350" s="1" t="n">
        <v>0.1209</v>
      </c>
      <c r="L350" s="1" t="n">
        <v>0.1537</v>
      </c>
      <c r="M350" s="0" t="n">
        <f aca="false">(I350/0.52)*0.56</f>
        <v>3.32769230769231</v>
      </c>
      <c r="N350" s="3" t="n">
        <v>7.3</v>
      </c>
      <c r="O350" s="3" t="n">
        <v>0</v>
      </c>
      <c r="Q350" s="1" t="n">
        <v>0.007162</v>
      </c>
      <c r="R350" s="0" t="s">
        <v>26</v>
      </c>
      <c r="S350" s="10" t="n">
        <v>0.033</v>
      </c>
      <c r="T350" s="0" t="n">
        <v>28757957.0100697</v>
      </c>
      <c r="U350" s="0" t="n">
        <f aca="false">V350/2</f>
        <v>775461434583.58</v>
      </c>
      <c r="V350" s="0" t="n">
        <v>1550922869167.16</v>
      </c>
      <c r="W350" s="5" t="n">
        <f aca="false">A350</f>
        <v>20190130</v>
      </c>
      <c r="X350" s="0" t="s">
        <v>284</v>
      </c>
    </row>
    <row r="351" customFormat="false" ht="13.8" hidden="false" customHeight="false" outlineLevel="0" collapsed="false">
      <c r="A351" s="0" t="n">
        <v>20190130</v>
      </c>
      <c r="B351" s="0" t="s">
        <v>285</v>
      </c>
      <c r="C351" s="0" t="n">
        <v>550</v>
      </c>
      <c r="D351" s="5" t="n">
        <f aca="false">C351*-2</f>
        <v>-1100</v>
      </c>
      <c r="E351" s="1" t="n">
        <v>-1</v>
      </c>
      <c r="F351" s="7" t="n">
        <f aca="false">G351-38200</f>
        <v>900</v>
      </c>
      <c r="G351" s="0" t="n">
        <v>39100</v>
      </c>
      <c r="H351" s="0" t="n">
        <v>0</v>
      </c>
      <c r="I351" s="0" t="n">
        <v>0</v>
      </c>
      <c r="K351" s="1" t="n">
        <v>0.1218</v>
      </c>
      <c r="L351" s="1" t="n">
        <v>0.1568</v>
      </c>
      <c r="M351" s="0" t="n">
        <f aca="false">(I351/0.52)*0.56</f>
        <v>0</v>
      </c>
      <c r="N351" s="3" t="n">
        <v>0</v>
      </c>
      <c r="O351" s="3" t="n">
        <v>0</v>
      </c>
      <c r="Q351" s="1" t="n">
        <v>0.003217</v>
      </c>
      <c r="R351" s="0" t="s">
        <v>24</v>
      </c>
      <c r="S351" s="10" t="n">
        <v>0</v>
      </c>
      <c r="T351" s="0" t="n">
        <v>13037370.2556158</v>
      </c>
      <c r="U351" s="0" t="n">
        <f aca="false">V351/2</f>
        <v>351554105115.223</v>
      </c>
      <c r="V351" s="0" t="n">
        <v>703108210230.446</v>
      </c>
      <c r="W351" s="5" t="n">
        <f aca="false">A351</f>
        <v>20190130</v>
      </c>
      <c r="X351" s="0" t="s">
        <v>286</v>
      </c>
    </row>
    <row r="352" customFormat="false" ht="13.8" hidden="false" customHeight="false" outlineLevel="0" collapsed="false">
      <c r="A352" s="0" t="n">
        <v>20190130</v>
      </c>
      <c r="B352" s="0" t="s">
        <v>287</v>
      </c>
      <c r="C352" s="0" t="n">
        <v>550</v>
      </c>
      <c r="D352" s="5" t="n">
        <f aca="false">C352*-2</f>
        <v>-1100</v>
      </c>
      <c r="E352" s="6" t="n">
        <v>-1</v>
      </c>
      <c r="F352" s="7" t="n">
        <f aca="false">G352-38200</f>
        <v>900</v>
      </c>
      <c r="G352" s="0" t="n">
        <v>39100</v>
      </c>
      <c r="H352" s="0" t="n">
        <v>0</v>
      </c>
      <c r="I352" s="0" t="n">
        <v>2.84</v>
      </c>
      <c r="K352" s="1" t="n">
        <v>0.1246</v>
      </c>
      <c r="L352" s="1" t="n">
        <v>0.1614</v>
      </c>
      <c r="M352" s="0" t="n">
        <f aca="false">(I352/0.52)*0.56</f>
        <v>3.05846153846154</v>
      </c>
      <c r="N352" s="3" t="n">
        <v>0</v>
      </c>
      <c r="O352" s="3" t="n">
        <v>0</v>
      </c>
      <c r="Q352" s="1" t="n">
        <v>0.007542</v>
      </c>
      <c r="R352" s="0" t="s">
        <v>26</v>
      </c>
      <c r="S352" s="10" t="n">
        <v>0.03</v>
      </c>
      <c r="T352" s="0" t="n">
        <v>30260719.4035631</v>
      </c>
      <c r="U352" s="0" t="n">
        <f aca="false">V352/2</f>
        <v>815983585760.335</v>
      </c>
      <c r="V352" s="0" t="n">
        <v>1631967171520.67</v>
      </c>
      <c r="W352" s="5" t="n">
        <f aca="false">A352</f>
        <v>20190130</v>
      </c>
      <c r="X352" s="0" t="s">
        <v>286</v>
      </c>
    </row>
    <row r="353" customFormat="false" ht="13.8" hidden="false" customHeight="false" outlineLevel="0" collapsed="false">
      <c r="A353" s="0" t="n">
        <v>20190130</v>
      </c>
      <c r="B353" s="0" t="s">
        <v>288</v>
      </c>
      <c r="C353" s="0" t="n">
        <v>550</v>
      </c>
      <c r="D353" s="5" t="n">
        <f aca="false">C353*-2</f>
        <v>-1100</v>
      </c>
      <c r="E353" s="6" t="n">
        <v>-1</v>
      </c>
      <c r="F353" s="7" t="n">
        <f aca="false">G353-38200</f>
        <v>900</v>
      </c>
      <c r="G353" s="0" t="n">
        <v>39100</v>
      </c>
      <c r="H353" s="0" t="n">
        <v>0</v>
      </c>
      <c r="I353" s="0" t="n">
        <v>2.84</v>
      </c>
      <c r="K353" s="1" t="n">
        <v>0.1386</v>
      </c>
      <c r="L353" s="1" t="n">
        <v>0.1792</v>
      </c>
      <c r="M353" s="0" t="n">
        <f aca="false">(I353/0.52)*0.56</f>
        <v>3.05846153846154</v>
      </c>
      <c r="N353" s="3" t="n">
        <v>0</v>
      </c>
      <c r="O353" s="3" t="n">
        <v>0</v>
      </c>
      <c r="Q353" s="1" t="n">
        <v>0.004516</v>
      </c>
      <c r="R353" s="0" t="s">
        <v>26</v>
      </c>
      <c r="S353" s="10" t="n">
        <v>0.03</v>
      </c>
      <c r="T353" s="0" t="n">
        <v>18178187.4515879</v>
      </c>
      <c r="U353" s="0" t="n">
        <f aca="false">V353/2</f>
        <v>490176799221.226</v>
      </c>
      <c r="V353" s="0" t="n">
        <v>980353598442.451</v>
      </c>
      <c r="W353" s="5" t="n">
        <f aca="false">A353</f>
        <v>20190130</v>
      </c>
    </row>
    <row r="354" customFormat="false" ht="13.8" hidden="false" customHeight="false" outlineLevel="0" collapsed="false">
      <c r="A354" s="0" t="n">
        <v>20190130</v>
      </c>
      <c r="B354" s="0" t="s">
        <v>289</v>
      </c>
      <c r="C354" s="0" t="n">
        <v>550</v>
      </c>
      <c r="D354" s="5" t="n">
        <f aca="false">C354*-2</f>
        <v>-1100</v>
      </c>
      <c r="E354" s="6" t="n">
        <v>-1</v>
      </c>
      <c r="F354" s="7" t="n">
        <f aca="false">G354-38200</f>
        <v>900</v>
      </c>
      <c r="G354" s="0" t="n">
        <v>39100</v>
      </c>
      <c r="H354" s="0" t="n">
        <v>0</v>
      </c>
      <c r="I354" s="0" t="n">
        <v>2.66</v>
      </c>
      <c r="K354" s="1" t="n">
        <v>0.1294</v>
      </c>
      <c r="L354" s="1" t="n">
        <v>0.1671</v>
      </c>
      <c r="M354" s="0" t="n">
        <f aca="false">(I354/0.52)*0.56</f>
        <v>2.86461538461538</v>
      </c>
      <c r="N354" s="3" t="n">
        <v>0</v>
      </c>
      <c r="O354" s="3" t="n">
        <v>0</v>
      </c>
      <c r="Q354" s="1" t="n">
        <v>0.005494</v>
      </c>
      <c r="R354" s="0" t="s">
        <v>26</v>
      </c>
      <c r="S354" s="10" t="n">
        <v>0.028</v>
      </c>
      <c r="T354" s="0" t="n">
        <v>22074088.8845856</v>
      </c>
      <c r="U354" s="0" t="n">
        <f aca="false">V354/2</f>
        <v>595230204550.775</v>
      </c>
      <c r="V354" s="0" t="n">
        <v>1190460409101.55</v>
      </c>
      <c r="W354" s="5" t="n">
        <f aca="false">A354</f>
        <v>20190130</v>
      </c>
      <c r="X354" s="0" t="s">
        <v>83</v>
      </c>
    </row>
    <row r="355" customFormat="false" ht="13.8" hidden="false" customHeight="false" outlineLevel="0" collapsed="false">
      <c r="A355" s="0" t="n">
        <v>20190130</v>
      </c>
      <c r="B355" s="0" t="s">
        <v>290</v>
      </c>
      <c r="C355" s="0" t="n">
        <v>550</v>
      </c>
      <c r="D355" s="5" t="n">
        <f aca="false">C355*-2</f>
        <v>-1100</v>
      </c>
      <c r="E355" s="6" t="n">
        <v>-1</v>
      </c>
      <c r="F355" s="7" t="n">
        <f aca="false">G355-38200</f>
        <v>900</v>
      </c>
      <c r="G355" s="11" t="n">
        <v>39100</v>
      </c>
      <c r="H355" s="0" t="n">
        <v>0</v>
      </c>
      <c r="I355" s="0" t="n">
        <v>2.57</v>
      </c>
      <c r="K355" s="1" t="n">
        <v>0.1295</v>
      </c>
      <c r="L355" s="1" t="n">
        <v>0.1673</v>
      </c>
      <c r="M355" s="0" t="n">
        <f aca="false">(I355/0.52)*0.56</f>
        <v>2.76769230769231</v>
      </c>
      <c r="N355" s="3" t="n">
        <v>0</v>
      </c>
      <c r="O355" s="3" t="n">
        <v>0</v>
      </c>
      <c r="Q355" s="1" t="n">
        <v>0.004595</v>
      </c>
      <c r="R355" s="0" t="s">
        <v>26</v>
      </c>
      <c r="S355" s="10" t="n">
        <v>0.027</v>
      </c>
      <c r="T355" s="0" t="n">
        <v>18504524.5933385</v>
      </c>
      <c r="U355" s="0" t="n">
        <f aca="false">V355/2</f>
        <v>498976515696.607</v>
      </c>
      <c r="V355" s="0" t="n">
        <v>997953031393.213</v>
      </c>
      <c r="W355" s="5" t="n">
        <f aca="false">A355</f>
        <v>20190130</v>
      </c>
    </row>
    <row r="356" customFormat="false" ht="13.8" hidden="false" customHeight="false" outlineLevel="0" collapsed="false">
      <c r="A356" s="0" t="n">
        <v>20190121</v>
      </c>
      <c r="B356" s="0" t="n">
        <v>1</v>
      </c>
      <c r="C356" s="7" t="n">
        <v>0</v>
      </c>
      <c r="D356" s="5" t="n">
        <f aca="false">C356*-2</f>
        <v>-0</v>
      </c>
      <c r="E356" s="6" t="n">
        <v>2.5</v>
      </c>
      <c r="F356" s="7" t="n">
        <f aca="false">G356-38200</f>
        <v>300</v>
      </c>
      <c r="G356" s="11" t="n">
        <v>38500</v>
      </c>
      <c r="H356" s="0" t="n">
        <v>20</v>
      </c>
      <c r="I356" s="9" t="n">
        <v>4.5</v>
      </c>
      <c r="J356" s="9" t="n">
        <v>0.9665</v>
      </c>
      <c r="K356" s="9" t="n">
        <v>0.118</v>
      </c>
      <c r="L356" s="9" t="n">
        <v>1.39</v>
      </c>
      <c r="M356" s="0" t="n">
        <f aca="false">I356*0.56</f>
        <v>2.52</v>
      </c>
      <c r="N356" s="3" t="n">
        <v>0</v>
      </c>
      <c r="O356" s="3" t="n">
        <v>0</v>
      </c>
      <c r="Q356" s="1" t="n">
        <v>0.003314</v>
      </c>
      <c r="R356" s="0" t="s">
        <v>26</v>
      </c>
      <c r="S356" s="10" t="n">
        <v>1.722</v>
      </c>
      <c r="T356" s="0" t="n">
        <v>135329192.486445</v>
      </c>
      <c r="U356" s="0" t="n">
        <f aca="false">V356/2</f>
        <v>3649166375408.01</v>
      </c>
      <c r="V356" s="0" t="n">
        <v>7298332750816.03</v>
      </c>
      <c r="W356" s="5" t="n">
        <f aca="false">A356</f>
        <v>20190121</v>
      </c>
      <c r="X356" s="0" t="s">
        <v>291</v>
      </c>
    </row>
    <row r="357" customFormat="false" ht="13.8" hidden="false" customHeight="false" outlineLevel="0" collapsed="false">
      <c r="A357" s="0" t="n">
        <v>20190121</v>
      </c>
      <c r="B357" s="0" t="n">
        <v>2</v>
      </c>
      <c r="C357" s="7" t="n">
        <v>0</v>
      </c>
      <c r="D357" s="5" t="n">
        <f aca="false">C357*-2</f>
        <v>-0</v>
      </c>
      <c r="E357" s="6" t="n">
        <v>2.5</v>
      </c>
      <c r="F357" s="7" t="n">
        <f aca="false">G357-38200</f>
        <v>300</v>
      </c>
      <c r="G357" s="0" t="n">
        <v>38500</v>
      </c>
      <c r="H357" s="0" t="n">
        <v>19</v>
      </c>
      <c r="I357" s="0" t="n">
        <v>4.2</v>
      </c>
      <c r="J357" s="1" t="n">
        <v>0.8205</v>
      </c>
      <c r="K357" s="1" t="n">
        <v>0.1942</v>
      </c>
      <c r="L357" s="1" t="n">
        <v>1.266</v>
      </c>
      <c r="M357" s="0" t="n">
        <f aca="false">I357*0.56</f>
        <v>2.352</v>
      </c>
      <c r="N357" s="3" t="n">
        <v>0</v>
      </c>
      <c r="O357" s="3" t="n">
        <v>0</v>
      </c>
      <c r="Q357" s="1" t="n">
        <v>0.01021</v>
      </c>
      <c r="R357" s="0" t="s">
        <v>26</v>
      </c>
      <c r="S357" s="10" t="n">
        <v>1.607</v>
      </c>
      <c r="T357" s="0" t="n">
        <v>171629163.439195</v>
      </c>
      <c r="U357" s="0" t="n">
        <f aca="false">V357/2</f>
        <v>4627999035200.4</v>
      </c>
      <c r="V357" s="0" t="n">
        <v>9255998070400.8</v>
      </c>
      <c r="W357" s="5" t="n">
        <f aca="false">A357</f>
        <v>20190121</v>
      </c>
      <c r="X357" s="0" t="s">
        <v>292</v>
      </c>
      <c r="Y357" s="0" t="s">
        <v>293</v>
      </c>
    </row>
    <row r="358" customFormat="false" ht="13.8" hidden="false" customHeight="false" outlineLevel="0" collapsed="false">
      <c r="A358" s="0" t="n">
        <v>20190121</v>
      </c>
      <c r="B358" s="0" t="n">
        <v>3</v>
      </c>
      <c r="C358" s="7" t="n">
        <v>0</v>
      </c>
      <c r="D358" s="5" t="n">
        <f aca="false">C358*-2</f>
        <v>-0</v>
      </c>
      <c r="E358" s="6" t="n">
        <v>2.5</v>
      </c>
      <c r="F358" s="7" t="n">
        <f aca="false">G358-38200</f>
        <v>300</v>
      </c>
      <c r="G358" s="0" t="n">
        <v>38500</v>
      </c>
      <c r="H358" s="0" t="n">
        <v>20</v>
      </c>
      <c r="I358" s="0" t="n">
        <v>4.2</v>
      </c>
      <c r="J358" s="1" t="n">
        <v>0.7414</v>
      </c>
      <c r="K358" s="1" t="n">
        <v>0.2241</v>
      </c>
      <c r="L358" s="1" t="n">
        <v>1.174</v>
      </c>
      <c r="M358" s="0" t="n">
        <f aca="false">I358*0.56</f>
        <v>2.352</v>
      </c>
      <c r="N358" s="3" t="n">
        <v>0</v>
      </c>
      <c r="O358" s="3" t="n">
        <v>0</v>
      </c>
      <c r="Q358" s="1" t="n">
        <v>0.01436</v>
      </c>
      <c r="R358" s="0" t="s">
        <v>26</v>
      </c>
      <c r="S358" s="10" t="n">
        <v>1.607</v>
      </c>
      <c r="T358" s="0" t="n">
        <v>193828146.785438</v>
      </c>
      <c r="U358" s="0" t="n">
        <f aca="false">V358/2</f>
        <v>5226597032476.3</v>
      </c>
      <c r="V358" s="1" t="n">
        <v>10453194064952.6</v>
      </c>
      <c r="W358" s="5" t="n">
        <f aca="false">A358</f>
        <v>20190121</v>
      </c>
      <c r="X358" s="0" t="s">
        <v>292</v>
      </c>
    </row>
    <row r="359" customFormat="false" ht="13.8" hidden="false" customHeight="false" outlineLevel="0" collapsed="false">
      <c r="A359" s="0" t="n">
        <v>20190121</v>
      </c>
      <c r="B359" s="0" t="n">
        <v>4</v>
      </c>
      <c r="C359" s="7" t="n">
        <v>0</v>
      </c>
      <c r="D359" s="5" t="n">
        <f aca="false">C359*-2</f>
        <v>-0</v>
      </c>
      <c r="E359" s="6" t="n">
        <v>2.5</v>
      </c>
      <c r="F359" s="7" t="n">
        <f aca="false">G359-38200</f>
        <v>600</v>
      </c>
      <c r="G359" s="0" t="n">
        <v>38800</v>
      </c>
      <c r="H359" s="0" t="n">
        <v>19</v>
      </c>
      <c r="I359" s="0" t="n">
        <v>4.3</v>
      </c>
      <c r="J359" s="1" t="n">
        <v>0.5718</v>
      </c>
      <c r="K359" s="1" t="n">
        <v>0.2247</v>
      </c>
      <c r="L359" s="1" t="n">
        <v>0.9926</v>
      </c>
      <c r="M359" s="0" t="n">
        <f aca="false">I359*0.56</f>
        <v>2.408</v>
      </c>
      <c r="N359" s="3" t="n">
        <v>0</v>
      </c>
      <c r="O359" s="3" t="n">
        <v>0</v>
      </c>
      <c r="Q359" s="1" t="n">
        <v>0.01346</v>
      </c>
      <c r="R359" s="0" t="s">
        <v>26</v>
      </c>
      <c r="S359" s="10" t="n">
        <v>0.888</v>
      </c>
      <c r="T359" s="0" t="n">
        <v>191410834.624322</v>
      </c>
      <c r="U359" s="0" t="n">
        <f aca="false">V359/2</f>
        <v>5161413947473.5</v>
      </c>
      <c r="V359" s="1" t="n">
        <v>10322827894947</v>
      </c>
      <c r="W359" s="5" t="n">
        <f aca="false">A359</f>
        <v>20190121</v>
      </c>
      <c r="X359" s="0" t="s">
        <v>294</v>
      </c>
    </row>
    <row r="360" customFormat="false" ht="13.8" hidden="false" customHeight="false" outlineLevel="0" collapsed="false">
      <c r="A360" s="0" t="n">
        <v>20190121</v>
      </c>
      <c r="B360" s="0" t="n">
        <v>5</v>
      </c>
      <c r="C360" s="7" t="n">
        <v>0</v>
      </c>
      <c r="D360" s="5" t="n">
        <f aca="false">C360*-2</f>
        <v>-0</v>
      </c>
      <c r="E360" s="6" t="n">
        <v>2.5</v>
      </c>
      <c r="F360" s="7" t="n">
        <f aca="false">G360-38200</f>
        <v>600</v>
      </c>
      <c r="G360" s="0" t="n">
        <v>38800</v>
      </c>
      <c r="H360" s="0" t="n">
        <v>19</v>
      </c>
      <c r="I360" s="0" t="n">
        <v>4.3</v>
      </c>
      <c r="J360" s="1" t="n">
        <v>0.4719</v>
      </c>
      <c r="K360" s="1" t="n">
        <v>0.2486</v>
      </c>
      <c r="L360" s="1" t="n">
        <v>0.8715</v>
      </c>
      <c r="M360" s="0" t="n">
        <f aca="false">I360*0.56</f>
        <v>2.408</v>
      </c>
      <c r="N360" s="3" t="n">
        <v>0</v>
      </c>
      <c r="O360" s="3" t="n">
        <v>0</v>
      </c>
      <c r="Q360" s="1" t="n">
        <v>0.01671</v>
      </c>
      <c r="R360" s="0" t="s">
        <v>26</v>
      </c>
      <c r="S360" s="10" t="n">
        <v>0.888</v>
      </c>
      <c r="T360" s="0" t="n">
        <v>208372308.288149</v>
      </c>
      <c r="U360" s="0" t="n">
        <f aca="false">V360/2</f>
        <v>5618781927243.3</v>
      </c>
      <c r="V360" s="1" t="n">
        <v>11237563854486.6</v>
      </c>
      <c r="W360" s="5" t="n">
        <f aca="false">A360</f>
        <v>20190121</v>
      </c>
      <c r="X360" s="0" t="s">
        <v>294</v>
      </c>
    </row>
    <row r="361" customFormat="false" ht="13.8" hidden="false" customHeight="false" outlineLevel="0" collapsed="false">
      <c r="A361" s="0" t="n">
        <v>20190121</v>
      </c>
      <c r="B361" s="0" t="n">
        <v>6</v>
      </c>
      <c r="C361" s="0" t="n">
        <v>1100</v>
      </c>
      <c r="D361" s="5" t="n">
        <f aca="false">C361*-2</f>
        <v>-2200</v>
      </c>
      <c r="E361" s="6" t="n">
        <v>2.5</v>
      </c>
      <c r="F361" s="7" t="n">
        <f aca="false">G361-38200</f>
        <v>600</v>
      </c>
      <c r="G361" s="0" t="n">
        <v>38800</v>
      </c>
      <c r="H361" s="0" t="n">
        <v>24</v>
      </c>
      <c r="I361" s="0" t="n">
        <v>4.3</v>
      </c>
      <c r="J361" s="1" t="n">
        <v>3.804</v>
      </c>
      <c r="K361" s="1" t="n">
        <v>0.2526</v>
      </c>
      <c r="L361" s="1" t="n">
        <v>4.798</v>
      </c>
      <c r="M361" s="0" t="n">
        <f aca="false">I361*0.56</f>
        <v>2.408</v>
      </c>
      <c r="N361" s="3" t="n">
        <v>0</v>
      </c>
      <c r="O361" s="3" t="n">
        <v>0</v>
      </c>
      <c r="Q361" s="1" t="n">
        <v>0.01755</v>
      </c>
      <c r="R361" s="0" t="s">
        <v>24</v>
      </c>
      <c r="S361" s="10" t="n">
        <v>0.009</v>
      </c>
      <c r="T361" s="0" t="n">
        <v>211555102.633617</v>
      </c>
      <c r="U361" s="0" t="n">
        <f aca="false">V361/2</f>
        <v>5704606322497</v>
      </c>
      <c r="V361" s="1" t="n">
        <v>11409212644994</v>
      </c>
      <c r="W361" s="5" t="n">
        <f aca="false">A361</f>
        <v>20190121</v>
      </c>
      <c r="X361" s="0" t="s">
        <v>295</v>
      </c>
      <c r="Z361" s="0" t="s">
        <v>182</v>
      </c>
    </row>
    <row r="362" customFormat="false" ht="13.8" hidden="false" customHeight="false" outlineLevel="0" collapsed="false">
      <c r="A362" s="0" t="n">
        <v>20190121</v>
      </c>
      <c r="B362" s="0" t="n">
        <v>7</v>
      </c>
      <c r="C362" s="0" t="n">
        <v>1100</v>
      </c>
      <c r="D362" s="5" t="n">
        <f aca="false">C362*-2</f>
        <v>-2200</v>
      </c>
      <c r="E362" s="6" t="n">
        <v>2.5</v>
      </c>
      <c r="F362" s="7" t="n">
        <f aca="false">G362-38200</f>
        <v>600</v>
      </c>
      <c r="G362" s="0" t="n">
        <v>38800</v>
      </c>
      <c r="H362" s="0" t="n">
        <v>27</v>
      </c>
      <c r="I362" s="0" t="n">
        <v>4.2</v>
      </c>
      <c r="J362" s="1" t="n">
        <v>1.801</v>
      </c>
      <c r="K362" s="1" t="n">
        <v>0.2147</v>
      </c>
      <c r="L362" s="1" t="n">
        <v>2.569</v>
      </c>
      <c r="M362" s="0" t="n">
        <f aca="false">I362*0.56</f>
        <v>2.352</v>
      </c>
      <c r="N362" s="3" t="n">
        <v>0</v>
      </c>
      <c r="O362" s="3" t="n">
        <v>0</v>
      </c>
      <c r="Q362" s="1" t="n">
        <v>0.01234</v>
      </c>
      <c r="R362" s="0" t="s">
        <v>24</v>
      </c>
      <c r="S362" s="10" t="n">
        <v>0.009</v>
      </c>
      <c r="T362" s="0" t="n">
        <v>182950242.060418</v>
      </c>
      <c r="U362" s="0" t="n">
        <f aca="false">V362/2</f>
        <v>4933273149963.62</v>
      </c>
      <c r="V362" s="0" t="n">
        <v>9866546299927.24</v>
      </c>
      <c r="W362" s="5" t="n">
        <f aca="false">A362</f>
        <v>20190121</v>
      </c>
      <c r="X362" s="0" t="s">
        <v>295</v>
      </c>
    </row>
    <row r="363" customFormat="false" ht="13.8" hidden="false" customHeight="false" outlineLevel="0" collapsed="false">
      <c r="A363" s="0" t="n">
        <v>20190121</v>
      </c>
      <c r="B363" s="0" t="n">
        <v>8</v>
      </c>
      <c r="C363" s="0" t="n">
        <v>1100</v>
      </c>
      <c r="D363" s="5" t="n">
        <f aca="false">C363*-2</f>
        <v>-2200</v>
      </c>
      <c r="E363" s="6" t="n">
        <v>2.5</v>
      </c>
      <c r="F363" s="7" t="n">
        <f aca="false">G363-38200</f>
        <v>600</v>
      </c>
      <c r="G363" s="0" t="n">
        <v>38800</v>
      </c>
      <c r="H363" s="0" t="n">
        <v>31</v>
      </c>
      <c r="I363" s="0" t="n">
        <v>4.41</v>
      </c>
      <c r="J363" s="1" t="n">
        <v>8.3</v>
      </c>
      <c r="K363" s="1" t="n">
        <v>0.1924</v>
      </c>
      <c r="L363" s="1" t="n">
        <v>9.83</v>
      </c>
      <c r="M363" s="0" t="n">
        <f aca="false">I363*0.56</f>
        <v>2.4696</v>
      </c>
      <c r="N363" s="3" t="n">
        <v>0</v>
      </c>
      <c r="O363" s="3" t="n">
        <v>0</v>
      </c>
      <c r="Q363" s="1" t="n">
        <v>0.01884</v>
      </c>
      <c r="R363" s="0" t="s">
        <v>26</v>
      </c>
      <c r="S363" s="10" t="n">
        <v>0.009</v>
      </c>
      <c r="T363" s="0" t="n">
        <v>154385670.023238</v>
      </c>
      <c r="U363" s="0" t="n">
        <f aca="false">V363/2</f>
        <v>4163026362180.27</v>
      </c>
      <c r="V363" s="0" t="n">
        <v>8326052724360.53</v>
      </c>
      <c r="W363" s="5" t="n">
        <f aca="false">A363</f>
        <v>20190121</v>
      </c>
      <c r="X363" s="0" t="s">
        <v>296</v>
      </c>
      <c r="Y363" s="0" t="s">
        <v>297</v>
      </c>
    </row>
    <row r="364" customFormat="false" ht="13.8" hidden="false" customHeight="false" outlineLevel="0" collapsed="false">
      <c r="A364" s="0" t="n">
        <v>20190121</v>
      </c>
      <c r="B364" s="0" t="n">
        <v>9</v>
      </c>
      <c r="C364" s="0" t="n">
        <v>1100</v>
      </c>
      <c r="D364" s="5" t="n">
        <f aca="false">C364*-2</f>
        <v>-2200</v>
      </c>
      <c r="E364" s="6" t="n">
        <v>2.5</v>
      </c>
      <c r="F364" s="7" t="n">
        <f aca="false">G364-38200</f>
        <v>600</v>
      </c>
      <c r="G364" s="0" t="n">
        <v>38800</v>
      </c>
      <c r="H364" s="0" t="n">
        <v>24</v>
      </c>
      <c r="I364" s="0" t="n">
        <v>4.2</v>
      </c>
      <c r="J364" s="1" t="n">
        <v>2.382</v>
      </c>
      <c r="K364" s="1" t="n">
        <v>0.1573</v>
      </c>
      <c r="L364" s="1" t="n">
        <v>3.103</v>
      </c>
      <c r="M364" s="0" t="n">
        <f aca="false">I364*0.56</f>
        <v>2.352</v>
      </c>
      <c r="N364" s="3" t="n">
        <v>0</v>
      </c>
      <c r="O364" s="3" t="n">
        <v>0</v>
      </c>
      <c r="Q364" s="1" t="n">
        <v>0.00803</v>
      </c>
      <c r="R364" s="0" t="s">
        <v>26</v>
      </c>
      <c r="S364" s="10" t="n">
        <v>0.009</v>
      </c>
      <c r="T364" s="0" t="n">
        <v>153700764.910922</v>
      </c>
      <c r="U364" s="0" t="n">
        <f aca="false">V364/2</f>
        <v>4144557821429.47</v>
      </c>
      <c r="V364" s="0" t="n">
        <v>8289115642858.93</v>
      </c>
      <c r="W364" s="5" t="n">
        <f aca="false">A364</f>
        <v>20190121</v>
      </c>
      <c r="X364" s="0" t="s">
        <v>295</v>
      </c>
    </row>
    <row r="365" customFormat="false" ht="13.8" hidden="false" customHeight="false" outlineLevel="0" collapsed="false">
      <c r="A365" s="0" t="n">
        <v>20190121</v>
      </c>
      <c r="B365" s="0" t="n">
        <v>10</v>
      </c>
      <c r="C365" s="0" t="n">
        <v>1100</v>
      </c>
      <c r="D365" s="5" t="n">
        <f aca="false">C365*-2</f>
        <v>-2200</v>
      </c>
      <c r="E365" s="6" t="n">
        <v>2.5</v>
      </c>
      <c r="F365" s="7" t="n">
        <f aca="false">G365-38200</f>
        <v>600</v>
      </c>
      <c r="G365" s="0" t="n">
        <v>38800</v>
      </c>
      <c r="H365" s="0" t="n">
        <f aca="false">800/25</f>
        <v>32</v>
      </c>
      <c r="I365" s="0" t="n">
        <v>4.2</v>
      </c>
      <c r="J365" s="1" t="n">
        <v>5.265</v>
      </c>
      <c r="K365" s="1" t="n">
        <v>0.177</v>
      </c>
      <c r="L365" s="1" t="n">
        <v>6.429</v>
      </c>
      <c r="M365" s="0" t="n">
        <f aca="false">I365*0.56</f>
        <v>2.352</v>
      </c>
      <c r="N365" s="3" t="n">
        <v>0</v>
      </c>
      <c r="O365" s="3" t="n">
        <v>0</v>
      </c>
      <c r="Q365" s="1" t="n">
        <v>0.01094</v>
      </c>
      <c r="R365" s="0" t="s">
        <v>26</v>
      </c>
      <c r="S365" s="10" t="n">
        <v>0.009</v>
      </c>
      <c r="T365" s="0" t="n">
        <v>156077788.536019</v>
      </c>
      <c r="U365" s="0" t="n">
        <f aca="false">V365/2</f>
        <v>4208654521682.24</v>
      </c>
      <c r="V365" s="0" t="n">
        <v>8417309043364.48</v>
      </c>
      <c r="W365" s="5" t="n">
        <f aca="false">A365</f>
        <v>20190121</v>
      </c>
      <c r="X365" s="0" t="s">
        <v>296</v>
      </c>
    </row>
    <row r="366" customFormat="false" ht="13.8" hidden="false" customHeight="false" outlineLevel="0" collapsed="false">
      <c r="A366" s="0" t="n">
        <v>20190121</v>
      </c>
      <c r="B366" s="0" t="n">
        <v>11</v>
      </c>
      <c r="C366" s="0" t="n">
        <v>1100</v>
      </c>
      <c r="D366" s="5" t="n">
        <f aca="false">C366*-2</f>
        <v>-2200</v>
      </c>
      <c r="E366" s="6" t="n">
        <v>2.5</v>
      </c>
      <c r="F366" s="7" t="n">
        <f aca="false">G366-38200</f>
        <v>0</v>
      </c>
      <c r="G366" s="0" t="n">
        <v>38200</v>
      </c>
      <c r="H366" s="0" t="n">
        <v>24</v>
      </c>
      <c r="I366" s="0" t="n">
        <v>3.9</v>
      </c>
      <c r="J366" s="1" t="n">
        <v>10.73</v>
      </c>
      <c r="K366" s="1" t="n">
        <v>0.1281</v>
      </c>
      <c r="L366" s="1" t="n">
        <v>13.48</v>
      </c>
      <c r="M366" s="0" t="n">
        <f aca="false">I366*0.56</f>
        <v>2.184</v>
      </c>
      <c r="N366" s="3" t="n">
        <v>0</v>
      </c>
      <c r="O366" s="3" t="n">
        <v>0</v>
      </c>
      <c r="Q366" s="1" t="n">
        <v>0.003271</v>
      </c>
      <c r="R366" s="0" t="s">
        <v>26</v>
      </c>
      <c r="S366" s="10" t="n">
        <v>0.035</v>
      </c>
      <c r="T366" s="0" t="n">
        <v>136457271.494965</v>
      </c>
      <c r="U366" s="0" t="n">
        <f aca="false">V366/2</f>
        <v>3679585148409.33</v>
      </c>
      <c r="V366" s="0" t="n">
        <v>7359170296818.66</v>
      </c>
      <c r="W366" s="5" t="n">
        <f aca="false">A366</f>
        <v>20190121</v>
      </c>
      <c r="X366" s="0" t="s">
        <v>298</v>
      </c>
      <c r="Y366" s="0" t="s">
        <v>299</v>
      </c>
    </row>
    <row r="367" customFormat="false" ht="13.8" hidden="false" customHeight="false" outlineLevel="0" collapsed="false">
      <c r="A367" s="0" t="n">
        <v>20190121</v>
      </c>
      <c r="B367" s="0" t="n">
        <v>12</v>
      </c>
      <c r="C367" s="0" t="n">
        <v>1100</v>
      </c>
      <c r="D367" s="5" t="n">
        <f aca="false">C367*-2</f>
        <v>-2200</v>
      </c>
      <c r="E367" s="6" t="n">
        <v>2.5</v>
      </c>
      <c r="F367" s="7" t="n">
        <f aca="false">G367-38200</f>
        <v>0</v>
      </c>
      <c r="G367" s="0" t="n">
        <v>38200</v>
      </c>
      <c r="H367" s="0" t="n">
        <v>23</v>
      </c>
      <c r="I367" s="0" t="n">
        <v>4</v>
      </c>
      <c r="J367" s="1" t="n">
        <v>6.184</v>
      </c>
      <c r="K367" s="1" t="n">
        <v>0.1139</v>
      </c>
      <c r="L367" s="1" t="n">
        <v>7.375</v>
      </c>
      <c r="M367" s="0" t="n">
        <f aca="false">I367*0.56</f>
        <v>2.24</v>
      </c>
      <c r="N367" s="3" t="n">
        <v>0</v>
      </c>
      <c r="O367" s="3" t="n">
        <v>0</v>
      </c>
      <c r="Q367" s="1" t="n">
        <v>0.003252</v>
      </c>
      <c r="R367" s="0" t="s">
        <v>26</v>
      </c>
      <c r="S367" s="10" t="n">
        <v>0.036</v>
      </c>
      <c r="T367" s="0" t="n">
        <v>130575145.236251</v>
      </c>
      <c r="U367" s="0" t="n">
        <f aca="false">V367/2</f>
        <v>3520972974902.46</v>
      </c>
      <c r="V367" s="0" t="n">
        <v>7041945949804.93</v>
      </c>
      <c r="W367" s="5" t="n">
        <f aca="false">A367</f>
        <v>20190121</v>
      </c>
      <c r="X367" s="0" t="s">
        <v>300</v>
      </c>
    </row>
    <row r="368" customFormat="false" ht="13.8" hidden="false" customHeight="false" outlineLevel="0" collapsed="false">
      <c r="A368" s="0" t="n">
        <v>20190121</v>
      </c>
      <c r="B368" s="0" t="n">
        <v>13</v>
      </c>
      <c r="C368" s="0" t="n">
        <v>1100</v>
      </c>
      <c r="D368" s="5" t="n">
        <f aca="false">C368*-2</f>
        <v>-2200</v>
      </c>
      <c r="E368" s="6" t="n">
        <v>2.5</v>
      </c>
      <c r="F368" s="7" t="n">
        <f aca="false">G368-38200</f>
        <v>0</v>
      </c>
      <c r="G368" s="0" t="n">
        <v>38200</v>
      </c>
      <c r="H368" s="0" t="n">
        <v>27</v>
      </c>
      <c r="I368" s="0" t="n">
        <v>4.2</v>
      </c>
      <c r="J368" s="1" t="n">
        <v>6.524</v>
      </c>
      <c r="K368" s="1" t="n">
        <v>0.1494</v>
      </c>
      <c r="L368" s="1" t="n">
        <v>7.948</v>
      </c>
      <c r="M368" s="0" t="n">
        <f aca="false">I368*0.56</f>
        <v>2.352</v>
      </c>
      <c r="N368" s="3" t="n">
        <v>0</v>
      </c>
      <c r="O368" s="3" t="n">
        <v>0</v>
      </c>
      <c r="Q368" s="1" t="n">
        <v>0.005878</v>
      </c>
      <c r="R368" s="0" t="s">
        <v>26</v>
      </c>
      <c r="S368" s="10" t="n">
        <v>0.038</v>
      </c>
      <c r="T368" s="0" t="n">
        <v>150276239.349342</v>
      </c>
      <c r="U368" s="0" t="n">
        <f aca="false">V368/2</f>
        <v>4052215117675.47</v>
      </c>
      <c r="V368" s="0" t="n">
        <v>8104430235350.94</v>
      </c>
      <c r="W368" s="5" t="n">
        <f aca="false">A368</f>
        <v>20190121</v>
      </c>
      <c r="X368" s="0" t="s">
        <v>301</v>
      </c>
    </row>
    <row r="369" customFormat="false" ht="13.8" hidden="false" customHeight="false" outlineLevel="0" collapsed="false">
      <c r="A369" s="0" t="n">
        <v>20190121</v>
      </c>
      <c r="B369" s="0" t="n">
        <v>14</v>
      </c>
      <c r="C369" s="0" t="n">
        <v>1100</v>
      </c>
      <c r="D369" s="5" t="n">
        <f aca="false">C369*-2</f>
        <v>-2200</v>
      </c>
      <c r="E369" s="6" t="n">
        <v>2.5</v>
      </c>
      <c r="F369" s="7" t="n">
        <f aca="false">G369-38200</f>
        <v>0</v>
      </c>
      <c r="G369" s="0" t="n">
        <v>38200</v>
      </c>
      <c r="H369" s="0" t="n">
        <v>24</v>
      </c>
      <c r="I369" s="0" t="n">
        <v>4</v>
      </c>
      <c r="J369" s="1" t="n">
        <v>9.861</v>
      </c>
      <c r="K369" s="1" t="n">
        <v>0.1455</v>
      </c>
      <c r="L369" s="1" t="n">
        <v>12.26</v>
      </c>
      <c r="M369" s="0" t="n">
        <f aca="false">I369*0.56</f>
        <v>2.24</v>
      </c>
      <c r="N369" s="3" t="n">
        <v>0</v>
      </c>
      <c r="O369" s="3" t="n">
        <v>0</v>
      </c>
      <c r="Q369" s="1" t="n">
        <v>0.005304</v>
      </c>
      <c r="R369" s="0" t="s">
        <v>26</v>
      </c>
      <c r="S369" s="10" t="n">
        <v>0.036</v>
      </c>
      <c r="T369" s="0" t="n">
        <v>145965365.995353</v>
      </c>
      <c r="U369" s="0" t="n">
        <f aca="false">V369/2</f>
        <v>3935971949420.43</v>
      </c>
      <c r="V369" s="0" t="n">
        <v>7871943898840.87</v>
      </c>
      <c r="W369" s="5" t="n">
        <f aca="false">A369</f>
        <v>20190121</v>
      </c>
      <c r="X369" s="0" t="s">
        <v>301</v>
      </c>
    </row>
    <row r="370" customFormat="false" ht="13.8" hidden="false" customHeight="false" outlineLevel="0" collapsed="false">
      <c r="A370" s="0" t="n">
        <v>20190121</v>
      </c>
      <c r="B370" s="0" t="n">
        <v>15</v>
      </c>
      <c r="C370" s="0" t="n">
        <v>1100</v>
      </c>
      <c r="D370" s="5" t="n">
        <f aca="false">C370*-2</f>
        <v>-2200</v>
      </c>
      <c r="E370" s="6" t="n">
        <v>2.5</v>
      </c>
      <c r="F370" s="7" t="n">
        <f aca="false">G370-38200</f>
        <v>0</v>
      </c>
      <c r="G370" s="0" t="n">
        <v>38200</v>
      </c>
      <c r="H370" s="0" t="n">
        <v>23</v>
      </c>
      <c r="I370" s="0" t="n">
        <v>4.1</v>
      </c>
      <c r="J370" s="1" t="n">
        <v>7.381</v>
      </c>
      <c r="K370" s="1" t="n">
        <v>0.118</v>
      </c>
      <c r="L370" s="1" t="n">
        <v>9.124</v>
      </c>
      <c r="M370" s="0" t="n">
        <f aca="false">I370*0.56</f>
        <v>2.296</v>
      </c>
      <c r="N370" s="3" t="n">
        <v>0</v>
      </c>
      <c r="O370" s="3" t="n">
        <v>0</v>
      </c>
      <c r="Q370" s="1" t="n">
        <v>0.002298</v>
      </c>
      <c r="R370" s="0" t="s">
        <v>26</v>
      </c>
      <c r="S370" s="10" t="n">
        <v>0.037</v>
      </c>
      <c r="T370" s="0" t="n">
        <v>129205335.011619</v>
      </c>
      <c r="U370" s="0" t="n">
        <f aca="false">V370/2</f>
        <v>3484035893400.87</v>
      </c>
      <c r="V370" s="0" t="n">
        <v>6968071786801.73</v>
      </c>
      <c r="W370" s="5" t="n">
        <f aca="false">A370</f>
        <v>20190121</v>
      </c>
      <c r="X370" s="0" t="s">
        <v>302</v>
      </c>
    </row>
    <row r="371" customFormat="false" ht="13.8" hidden="false" customHeight="false" outlineLevel="0" collapsed="false">
      <c r="A371" s="0" t="n">
        <v>20190121</v>
      </c>
      <c r="B371" s="0" t="n">
        <v>16</v>
      </c>
      <c r="C371" s="0" t="n">
        <v>1100</v>
      </c>
      <c r="D371" s="5" t="n">
        <f aca="false">C371*-2</f>
        <v>-2200</v>
      </c>
      <c r="E371" s="6" t="n">
        <v>2.5</v>
      </c>
      <c r="F371" s="7" t="n">
        <f aca="false">G371-38200</f>
        <v>-300</v>
      </c>
      <c r="G371" s="0" t="n">
        <v>37900</v>
      </c>
      <c r="H371" s="0" t="n">
        <v>21</v>
      </c>
      <c r="I371" s="0" t="n">
        <v>3.9</v>
      </c>
      <c r="J371" s="1" t="n">
        <v>2.06</v>
      </c>
      <c r="K371" s="1" t="n">
        <v>0.08821</v>
      </c>
      <c r="L371" s="1" t="n">
        <v>2.669</v>
      </c>
      <c r="M371" s="0" t="n">
        <f aca="false">I371*0.56</f>
        <v>2.184</v>
      </c>
      <c r="N371" s="3" t="n">
        <v>0</v>
      </c>
      <c r="O371" s="3" t="n">
        <v>0</v>
      </c>
      <c r="Q371" s="1" t="n">
        <v>-0.001102</v>
      </c>
      <c r="R371" s="0" t="s">
        <v>24</v>
      </c>
      <c r="S371" s="10" t="n">
        <v>0.015</v>
      </c>
      <c r="T371" s="0" t="n">
        <v>112848189.388071</v>
      </c>
      <c r="U371" s="0" t="n">
        <f aca="false">V371/2</f>
        <v>3042963684881.76</v>
      </c>
      <c r="V371" s="0" t="n">
        <v>6085927369763.53</v>
      </c>
      <c r="W371" s="5" t="n">
        <f aca="false">A371</f>
        <v>20190121</v>
      </c>
      <c r="X371" s="0" t="s">
        <v>303</v>
      </c>
    </row>
    <row r="372" customFormat="false" ht="13.8" hidden="false" customHeight="false" outlineLevel="0" collapsed="false">
      <c r="A372" s="0" t="n">
        <v>20190121</v>
      </c>
      <c r="B372" s="0" t="n">
        <v>17</v>
      </c>
      <c r="C372" s="0" t="n">
        <v>1100</v>
      </c>
      <c r="D372" s="5" t="n">
        <f aca="false">C372*-2</f>
        <v>-2200</v>
      </c>
      <c r="E372" s="6" t="n">
        <v>2.5</v>
      </c>
      <c r="F372" s="7" t="n">
        <f aca="false">G372-38200</f>
        <v>-300</v>
      </c>
      <c r="G372" s="0" t="n">
        <v>37900</v>
      </c>
      <c r="H372" s="0" t="n">
        <v>32</v>
      </c>
      <c r="I372" s="0" t="n">
        <v>3.99</v>
      </c>
      <c r="J372" s="1" t="n">
        <v>8.71</v>
      </c>
      <c r="K372" s="1" t="n">
        <v>0.1363</v>
      </c>
      <c r="L372" s="1" t="n">
        <v>11.11</v>
      </c>
      <c r="M372" s="0" t="n">
        <f aca="false">I372*0.56</f>
        <v>2.2344</v>
      </c>
      <c r="N372" s="3" t="n">
        <v>0</v>
      </c>
      <c r="O372" s="3" t="n">
        <v>0</v>
      </c>
      <c r="Q372" s="1" t="n">
        <v>0.004072</v>
      </c>
      <c r="R372" s="0" t="s">
        <v>26</v>
      </c>
      <c r="S372" s="10" t="n">
        <v>0.016</v>
      </c>
      <c r="T372" s="0" t="n">
        <v>146892002.32378</v>
      </c>
      <c r="U372" s="0" t="n">
        <f aca="false">V372/2</f>
        <v>3960958798671.52</v>
      </c>
      <c r="V372" s="0" t="n">
        <v>7921917597343.03</v>
      </c>
      <c r="W372" s="5" t="n">
        <f aca="false">A372</f>
        <v>20190121</v>
      </c>
      <c r="X372" s="0" t="s">
        <v>304</v>
      </c>
    </row>
    <row r="373" customFormat="false" ht="13.8" hidden="false" customHeight="false" outlineLevel="0" collapsed="false">
      <c r="A373" s="0" t="n">
        <v>20190121</v>
      </c>
      <c r="B373" s="0" t="n">
        <v>18</v>
      </c>
      <c r="C373" s="0" t="n">
        <v>1100</v>
      </c>
      <c r="D373" s="5" t="n">
        <f aca="false">C373*-2</f>
        <v>-2200</v>
      </c>
      <c r="E373" s="6" t="n">
        <v>2.5</v>
      </c>
      <c r="F373" s="7" t="n">
        <f aca="false">G373-38200</f>
        <v>0</v>
      </c>
      <c r="G373" s="0" t="n">
        <v>38200</v>
      </c>
      <c r="H373" s="0" t="n">
        <v>20</v>
      </c>
      <c r="I373" s="0" t="n">
        <v>4.2</v>
      </c>
      <c r="J373" s="1" t="n">
        <v>3.309</v>
      </c>
      <c r="K373" s="1" t="n">
        <v>0.1329</v>
      </c>
      <c r="L373" s="1" t="n">
        <v>4.433</v>
      </c>
      <c r="M373" s="0" t="n">
        <f aca="false">I373*0.56</f>
        <v>2.352</v>
      </c>
      <c r="N373" s="3" t="n">
        <v>0</v>
      </c>
      <c r="O373" s="3" t="n">
        <v>0</v>
      </c>
      <c r="Q373" s="1" t="n">
        <v>0.003135</v>
      </c>
      <c r="R373" s="0" t="s">
        <v>26</v>
      </c>
      <c r="S373" s="10" t="n">
        <v>0.038</v>
      </c>
      <c r="T373" s="0" t="n">
        <v>137947947.327653</v>
      </c>
      <c r="U373" s="0" t="n">
        <f aca="false">V373/2</f>
        <v>3719781384161.08</v>
      </c>
      <c r="V373" s="0" t="n">
        <v>7439562768322.15</v>
      </c>
      <c r="W373" s="5" t="n">
        <f aca="false">A373</f>
        <v>20190121</v>
      </c>
      <c r="X373" s="0" t="s">
        <v>305</v>
      </c>
    </row>
    <row r="374" customFormat="false" ht="13.8" hidden="false" customHeight="false" outlineLevel="0" collapsed="false">
      <c r="A374" s="0" t="n">
        <v>20190121</v>
      </c>
      <c r="B374" s="0" t="n">
        <v>19</v>
      </c>
      <c r="C374" s="0" t="n">
        <v>1100</v>
      </c>
      <c r="D374" s="5" t="n">
        <f aca="false">C374*-2</f>
        <v>-2200</v>
      </c>
      <c r="E374" s="6" t="n">
        <v>2.5</v>
      </c>
      <c r="F374" s="7" t="n">
        <f aca="false">G374-38200</f>
        <v>0</v>
      </c>
      <c r="G374" s="0" t="n">
        <v>38200</v>
      </c>
      <c r="H374" s="0" t="n">
        <v>21</v>
      </c>
      <c r="I374" s="0" t="n">
        <v>4.2</v>
      </c>
      <c r="J374" s="1" t="n">
        <v>4.579</v>
      </c>
      <c r="K374" s="1" t="n">
        <v>0.1538</v>
      </c>
      <c r="L374" s="1" t="n">
        <v>5.972</v>
      </c>
      <c r="M374" s="0" t="n">
        <f aca="false">I374*0.56</f>
        <v>2.352</v>
      </c>
      <c r="N374" s="3" t="n">
        <v>0</v>
      </c>
      <c r="O374" s="3" t="n">
        <v>0</v>
      </c>
      <c r="Q374" s="1" t="n">
        <v>0.006092</v>
      </c>
      <c r="R374" s="0" t="s">
        <v>26</v>
      </c>
      <c r="S374" s="10" t="n">
        <v>0.038</v>
      </c>
      <c r="T374" s="0" t="n">
        <v>149712199.845081</v>
      </c>
      <c r="U374" s="0" t="n">
        <f aca="false">V374/2</f>
        <v>4037005731174.81</v>
      </c>
      <c r="V374" s="0" t="n">
        <v>8074011462349.62</v>
      </c>
      <c r="W374" s="5" t="n">
        <f aca="false">A374</f>
        <v>20190121</v>
      </c>
      <c r="X374" s="0" t="s">
        <v>305</v>
      </c>
    </row>
    <row r="375" customFormat="false" ht="13.8" hidden="false" customHeight="false" outlineLevel="0" collapsed="false">
      <c r="A375" s="0" t="n">
        <v>20190121</v>
      </c>
      <c r="B375" s="0" t="n">
        <v>20</v>
      </c>
      <c r="C375" s="0" t="n">
        <v>1100</v>
      </c>
      <c r="D375" s="5" t="n">
        <f aca="false">C375*-2</f>
        <v>-2200</v>
      </c>
      <c r="E375" s="6" t="n">
        <v>2.5</v>
      </c>
      <c r="F375" s="7" t="n">
        <f aca="false">G375-38200</f>
        <v>600</v>
      </c>
      <c r="G375" s="0" t="n">
        <v>38800</v>
      </c>
      <c r="H375" s="0" t="n">
        <v>28</v>
      </c>
      <c r="I375" s="0" t="n">
        <v>4.5</v>
      </c>
      <c r="J375" s="1" t="n">
        <v>4.629</v>
      </c>
      <c r="K375" s="1" t="n">
        <v>0.1821</v>
      </c>
      <c r="L375" s="1" t="n">
        <v>6.158</v>
      </c>
      <c r="M375" s="0" t="n">
        <f aca="false">I375*0.56</f>
        <v>2.52</v>
      </c>
      <c r="N375" s="3" t="n">
        <v>0</v>
      </c>
      <c r="O375" s="3" t="n">
        <v>0</v>
      </c>
      <c r="Q375" s="1" t="n">
        <v>0.01023</v>
      </c>
      <c r="R375" s="0" t="s">
        <v>24</v>
      </c>
      <c r="S375" s="10" t="n">
        <v>0.009</v>
      </c>
      <c r="T375" s="0" t="n">
        <v>165303863.284276</v>
      </c>
      <c r="U375" s="0" t="n">
        <f aca="false">V375/2</f>
        <v>4457436629443.01</v>
      </c>
      <c r="V375" s="0" t="n">
        <v>8914873258886.03</v>
      </c>
      <c r="W375" s="5" t="n">
        <f aca="false">A375</f>
        <v>20190121</v>
      </c>
      <c r="X375" s="0" t="s">
        <v>306</v>
      </c>
    </row>
    <row r="376" customFormat="false" ht="13.8" hidden="false" customHeight="false" outlineLevel="0" collapsed="false">
      <c r="A376" s="0" t="n">
        <v>20190121</v>
      </c>
      <c r="B376" s="11" t="n">
        <v>21</v>
      </c>
      <c r="C376" s="0" t="n">
        <v>1100</v>
      </c>
      <c r="D376" s="5" t="n">
        <f aca="false">C376*-2</f>
        <v>-2200</v>
      </c>
      <c r="E376" s="6" t="n">
        <v>2.5</v>
      </c>
      <c r="F376" s="7" t="n">
        <f aca="false">G376-38200</f>
        <v>600</v>
      </c>
      <c r="G376" s="0" t="n">
        <v>38800</v>
      </c>
      <c r="H376" s="0" t="n">
        <v>31</v>
      </c>
      <c r="I376" s="0" t="n">
        <v>4.5</v>
      </c>
      <c r="J376" s="1" t="n">
        <v>4.845</v>
      </c>
      <c r="K376" s="1" t="n">
        <v>0.1567</v>
      </c>
      <c r="L376" s="1" t="n">
        <v>6.076</v>
      </c>
      <c r="M376" s="0" t="n">
        <f aca="false">I376*0.56</f>
        <v>2.52</v>
      </c>
      <c r="N376" s="3" t="n">
        <v>0</v>
      </c>
      <c r="O376" s="3" t="n">
        <v>0</v>
      </c>
      <c r="Q376" s="1" t="n">
        <v>0.009434</v>
      </c>
      <c r="R376" s="0" t="s">
        <v>26</v>
      </c>
      <c r="S376" s="10" t="n">
        <v>0.009</v>
      </c>
      <c r="T376" s="0" t="n">
        <v>156601539.50426</v>
      </c>
      <c r="U376" s="0" t="n">
        <f aca="false">V376/2</f>
        <v>4222777523432.86</v>
      </c>
      <c r="V376" s="0" t="n">
        <v>8445555046865.71</v>
      </c>
      <c r="W376" s="5" t="n">
        <f aca="false">A376</f>
        <v>20190121</v>
      </c>
      <c r="X376" s="0" t="s">
        <v>307</v>
      </c>
    </row>
    <row r="377" customFormat="false" ht="13.8" hidden="false" customHeight="false" outlineLevel="0" collapsed="false">
      <c r="A377" s="0" t="n">
        <v>20190121</v>
      </c>
      <c r="B377" s="0" t="n">
        <v>22</v>
      </c>
      <c r="C377" s="0" t="n">
        <v>1100</v>
      </c>
      <c r="D377" s="5" t="n">
        <f aca="false">C377*-2</f>
        <v>-2200</v>
      </c>
      <c r="E377" s="6" t="n">
        <v>2.5</v>
      </c>
      <c r="F377" s="7" t="n">
        <f aca="false">G377-38200</f>
        <v>900</v>
      </c>
      <c r="G377" s="0" t="n">
        <v>39100</v>
      </c>
      <c r="H377" s="0" t="n">
        <v>0</v>
      </c>
      <c r="I377" s="0" t="n">
        <v>0</v>
      </c>
      <c r="J377" s="1" t="n">
        <v>0.2198</v>
      </c>
      <c r="K377" s="1" t="n">
        <v>0.0534</v>
      </c>
      <c r="L377" s="1" t="n">
        <v>0.3072</v>
      </c>
      <c r="M377" s="0" t="n">
        <f aca="false">I377*0.56</f>
        <v>0</v>
      </c>
      <c r="N377" s="3" t="n">
        <v>0</v>
      </c>
      <c r="O377" s="3" t="n">
        <v>0</v>
      </c>
      <c r="Q377" s="1" t="n">
        <v>-0.0007248</v>
      </c>
      <c r="R377" s="0" t="s">
        <v>24</v>
      </c>
      <c r="S377" s="10" t="n">
        <v>0</v>
      </c>
      <c r="T377" s="0" t="n">
        <v>94275174.2835012</v>
      </c>
      <c r="U377" s="0" t="n">
        <f aca="false">V377/2</f>
        <v>2542140315110.08</v>
      </c>
      <c r="V377" s="0" t="n">
        <v>5084280630220.16</v>
      </c>
      <c r="W377" s="5" t="n">
        <f aca="false">A377</f>
        <v>20190121</v>
      </c>
    </row>
    <row r="378" customFormat="false" ht="13.8" hidden="false" customHeight="false" outlineLevel="0" collapsed="false">
      <c r="A378" s="0" t="n">
        <v>20190121</v>
      </c>
      <c r="B378" s="0" t="n">
        <v>23</v>
      </c>
      <c r="C378" s="0" t="n">
        <v>1100</v>
      </c>
      <c r="D378" s="5" t="n">
        <f aca="false">C378*-2</f>
        <v>-2200</v>
      </c>
      <c r="E378" s="6" t="n">
        <v>2.5</v>
      </c>
      <c r="F378" s="7" t="n">
        <f aca="false">G378-38200</f>
        <v>900</v>
      </c>
      <c r="G378" s="0" t="n">
        <v>39100</v>
      </c>
      <c r="H378" s="0" t="n">
        <f aca="false">800/25</f>
        <v>32</v>
      </c>
      <c r="I378" s="0" t="n">
        <v>4.5</v>
      </c>
      <c r="J378" s="1" t="n">
        <v>2.425</v>
      </c>
      <c r="K378" s="1" t="n">
        <v>0.1871</v>
      </c>
      <c r="L378" s="1" t="n">
        <v>3.466</v>
      </c>
      <c r="M378" s="0" t="n">
        <f aca="false">I378*0.56</f>
        <v>2.52</v>
      </c>
      <c r="N378" s="3" t="n">
        <v>0</v>
      </c>
      <c r="O378" s="3" t="n">
        <v>0</v>
      </c>
      <c r="Q378" s="1" t="n">
        <v>0.01568</v>
      </c>
      <c r="R378" s="0" t="s">
        <v>26</v>
      </c>
      <c r="S378" s="10" t="n">
        <v>0.006</v>
      </c>
      <c r="T378" s="0" t="n">
        <v>162000203.330751</v>
      </c>
      <c r="U378" s="0" t="n">
        <f aca="false">V378/2</f>
        <v>4368353079939.16</v>
      </c>
      <c r="V378" s="0" t="n">
        <v>8736706159878.32</v>
      </c>
      <c r="W378" s="5" t="n">
        <f aca="false">A378</f>
        <v>20190121</v>
      </c>
      <c r="X378" s="0" t="s">
        <v>308</v>
      </c>
    </row>
    <row r="379" customFormat="false" ht="13.8" hidden="false" customHeight="false" outlineLevel="0" collapsed="false">
      <c r="A379" s="0" t="n">
        <v>20190121</v>
      </c>
      <c r="B379" s="0" t="n">
        <v>24</v>
      </c>
      <c r="C379" s="0" t="n">
        <v>1100</v>
      </c>
      <c r="D379" s="5" t="n">
        <f aca="false">C379*-2</f>
        <v>-2200</v>
      </c>
      <c r="E379" s="6" t="n">
        <v>2.5</v>
      </c>
      <c r="F379" s="7" t="n">
        <f aca="false">G379-38200</f>
        <v>900</v>
      </c>
      <c r="G379" s="0" t="n">
        <v>39100</v>
      </c>
      <c r="H379" s="0" t="n">
        <v>32</v>
      </c>
      <c r="I379" s="0" t="n">
        <v>4.5</v>
      </c>
      <c r="J379" s="1" t="n">
        <v>4.904</v>
      </c>
      <c r="K379" s="1" t="n">
        <v>0.2374</v>
      </c>
      <c r="L379" s="1" t="n">
        <v>6.408</v>
      </c>
      <c r="M379" s="0" t="n">
        <f aca="false">I379*0.56</f>
        <v>2.52</v>
      </c>
      <c r="N379" s="3" t="n">
        <v>0</v>
      </c>
      <c r="O379" s="3" t="n">
        <v>0</v>
      </c>
      <c r="Q379" s="1" t="n">
        <v>0.02844</v>
      </c>
      <c r="R379" s="0" t="s">
        <v>26</v>
      </c>
      <c r="S379" s="10" t="n">
        <v>0.006</v>
      </c>
      <c r="T379" s="0" t="n">
        <v>177833597.986057</v>
      </c>
      <c r="U379" s="0" t="n">
        <f aca="false">V379/2</f>
        <v>4795302286707.65</v>
      </c>
      <c r="V379" s="0" t="n">
        <v>9590604573415.29</v>
      </c>
      <c r="W379" s="5" t="n">
        <f aca="false">A379</f>
        <v>20190121</v>
      </c>
      <c r="X379" s="0" t="s">
        <v>308</v>
      </c>
    </row>
    <row r="380" customFormat="false" ht="13.8" hidden="false" customHeight="false" outlineLevel="0" collapsed="false">
      <c r="A380" s="0" t="n">
        <v>20190121</v>
      </c>
      <c r="B380" s="0" t="n">
        <v>25</v>
      </c>
      <c r="C380" s="0" t="n">
        <v>1100</v>
      </c>
      <c r="D380" s="5" t="n">
        <f aca="false">C380*-2</f>
        <v>-2200</v>
      </c>
      <c r="E380" s="1" t="n">
        <v>-1</v>
      </c>
      <c r="F380" s="7" t="n">
        <f aca="false">G380-38200</f>
        <v>900</v>
      </c>
      <c r="G380" s="0" t="n">
        <v>39100</v>
      </c>
      <c r="H380" s="0" t="n">
        <v>32</v>
      </c>
      <c r="I380" s="0" t="n">
        <v>4.5</v>
      </c>
      <c r="J380" s="1" t="n">
        <v>3.204</v>
      </c>
      <c r="K380" s="1" t="n">
        <v>0.2697</v>
      </c>
      <c r="L380" s="1" t="n">
        <v>4.528</v>
      </c>
      <c r="M380" s="0" t="n">
        <f aca="false">I380*0.56</f>
        <v>2.52</v>
      </c>
      <c r="N380" s="3" t="n">
        <f aca="false">5.6*1.3</f>
        <v>7.28</v>
      </c>
      <c r="O380" s="3" t="n">
        <f aca="false">5.6*1.3</f>
        <v>7.28</v>
      </c>
      <c r="P380" s="0" t="n">
        <v>2.7</v>
      </c>
      <c r="Q380" s="1" t="n">
        <v>0.03369</v>
      </c>
      <c r="R380" s="0" t="s">
        <v>26</v>
      </c>
      <c r="S380" s="10" t="n">
        <v>0.006</v>
      </c>
      <c r="T380" s="0" t="n">
        <v>192498625.096824</v>
      </c>
      <c r="U380" s="0" t="n">
        <f aca="false">V380/2</f>
        <v>5190746335724.75</v>
      </c>
      <c r="V380" s="1" t="n">
        <v>10381492671449.5</v>
      </c>
      <c r="W380" s="5" t="n">
        <f aca="false">A380</f>
        <v>20190121</v>
      </c>
      <c r="X380" s="0" t="s">
        <v>309</v>
      </c>
    </row>
    <row r="381" customFormat="false" ht="13.8" hidden="false" customHeight="false" outlineLevel="0" collapsed="false">
      <c r="A381" s="0" t="n">
        <v>20190121</v>
      </c>
      <c r="B381" s="0" t="n">
        <v>26</v>
      </c>
      <c r="C381" s="0" t="n">
        <v>1100</v>
      </c>
      <c r="D381" s="5" t="n">
        <f aca="false">C381*-2</f>
        <v>-2200</v>
      </c>
      <c r="E381" s="1" t="n">
        <v>-1</v>
      </c>
      <c r="F381" s="7" t="n">
        <f aca="false">G381-38200</f>
        <v>900</v>
      </c>
      <c r="G381" s="0" t="n">
        <v>39100</v>
      </c>
      <c r="H381" s="0" t="n">
        <v>32</v>
      </c>
      <c r="I381" s="0" t="n">
        <v>4.5</v>
      </c>
      <c r="J381" s="1" t="n">
        <v>4.573</v>
      </c>
      <c r="K381" s="1" t="n">
        <v>0.2766</v>
      </c>
      <c r="L381" s="1" t="n">
        <v>5.998</v>
      </c>
      <c r="M381" s="0" t="n">
        <f aca="false">I381*0.56</f>
        <v>2.52</v>
      </c>
      <c r="N381" s="3" t="n">
        <v>7.7</v>
      </c>
      <c r="O381" s="3" t="n">
        <v>8.84</v>
      </c>
      <c r="P381" s="0" t="n">
        <v>3.13</v>
      </c>
      <c r="Q381" s="1" t="n">
        <v>0.04188</v>
      </c>
      <c r="R381" s="0" t="s">
        <v>26</v>
      </c>
      <c r="S381" s="10" t="n">
        <v>0.006</v>
      </c>
      <c r="T381" s="0" t="n">
        <v>180371775.755229</v>
      </c>
      <c r="U381" s="0" t="n">
        <f aca="false">V381/2</f>
        <v>4863744525960.61</v>
      </c>
      <c r="V381" s="0" t="n">
        <v>9727489051921.22</v>
      </c>
      <c r="W381" s="5" t="n">
        <f aca="false">A381</f>
        <v>20190121</v>
      </c>
      <c r="X381" s="0" t="s">
        <v>310</v>
      </c>
    </row>
    <row r="382" customFormat="false" ht="13.8" hidden="false" customHeight="false" outlineLevel="0" collapsed="false">
      <c r="A382" s="0" t="n">
        <v>20190121</v>
      </c>
      <c r="B382" s="0" t="n">
        <v>27</v>
      </c>
      <c r="C382" s="0" t="n">
        <v>1100</v>
      </c>
      <c r="D382" s="5" t="n">
        <f aca="false">C382*-2</f>
        <v>-2200</v>
      </c>
      <c r="E382" s="1" t="n">
        <v>-1</v>
      </c>
      <c r="F382" s="7" t="n">
        <f aca="false">G382-38200</f>
        <v>900</v>
      </c>
      <c r="G382" s="0" t="n">
        <v>39100</v>
      </c>
      <c r="H382" s="0" t="n">
        <v>32</v>
      </c>
      <c r="I382" s="0" t="n">
        <v>4.5</v>
      </c>
      <c r="J382" s="1" t="n">
        <v>4.984</v>
      </c>
      <c r="K382" s="1" t="n">
        <v>0.3115</v>
      </c>
      <c r="L382" s="1" t="n">
        <v>6.781</v>
      </c>
      <c r="M382" s="0" t="n">
        <f aca="false">I382*0.56</f>
        <v>2.52</v>
      </c>
      <c r="N382" s="3" t="n">
        <v>6.6</v>
      </c>
      <c r="O382" s="3" t="n">
        <v>6.9</v>
      </c>
      <c r="P382" s="0" t="n">
        <v>2.55</v>
      </c>
      <c r="Q382" s="1" t="n">
        <v>0.04975</v>
      </c>
      <c r="R382" s="0" t="s">
        <v>26</v>
      </c>
      <c r="S382" s="10" t="n">
        <v>0.006</v>
      </c>
      <c r="T382" s="0" t="n">
        <v>201644122.773044</v>
      </c>
      <c r="U382" s="0" t="n">
        <f aca="false">V382/2</f>
        <v>5437355673985.45</v>
      </c>
      <c r="V382" s="1" t="n">
        <v>10874711347970.9</v>
      </c>
      <c r="W382" s="5" t="n">
        <f aca="false">A382</f>
        <v>20190121</v>
      </c>
      <c r="X382" s="0" t="s">
        <v>310</v>
      </c>
    </row>
    <row r="383" customFormat="false" ht="13.8" hidden="false" customHeight="false" outlineLevel="0" collapsed="false">
      <c r="A383" s="0" t="n">
        <v>20190121</v>
      </c>
      <c r="B383" s="11" t="n">
        <v>28</v>
      </c>
      <c r="C383" s="0" t="n">
        <v>1100</v>
      </c>
      <c r="D383" s="5" t="n">
        <f aca="false">C383*-2</f>
        <v>-2200</v>
      </c>
      <c r="E383" s="1" t="n">
        <v>-1</v>
      </c>
      <c r="F383" s="7" t="n">
        <f aca="false">G383-38200</f>
        <v>600</v>
      </c>
      <c r="G383" s="0" t="n">
        <v>38800</v>
      </c>
      <c r="H383" s="0" t="n">
        <v>29</v>
      </c>
      <c r="I383" s="0" t="n">
        <v>4.5</v>
      </c>
      <c r="J383" s="1" t="n">
        <v>2.473</v>
      </c>
      <c r="K383" s="1" t="n">
        <v>0.101</v>
      </c>
      <c r="L383" s="1" t="n">
        <v>3.096</v>
      </c>
      <c r="M383" s="0" t="n">
        <f aca="false">I383*0.56</f>
        <v>2.52</v>
      </c>
      <c r="N383" s="3" t="n">
        <v>11.9</v>
      </c>
      <c r="O383" s="3" t="n">
        <v>11.9</v>
      </c>
      <c r="Q383" s="1" t="n">
        <v>0.00284</v>
      </c>
      <c r="R383" s="0" t="s">
        <v>26</v>
      </c>
      <c r="S383" s="10" t="n">
        <v>0.009</v>
      </c>
      <c r="T383" s="0" t="n">
        <v>121590801.704105</v>
      </c>
      <c r="U383" s="0" t="n">
        <f aca="false">V383/2</f>
        <v>3278709175641.98</v>
      </c>
      <c r="V383" s="0" t="n">
        <v>6557418351283.95</v>
      </c>
      <c r="W383" s="5" t="n">
        <f aca="false">A383</f>
        <v>20190121</v>
      </c>
      <c r="X383" s="0" t="s">
        <v>311</v>
      </c>
      <c r="AA383" s="0" t="s">
        <v>312</v>
      </c>
    </row>
    <row r="384" customFormat="false" ht="13.8" hidden="false" customHeight="false" outlineLevel="0" collapsed="false">
      <c r="A384" s="0" t="n">
        <v>20190121</v>
      </c>
      <c r="B384" s="11" t="n">
        <v>29</v>
      </c>
      <c r="C384" s="0" t="n">
        <v>1100</v>
      </c>
      <c r="D384" s="5" t="n">
        <f aca="false">C384*-2</f>
        <v>-2200</v>
      </c>
      <c r="E384" s="1" t="n">
        <v>-1</v>
      </c>
      <c r="F384" s="7" t="n">
        <f aca="false">G384-38200</f>
        <v>600</v>
      </c>
      <c r="G384" s="0" t="n">
        <v>38800</v>
      </c>
      <c r="H384" s="0" t="n">
        <v>29</v>
      </c>
      <c r="I384" s="0" t="n">
        <v>4.5</v>
      </c>
      <c r="J384" s="1" t="n">
        <v>1.728</v>
      </c>
      <c r="K384" s="1" t="n">
        <v>0.1571</v>
      </c>
      <c r="L384" s="1" t="n">
        <v>2.304</v>
      </c>
      <c r="M384" s="0" t="n">
        <f aca="false">I384*0.56</f>
        <v>2.52</v>
      </c>
      <c r="N384" s="3" t="n">
        <v>11.5</v>
      </c>
      <c r="O384" s="3" t="n">
        <v>11.5</v>
      </c>
      <c r="Q384" s="1" t="n">
        <v>0.009182</v>
      </c>
      <c r="R384" s="0" t="s">
        <v>26</v>
      </c>
      <c r="S384" s="10" t="n">
        <v>0.009</v>
      </c>
      <c r="T384" s="0" t="n">
        <v>153902207.591015</v>
      </c>
      <c r="U384" s="0" t="n">
        <f aca="false">V384/2</f>
        <v>4149989745179.71</v>
      </c>
      <c r="V384" s="0" t="n">
        <v>8299979490359.41</v>
      </c>
      <c r="W384" s="5" t="n">
        <f aca="false">A384</f>
        <v>20190121</v>
      </c>
      <c r="X384" s="0" t="s">
        <v>311</v>
      </c>
      <c r="AA384" s="0" t="s">
        <v>312</v>
      </c>
    </row>
    <row r="385" customFormat="false" ht="13.8" hidden="false" customHeight="false" outlineLevel="0" collapsed="false">
      <c r="A385" s="0" t="n">
        <v>20190121</v>
      </c>
      <c r="B385" s="0" t="n">
        <v>30</v>
      </c>
      <c r="C385" s="0" t="n">
        <v>1100</v>
      </c>
      <c r="D385" s="5" t="n">
        <f aca="false">C385*-2</f>
        <v>-2200</v>
      </c>
      <c r="E385" s="1" t="n">
        <v>-1</v>
      </c>
      <c r="F385" s="7" t="n">
        <f aca="false">G385-38200</f>
        <v>300</v>
      </c>
      <c r="G385" s="0" t="n">
        <v>38500</v>
      </c>
      <c r="H385" s="0" t="n">
        <v>22</v>
      </c>
      <c r="I385" s="0" t="n">
        <v>4.5</v>
      </c>
      <c r="J385" s="1" t="n">
        <v>3.221</v>
      </c>
      <c r="K385" s="1" t="n">
        <v>0.1499</v>
      </c>
      <c r="L385" s="1" t="n">
        <v>4.214</v>
      </c>
      <c r="M385" s="0" t="n">
        <f aca="false">I385*0.56</f>
        <v>2.52</v>
      </c>
      <c r="N385" s="3" t="n">
        <v>11.6</v>
      </c>
      <c r="O385" s="3" t="n">
        <v>11.6</v>
      </c>
      <c r="Q385" s="1" t="n">
        <v>0.008012</v>
      </c>
      <c r="R385" s="0" t="s">
        <v>26</v>
      </c>
      <c r="S385" s="10" t="n">
        <v>0.017</v>
      </c>
      <c r="T385" s="0" t="n">
        <v>153096436.870643</v>
      </c>
      <c r="U385" s="0" t="n">
        <f aca="false">V385/2</f>
        <v>4128262050178.76</v>
      </c>
      <c r="V385" s="0" t="n">
        <v>8256524100357.52</v>
      </c>
      <c r="W385" s="5" t="n">
        <f aca="false">A385</f>
        <v>20190121</v>
      </c>
      <c r="X385" s="0" t="s">
        <v>302</v>
      </c>
    </row>
    <row r="386" customFormat="false" ht="13.8" hidden="false" customHeight="false" outlineLevel="0" collapsed="false">
      <c r="A386" s="0" t="n">
        <v>20190121</v>
      </c>
      <c r="B386" s="0" t="n">
        <v>31</v>
      </c>
      <c r="C386" s="0" t="n">
        <v>1100</v>
      </c>
      <c r="D386" s="5" t="n">
        <f aca="false">C386*-2</f>
        <v>-2200</v>
      </c>
      <c r="E386" s="1" t="n">
        <v>-1</v>
      </c>
      <c r="F386" s="7" t="n">
        <f aca="false">G386-38200</f>
        <v>300</v>
      </c>
      <c r="G386" s="0" t="n">
        <v>38500</v>
      </c>
      <c r="H386" s="0" t="n">
        <v>25</v>
      </c>
      <c r="I386" s="0" t="n">
        <v>4.4</v>
      </c>
      <c r="J386" s="1" t="n">
        <v>2.424</v>
      </c>
      <c r="K386" s="1" t="n">
        <v>0.1457</v>
      </c>
      <c r="L386" s="1" t="n">
        <v>3.173</v>
      </c>
      <c r="M386" s="0" t="n">
        <f aca="false">I386*0.56</f>
        <v>2.464</v>
      </c>
      <c r="N386" s="3" t="n">
        <v>12</v>
      </c>
      <c r="O386" s="3" t="n">
        <v>12</v>
      </c>
      <c r="Q386" s="1" t="n">
        <v>0.007105</v>
      </c>
      <c r="R386" s="0" t="s">
        <v>26</v>
      </c>
      <c r="S386" s="10" t="n">
        <v>0.017</v>
      </c>
      <c r="T386" s="0" t="n">
        <v>148624409.372579</v>
      </c>
      <c r="U386" s="0" t="n">
        <f aca="false">V386/2</f>
        <v>4007673342923.54</v>
      </c>
      <c r="V386" s="0" t="n">
        <v>8015346685847.08</v>
      </c>
      <c r="W386" s="5" t="n">
        <f aca="false">A386</f>
        <v>20190121</v>
      </c>
      <c r="X386" s="0" t="s">
        <v>302</v>
      </c>
    </row>
    <row r="387" customFormat="false" ht="13.8" hidden="false" customHeight="false" outlineLevel="0" collapsed="false">
      <c r="A387" s="0" t="n">
        <v>20190121</v>
      </c>
      <c r="B387" s="0" t="n">
        <v>32</v>
      </c>
      <c r="C387" s="0" t="n">
        <v>1100</v>
      </c>
      <c r="D387" s="5" t="n">
        <f aca="false">C387*-2</f>
        <v>-2200</v>
      </c>
      <c r="E387" s="1" t="n">
        <v>-1</v>
      </c>
      <c r="F387" s="7" t="n">
        <f aca="false">G387-38200</f>
        <v>300</v>
      </c>
      <c r="G387" s="0" t="n">
        <v>38500</v>
      </c>
      <c r="H387" s="0" t="n">
        <v>24</v>
      </c>
      <c r="I387" s="0" t="n">
        <v>4.4</v>
      </c>
      <c r="J387" s="1" t="n">
        <v>3.199</v>
      </c>
      <c r="K387" s="1" t="n">
        <v>0.08299</v>
      </c>
      <c r="L387" s="1" t="n">
        <v>3.912</v>
      </c>
      <c r="M387" s="0" t="n">
        <f aca="false">I387*0.56</f>
        <v>2.464</v>
      </c>
      <c r="N387" s="3" t="n">
        <v>12</v>
      </c>
      <c r="O387" s="3" t="n">
        <v>12</v>
      </c>
      <c r="Q387" s="1" t="n">
        <v>-0.001092</v>
      </c>
      <c r="R387" s="0" t="s">
        <v>26</v>
      </c>
      <c r="S387" s="10" t="n">
        <v>0.017</v>
      </c>
      <c r="T387" s="0" t="n">
        <v>110632319.907049</v>
      </c>
      <c r="U387" s="0" t="n">
        <f aca="false">V387/2</f>
        <v>2983212523629.18</v>
      </c>
      <c r="V387" s="0" t="n">
        <v>5966425047258.36</v>
      </c>
      <c r="W387" s="5" t="n">
        <f aca="false">A387</f>
        <v>20190121</v>
      </c>
      <c r="X387" s="0" t="s">
        <v>302</v>
      </c>
    </row>
    <row r="388" customFormat="false" ht="13.8" hidden="false" customHeight="false" outlineLevel="0" collapsed="false">
      <c r="A388" s="0" t="n">
        <v>20190121</v>
      </c>
      <c r="B388" s="0" t="n">
        <v>33</v>
      </c>
      <c r="C388" s="0" t="n">
        <v>0</v>
      </c>
      <c r="D388" s="5" t="n">
        <f aca="false">C388*-2</f>
        <v>-0</v>
      </c>
      <c r="E388" s="1" t="n">
        <v>-1</v>
      </c>
      <c r="F388" s="7" t="n">
        <f aca="false">G388-38200</f>
        <v>300</v>
      </c>
      <c r="G388" s="0" t="n">
        <v>38500</v>
      </c>
      <c r="H388" s="0" t="n">
        <v>18</v>
      </c>
      <c r="I388" s="0" t="n">
        <v>4.5</v>
      </c>
      <c r="J388" s="1" t="n">
        <v>0.4421</v>
      </c>
      <c r="K388" s="1" t="n">
        <v>0.1321</v>
      </c>
      <c r="L388" s="1" t="n">
        <v>0.7362</v>
      </c>
      <c r="M388" s="0" t="n">
        <f aca="false">I388*0.56</f>
        <v>2.52</v>
      </c>
      <c r="N388" s="3" t="n">
        <v>0</v>
      </c>
      <c r="O388" s="3" t="n">
        <v>0</v>
      </c>
      <c r="Q388" s="1" t="n">
        <v>0.00625</v>
      </c>
      <c r="R388" s="0" t="s">
        <v>26</v>
      </c>
      <c r="S388" s="10" t="n">
        <v>1.722</v>
      </c>
      <c r="T388" s="0" t="n">
        <v>149833065.453137</v>
      </c>
      <c r="U388" s="0" t="n">
        <f aca="false">V388/2</f>
        <v>4040264885424.95</v>
      </c>
      <c r="V388" s="0" t="n">
        <v>8080529770849.9</v>
      </c>
      <c r="W388" s="5" t="n">
        <f aca="false">A388</f>
        <v>20190121</v>
      </c>
      <c r="X388" s="0" t="s">
        <v>313</v>
      </c>
      <c r="Y388" s="0" t="s">
        <v>83</v>
      </c>
    </row>
    <row r="389" customFormat="false" ht="13.8" hidden="false" customHeight="false" outlineLevel="0" collapsed="false">
      <c r="A389" s="0" t="n">
        <v>20190121</v>
      </c>
      <c r="B389" s="0" t="n">
        <v>34</v>
      </c>
      <c r="C389" s="0" t="n">
        <v>0</v>
      </c>
      <c r="D389" s="5" t="n">
        <f aca="false">C389*-2</f>
        <v>-0</v>
      </c>
      <c r="E389" s="1" t="n">
        <v>-1</v>
      </c>
      <c r="F389" s="7" t="n">
        <f aca="false">G389-38200</f>
        <v>300</v>
      </c>
      <c r="G389" s="0" t="n">
        <v>38500</v>
      </c>
      <c r="H389" s="0" t="n">
        <v>18</v>
      </c>
      <c r="I389" s="0" t="n">
        <v>4.5</v>
      </c>
      <c r="J389" s="1" t="n">
        <v>0.4876</v>
      </c>
      <c r="K389" s="1" t="n">
        <v>0.1716</v>
      </c>
      <c r="L389" s="1" t="n">
        <v>0.8276</v>
      </c>
      <c r="M389" s="0" t="n">
        <f aca="false">I389*0.56</f>
        <v>2.52</v>
      </c>
      <c r="N389" s="3" t="n">
        <v>0</v>
      </c>
      <c r="O389" s="3" t="n">
        <v>0</v>
      </c>
      <c r="Q389" s="1" t="n">
        <v>0.008726</v>
      </c>
      <c r="R389" s="0" t="s">
        <v>26</v>
      </c>
      <c r="S389" s="10" t="n">
        <v>1.722</v>
      </c>
      <c r="T389" s="0" t="n">
        <v>163087993.803253</v>
      </c>
      <c r="U389" s="0" t="n">
        <f aca="false">V389/2</f>
        <v>4397685468190.43</v>
      </c>
      <c r="V389" s="0" t="n">
        <v>8795370936380.86</v>
      </c>
      <c r="W389" s="5" t="n">
        <f aca="false">A389</f>
        <v>20190121</v>
      </c>
      <c r="X389" s="0" t="s">
        <v>313</v>
      </c>
      <c r="Y389" s="0" t="s">
        <v>83</v>
      </c>
    </row>
    <row r="390" customFormat="false" ht="13.8" hidden="false" customHeight="false" outlineLevel="0" collapsed="false">
      <c r="A390" s="0" t="n">
        <v>20190121</v>
      </c>
      <c r="B390" s="0" t="n">
        <v>35</v>
      </c>
      <c r="C390" s="0" t="n">
        <v>0</v>
      </c>
      <c r="D390" s="5" t="n">
        <f aca="false">C390*-2</f>
        <v>-0</v>
      </c>
      <c r="E390" s="1" t="n">
        <v>-1</v>
      </c>
      <c r="F390" s="7" t="n">
        <f aca="false">G390-38200</f>
        <v>300</v>
      </c>
      <c r="G390" s="0" t="n">
        <v>38500</v>
      </c>
      <c r="H390" s="0" t="n">
        <v>0</v>
      </c>
      <c r="I390" s="0" t="n">
        <v>4.5</v>
      </c>
      <c r="J390" s="1" t="n">
        <v>0.3399</v>
      </c>
      <c r="K390" s="1" t="n">
        <v>0.1122</v>
      </c>
      <c r="L390" s="1" t="n">
        <v>0.4978</v>
      </c>
      <c r="M390" s="0" t="n">
        <f aca="false">I390*0.56</f>
        <v>2.52</v>
      </c>
      <c r="N390" s="3" t="n">
        <v>0</v>
      </c>
      <c r="O390" s="3" t="n">
        <v>0</v>
      </c>
      <c r="Q390" s="1" t="n">
        <v>0.006279</v>
      </c>
      <c r="R390" s="0" t="s">
        <v>26</v>
      </c>
      <c r="S390" s="10" t="n">
        <v>1.722</v>
      </c>
      <c r="T390" s="0" t="n">
        <v>143386899.690163</v>
      </c>
      <c r="U390" s="0" t="n">
        <f aca="false">V390/2</f>
        <v>3866443325417.42</v>
      </c>
      <c r="V390" s="0" t="n">
        <v>7732886650834.85</v>
      </c>
      <c r="W390" s="5" t="n">
        <f aca="false">A390</f>
        <v>20190121</v>
      </c>
    </row>
    <row r="391" customFormat="false" ht="13.8" hidden="false" customHeight="false" outlineLevel="0" collapsed="false">
      <c r="A391" s="0" t="n">
        <v>20190121</v>
      </c>
      <c r="B391" s="0" t="n">
        <v>36</v>
      </c>
      <c r="C391" s="0" t="n">
        <v>1100</v>
      </c>
      <c r="D391" s="5" t="n">
        <f aca="false">C391*-2</f>
        <v>-2200</v>
      </c>
      <c r="E391" s="1" t="n">
        <v>11.3</v>
      </c>
      <c r="F391" s="7" t="n">
        <f aca="false">G391-38200</f>
        <v>300</v>
      </c>
      <c r="G391" s="0" t="n">
        <v>38500</v>
      </c>
      <c r="H391" s="0" t="n">
        <v>21</v>
      </c>
      <c r="I391" s="0" t="n">
        <v>4.4</v>
      </c>
      <c r="J391" s="1" t="n">
        <v>2.111</v>
      </c>
      <c r="K391" s="1" t="n">
        <v>0.1657</v>
      </c>
      <c r="L391" s="1" t="n">
        <v>2.862</v>
      </c>
      <c r="M391" s="0" t="n">
        <f aca="false">I391*0.56</f>
        <v>2.464</v>
      </c>
      <c r="N391" s="3" t="n">
        <v>0</v>
      </c>
      <c r="O391" s="3" t="n">
        <v>0</v>
      </c>
      <c r="Q391" s="1" t="n">
        <v>0.007346</v>
      </c>
      <c r="R391" s="0" t="s">
        <v>24</v>
      </c>
      <c r="S391" s="10" t="n">
        <v>0.017</v>
      </c>
      <c r="T391" s="0" t="n">
        <v>156561250.968242</v>
      </c>
      <c r="U391" s="0" t="n">
        <f aca="false">V391/2</f>
        <v>4221691138682.81</v>
      </c>
      <c r="V391" s="0" t="n">
        <v>8443382277365.61</v>
      </c>
      <c r="W391" s="5" t="n">
        <f aca="false">A391</f>
        <v>20190121</v>
      </c>
      <c r="X391" s="0" t="s">
        <v>314</v>
      </c>
    </row>
    <row r="392" customFormat="false" ht="13.8" hidden="false" customHeight="false" outlineLevel="0" collapsed="false">
      <c r="A392" s="0" t="n">
        <v>20190121</v>
      </c>
      <c r="B392" s="0" t="n">
        <v>37</v>
      </c>
      <c r="C392" s="0" t="n">
        <v>1100</v>
      </c>
      <c r="D392" s="5" t="n">
        <f aca="false">C392*-2</f>
        <v>-2200</v>
      </c>
      <c r="E392" s="1" t="n">
        <v>11.3</v>
      </c>
      <c r="F392" s="7" t="n">
        <f aca="false">G392-38200</f>
        <v>300</v>
      </c>
      <c r="G392" s="0" t="n">
        <v>38500</v>
      </c>
      <c r="H392" s="0" t="n">
        <v>25</v>
      </c>
      <c r="I392" s="0" t="n">
        <v>4.6</v>
      </c>
      <c r="J392" s="1" t="n">
        <v>4.696</v>
      </c>
      <c r="K392" s="1" t="n">
        <v>0.1343</v>
      </c>
      <c r="L392" s="1" t="n">
        <v>5.887</v>
      </c>
      <c r="M392" s="0" t="n">
        <f aca="false">I392*0.56</f>
        <v>2.576</v>
      </c>
      <c r="N392" s="3" t="n">
        <v>0</v>
      </c>
      <c r="O392" s="3" t="n">
        <v>0</v>
      </c>
      <c r="Q392" s="1" t="n">
        <v>0.003791</v>
      </c>
      <c r="R392" s="0" t="s">
        <v>26</v>
      </c>
      <c r="S392" s="10" t="n">
        <v>0.018</v>
      </c>
      <c r="T392" s="0" t="n">
        <v>138109101.471727</v>
      </c>
      <c r="U392" s="0" t="n">
        <f aca="false">V392/2</f>
        <v>3724126923161.26</v>
      </c>
      <c r="V392" s="0" t="n">
        <v>7448253846322.52</v>
      </c>
      <c r="W392" s="5" t="n">
        <f aca="false">A392</f>
        <v>20190121</v>
      </c>
      <c r="X392" s="0" t="s">
        <v>315</v>
      </c>
    </row>
    <row r="393" customFormat="false" ht="13.8" hidden="false" customHeight="false" outlineLevel="0" collapsed="false">
      <c r="A393" s="0" t="n">
        <v>20190121</v>
      </c>
      <c r="B393" s="0" t="n">
        <v>38</v>
      </c>
      <c r="C393" s="0" t="n">
        <v>1100</v>
      </c>
      <c r="D393" s="5" t="n">
        <f aca="false">C393*-2</f>
        <v>-2200</v>
      </c>
      <c r="E393" s="1" t="n">
        <v>11.3</v>
      </c>
      <c r="F393" s="7" t="n">
        <f aca="false">G393-38200</f>
        <v>300</v>
      </c>
      <c r="G393" s="0" t="n">
        <v>38500</v>
      </c>
      <c r="H393" s="0" t="n">
        <v>28</v>
      </c>
      <c r="I393" s="0" t="n">
        <v>4.7</v>
      </c>
      <c r="J393" s="1" t="n">
        <v>5.098</v>
      </c>
      <c r="K393" s="1" t="n">
        <v>0.0997</v>
      </c>
      <c r="L393" s="1" t="n">
        <v>6.494</v>
      </c>
      <c r="M393" s="0" t="n">
        <f aca="false">I393*0.56</f>
        <v>2.632</v>
      </c>
      <c r="N393" s="3" t="n">
        <v>0</v>
      </c>
      <c r="O393" s="3" t="n">
        <v>0</v>
      </c>
      <c r="Q393" s="1" t="n">
        <v>0.001947</v>
      </c>
      <c r="R393" s="0" t="s">
        <v>26</v>
      </c>
      <c r="S393" s="10" t="n">
        <v>0.018</v>
      </c>
      <c r="T393" s="0" t="n">
        <v>123605228.505035</v>
      </c>
      <c r="U393" s="0" t="n">
        <f aca="false">V393/2</f>
        <v>3333028413144.32</v>
      </c>
      <c r="V393" s="0" t="n">
        <v>6666056826288.65</v>
      </c>
      <c r="W393" s="5" t="n">
        <f aca="false">A393</f>
        <v>20190121</v>
      </c>
      <c r="X393" s="0" t="s">
        <v>316</v>
      </c>
    </row>
    <row r="394" customFormat="false" ht="13.8" hidden="false" customHeight="false" outlineLevel="0" collapsed="false">
      <c r="A394" s="0" t="n">
        <v>20190121</v>
      </c>
      <c r="B394" s="0" t="n">
        <v>39</v>
      </c>
      <c r="C394" s="0" t="n">
        <v>1100</v>
      </c>
      <c r="D394" s="5" t="n">
        <f aca="false">C394*-2</f>
        <v>-2200</v>
      </c>
      <c r="E394" s="1" t="n">
        <v>11.3</v>
      </c>
      <c r="F394" s="7" t="n">
        <f aca="false">G394-38200</f>
        <v>300</v>
      </c>
      <c r="G394" s="0" t="n">
        <v>38500</v>
      </c>
      <c r="H394" s="0" t="n">
        <v>29</v>
      </c>
      <c r="I394" s="0" t="n">
        <v>4.7</v>
      </c>
      <c r="J394" s="1" t="n">
        <v>2.603</v>
      </c>
      <c r="K394" s="1" t="n">
        <v>0.1164</v>
      </c>
      <c r="L394" s="1" t="n">
        <v>3.394</v>
      </c>
      <c r="M394" s="0" t="n">
        <f aca="false">I394*0.56</f>
        <v>2.632</v>
      </c>
      <c r="N394" s="3" t="n">
        <v>0</v>
      </c>
      <c r="O394" s="3" t="n">
        <v>0</v>
      </c>
      <c r="Q394" s="1" t="n">
        <v>0.00461</v>
      </c>
      <c r="R394" s="0" t="s">
        <v>26</v>
      </c>
      <c r="S394" s="10" t="n">
        <v>0.018</v>
      </c>
      <c r="T394" s="0" t="n">
        <v>134765152.982184</v>
      </c>
      <c r="U394" s="0" t="n">
        <f aca="false">V394/2</f>
        <v>3633956988907.35</v>
      </c>
      <c r="V394" s="0" t="n">
        <v>7267913977814.71</v>
      </c>
      <c r="W394" s="5" t="n">
        <f aca="false">A394</f>
        <v>20190121</v>
      </c>
      <c r="X394" s="0" t="s">
        <v>316</v>
      </c>
      <c r="Z394" s="0" t="s">
        <v>317</v>
      </c>
    </row>
    <row r="395" customFormat="false" ht="13.8" hidden="false" customHeight="false" outlineLevel="0" collapsed="false">
      <c r="A395" s="0" t="n">
        <v>20190121</v>
      </c>
      <c r="B395" s="0" t="n">
        <v>40</v>
      </c>
      <c r="C395" s="0" t="n">
        <v>1100</v>
      </c>
      <c r="D395" s="5" t="n">
        <f aca="false">C395*-2</f>
        <v>-2200</v>
      </c>
      <c r="E395" s="1" t="n">
        <v>11.3</v>
      </c>
      <c r="F395" s="7" t="n">
        <f aca="false">G395-38200</f>
        <v>600</v>
      </c>
      <c r="G395" s="0" t="n">
        <v>38800</v>
      </c>
      <c r="H395" s="0" t="n">
        <v>32</v>
      </c>
      <c r="I395" s="0" t="n">
        <v>4.7</v>
      </c>
      <c r="J395" s="1" t="n">
        <v>1.305</v>
      </c>
      <c r="K395" s="1" t="n">
        <v>0.1549</v>
      </c>
      <c r="L395" s="1" t="n">
        <v>1.888</v>
      </c>
      <c r="M395" s="0" t="n">
        <f aca="false">I395*0.56</f>
        <v>2.632</v>
      </c>
      <c r="N395" s="3" t="n">
        <v>0</v>
      </c>
      <c r="O395" s="3" t="n">
        <v>0</v>
      </c>
      <c r="Q395" s="1" t="n">
        <v>0.01024</v>
      </c>
      <c r="R395" s="0" t="s">
        <v>24</v>
      </c>
      <c r="S395" s="10" t="n">
        <v>0.01</v>
      </c>
      <c r="T395" s="0" t="n">
        <v>147979792.796282</v>
      </c>
      <c r="U395" s="0" t="n">
        <f aca="false">V395/2</f>
        <v>3990291186922.79</v>
      </c>
      <c r="V395" s="0" t="n">
        <v>7980582373845.57</v>
      </c>
      <c r="W395" s="5" t="n">
        <f aca="false">A395</f>
        <v>20190121</v>
      </c>
      <c r="X395" s="0" t="s">
        <v>318</v>
      </c>
    </row>
    <row r="396" customFormat="false" ht="13.8" hidden="false" customHeight="false" outlineLevel="0" collapsed="false">
      <c r="A396" s="0" t="n">
        <v>20190121</v>
      </c>
      <c r="B396" s="0" t="n">
        <v>41</v>
      </c>
      <c r="C396" s="0" t="n">
        <v>1100</v>
      </c>
      <c r="D396" s="5" t="n">
        <f aca="false">C396*-2</f>
        <v>-2200</v>
      </c>
      <c r="E396" s="1" t="n">
        <v>11.3</v>
      </c>
      <c r="F396" s="7" t="n">
        <f aca="false">G396-38200</f>
        <v>600</v>
      </c>
      <c r="G396" s="0" t="n">
        <v>38800</v>
      </c>
      <c r="H396" s="0" t="n">
        <v>29</v>
      </c>
      <c r="I396" s="0" t="n">
        <v>4.7</v>
      </c>
      <c r="J396" s="1" t="n">
        <v>2.572</v>
      </c>
      <c r="K396" s="1" t="n">
        <v>0.1594</v>
      </c>
      <c r="L396" s="1" t="n">
        <v>3.354</v>
      </c>
      <c r="M396" s="0" t="n">
        <f aca="false">I396*0.56</f>
        <v>2.632</v>
      </c>
      <c r="N396" s="3" t="n">
        <v>0</v>
      </c>
      <c r="O396" s="3" t="n">
        <v>0</v>
      </c>
      <c r="Q396" s="1" t="n">
        <v>0.01122</v>
      </c>
      <c r="R396" s="0" t="s">
        <v>26</v>
      </c>
      <c r="S396" s="10" t="n">
        <v>0.01</v>
      </c>
      <c r="T396" s="0" t="n">
        <v>156077788.536019</v>
      </c>
      <c r="U396" s="0" t="n">
        <f aca="false">V396/2</f>
        <v>4208654521682.24</v>
      </c>
      <c r="V396" s="0" t="n">
        <v>8417309043364.48</v>
      </c>
      <c r="W396" s="5" t="n">
        <f aca="false">A396</f>
        <v>20190121</v>
      </c>
      <c r="X396" s="0" t="s">
        <v>319</v>
      </c>
    </row>
    <row r="397" customFormat="false" ht="13.8" hidden="false" customHeight="false" outlineLevel="0" collapsed="false">
      <c r="A397" s="0" t="n">
        <v>20190121</v>
      </c>
      <c r="B397" s="0" t="n">
        <v>42</v>
      </c>
      <c r="C397" s="0" t="n">
        <v>1100</v>
      </c>
      <c r="D397" s="5" t="n">
        <f aca="false">C397*-2</f>
        <v>-2200</v>
      </c>
      <c r="E397" s="1" t="n">
        <v>11.3</v>
      </c>
      <c r="F397" s="7" t="n">
        <f aca="false">G397-38200</f>
        <v>600</v>
      </c>
      <c r="G397" s="0" t="n">
        <v>38800</v>
      </c>
      <c r="H397" s="0" t="n">
        <v>30</v>
      </c>
      <c r="I397" s="0" t="n">
        <v>4.7</v>
      </c>
      <c r="J397" s="1" t="n">
        <v>0.9548</v>
      </c>
      <c r="K397" s="1" t="n">
        <v>0.1329</v>
      </c>
      <c r="L397" s="1" t="n">
        <v>1.433</v>
      </c>
      <c r="M397" s="0" t="n">
        <f aca="false">I397*0.56</f>
        <v>2.632</v>
      </c>
      <c r="N397" s="3" t="n">
        <v>0</v>
      </c>
      <c r="O397" s="3" t="n">
        <v>0</v>
      </c>
      <c r="Q397" s="1" t="n">
        <v>0.007157</v>
      </c>
      <c r="R397" s="0" t="s">
        <v>26</v>
      </c>
      <c r="S397" s="10" t="n">
        <v>0.01</v>
      </c>
      <c r="T397" s="0" t="n">
        <v>131219761.812548</v>
      </c>
      <c r="U397" s="0" t="n">
        <f aca="false">V397/2</f>
        <v>3538355130903.21</v>
      </c>
      <c r="V397" s="0" t="n">
        <v>7076710261806.43</v>
      </c>
      <c r="W397" s="5" t="n">
        <f aca="false">A397</f>
        <v>20190121</v>
      </c>
      <c r="X397" s="0" t="s">
        <v>320</v>
      </c>
    </row>
    <row r="398" customFormat="false" ht="13.8" hidden="false" customHeight="false" outlineLevel="0" collapsed="false">
      <c r="A398" s="0" t="n">
        <v>20190121</v>
      </c>
      <c r="B398" s="0" t="n">
        <v>43</v>
      </c>
      <c r="C398" s="0" t="n">
        <v>1100</v>
      </c>
      <c r="D398" s="5" t="n">
        <f aca="false">C398*-2</f>
        <v>-2200</v>
      </c>
      <c r="E398" s="1" t="n">
        <v>11.3</v>
      </c>
      <c r="F398" s="7" t="n">
        <f aca="false">G398-38200</f>
        <v>900</v>
      </c>
      <c r="G398" s="0" t="n">
        <v>39100</v>
      </c>
      <c r="H398" s="0" t="n">
        <v>32</v>
      </c>
      <c r="I398" s="0" t="n">
        <v>4.7</v>
      </c>
      <c r="J398" s="1" t="n">
        <v>2.594</v>
      </c>
      <c r="K398" s="1" t="n">
        <v>0.2637</v>
      </c>
      <c r="L398" s="1" t="n">
        <v>3.574</v>
      </c>
      <c r="M398" s="0" t="n">
        <f aca="false">I398*0.56</f>
        <v>2.632</v>
      </c>
      <c r="N398" s="3" t="n">
        <v>0</v>
      </c>
      <c r="O398" s="3" t="n">
        <v>0</v>
      </c>
      <c r="Q398" s="1" t="n">
        <v>0.03552</v>
      </c>
      <c r="R398" s="11" t="s">
        <v>26</v>
      </c>
      <c r="S398" s="10" t="n">
        <v>0.007</v>
      </c>
      <c r="T398" s="0" t="n">
        <v>188187751.742835</v>
      </c>
      <c r="U398" s="0" t="n">
        <f aca="false">V398/2</f>
        <v>5074503167469.75</v>
      </c>
      <c r="V398" s="1" t="n">
        <v>10149006334939.5</v>
      </c>
      <c r="W398" s="5" t="n">
        <f aca="false">A398</f>
        <v>20190121</v>
      </c>
      <c r="X398" s="0" t="s">
        <v>321</v>
      </c>
    </row>
    <row r="399" customFormat="false" ht="13.8" hidden="false" customHeight="false" outlineLevel="0" collapsed="false">
      <c r="A399" s="0" t="n">
        <v>20190121</v>
      </c>
      <c r="B399" s="0" t="n">
        <v>44</v>
      </c>
      <c r="C399" s="0" t="n">
        <v>1100</v>
      </c>
      <c r="D399" s="5" t="n">
        <f aca="false">C399*-2</f>
        <v>-2200</v>
      </c>
      <c r="E399" s="1" t="n">
        <v>11.3</v>
      </c>
      <c r="F399" s="7" t="n">
        <f aca="false">G399-38200</f>
        <v>900</v>
      </c>
      <c r="G399" s="0" t="n">
        <v>39100</v>
      </c>
      <c r="H399" s="0" t="n">
        <v>32</v>
      </c>
      <c r="I399" s="0" t="n">
        <v>4.7</v>
      </c>
      <c r="J399" s="1" t="n">
        <v>1.518</v>
      </c>
      <c r="K399" s="1" t="n">
        <v>0.1334</v>
      </c>
      <c r="L399" s="1" t="n">
        <v>2.174</v>
      </c>
      <c r="M399" s="0" t="n">
        <f aca="false">I399*0.56</f>
        <v>2.632</v>
      </c>
      <c r="N399" s="3" t="n">
        <v>0</v>
      </c>
      <c r="O399" s="3" t="n">
        <v>0</v>
      </c>
      <c r="Q399" s="1" t="n">
        <v>0.008353</v>
      </c>
      <c r="R399" s="0" t="s">
        <v>26</v>
      </c>
      <c r="S399" s="10" t="n">
        <v>0.007</v>
      </c>
      <c r="T399" s="0" t="n">
        <v>127070042.602634</v>
      </c>
      <c r="U399" s="0" t="n">
        <f aca="false">V399/2</f>
        <v>3426457501648.37</v>
      </c>
      <c r="V399" s="0" t="n">
        <v>6852915003296.74</v>
      </c>
      <c r="W399" s="5" t="n">
        <f aca="false">A399</f>
        <v>20190121</v>
      </c>
      <c r="X399" s="0" t="s">
        <v>321</v>
      </c>
      <c r="Z399" s="0" t="s">
        <v>153</v>
      </c>
    </row>
    <row r="400" customFormat="false" ht="13.8" hidden="false" customHeight="false" outlineLevel="0" collapsed="false">
      <c r="A400" s="0" t="n">
        <v>20190121</v>
      </c>
      <c r="B400" s="0" t="n">
        <v>45</v>
      </c>
      <c r="C400" s="0" t="n">
        <v>1100</v>
      </c>
      <c r="D400" s="5" t="n">
        <f aca="false">C400*-2</f>
        <v>-2200</v>
      </c>
      <c r="E400" s="1" t="n">
        <v>11.3</v>
      </c>
      <c r="F400" s="7" t="n">
        <f aca="false">G400-38200</f>
        <v>900</v>
      </c>
      <c r="G400" s="0" t="n">
        <v>39100</v>
      </c>
      <c r="H400" s="0" t="n">
        <v>32</v>
      </c>
      <c r="I400" s="0" t="n">
        <v>4.7</v>
      </c>
      <c r="J400" s="1" t="n">
        <v>2.095</v>
      </c>
      <c r="K400" s="1" t="n">
        <v>0.1869</v>
      </c>
      <c r="L400" s="1" t="n">
        <v>2.906</v>
      </c>
      <c r="M400" s="0" t="n">
        <f aca="false">I400*0.56</f>
        <v>2.632</v>
      </c>
      <c r="N400" s="3" t="n">
        <v>0</v>
      </c>
      <c r="O400" s="3" t="n">
        <v>0</v>
      </c>
      <c r="Q400" s="1" t="n">
        <v>0.01969</v>
      </c>
      <c r="R400" s="0" t="s">
        <v>26</v>
      </c>
      <c r="S400" s="10" t="n">
        <v>0.007</v>
      </c>
      <c r="T400" s="0" t="n">
        <v>148342389.620449</v>
      </c>
      <c r="U400" s="0" t="n">
        <f aca="false">V400/2</f>
        <v>4000068649673.21</v>
      </c>
      <c r="V400" s="0" t="n">
        <v>8000137299346.42</v>
      </c>
      <c r="W400" s="5" t="n">
        <f aca="false">A400</f>
        <v>20190121</v>
      </c>
      <c r="X400" s="0" t="s">
        <v>322</v>
      </c>
    </row>
    <row r="401" customFormat="false" ht="13.8" hidden="false" customHeight="false" outlineLevel="0" collapsed="false">
      <c r="A401" s="66" t="n">
        <v>20190121</v>
      </c>
      <c r="B401" s="66" t="n">
        <v>46</v>
      </c>
      <c r="C401" s="66" t="n">
        <v>0</v>
      </c>
      <c r="D401" s="5" t="n">
        <f aca="false">C401*-2</f>
        <v>-0</v>
      </c>
      <c r="E401" s="1" t="n">
        <v>11.3</v>
      </c>
      <c r="F401" s="7" t="n">
        <f aca="false">G401-38200</f>
        <v>900</v>
      </c>
      <c r="G401" s="0" t="n">
        <v>39100</v>
      </c>
      <c r="H401" s="0" t="n">
        <v>20</v>
      </c>
      <c r="I401" s="0" t="n">
        <v>4.7</v>
      </c>
      <c r="J401" s="1" t="n">
        <v>0.2241</v>
      </c>
      <c r="K401" s="1" t="n">
        <v>0.1712</v>
      </c>
      <c r="L401" s="1" t="n">
        <v>0.4962</v>
      </c>
      <c r="M401" s="0" t="n">
        <f aca="false">I401*0.56</f>
        <v>2.632</v>
      </c>
      <c r="N401" s="3" t="n">
        <v>0</v>
      </c>
      <c r="O401" s="3" t="n">
        <v>0</v>
      </c>
      <c r="Q401" s="1" t="n">
        <v>0.011</v>
      </c>
      <c r="R401" s="0" t="s">
        <v>24</v>
      </c>
      <c r="S401" s="10" t="n">
        <v>0.657</v>
      </c>
      <c r="T401" s="0" t="n">
        <v>171226278.079009</v>
      </c>
      <c r="U401" s="0" t="n">
        <f aca="false">V401/2</f>
        <v>4617135187699.93</v>
      </c>
      <c r="V401" s="0" t="n">
        <v>9234270375399.86</v>
      </c>
      <c r="W401" s="5" t="n">
        <f aca="false">A401</f>
        <v>20190121</v>
      </c>
      <c r="X401" s="0" t="s">
        <v>323</v>
      </c>
    </row>
    <row r="402" customFormat="false" ht="13.8" hidden="false" customHeight="false" outlineLevel="0" collapsed="false">
      <c r="A402" s="66" t="n">
        <v>20190121</v>
      </c>
      <c r="B402" s="66" t="n">
        <v>47</v>
      </c>
      <c r="C402" s="66" t="n">
        <v>0</v>
      </c>
      <c r="D402" s="5" t="n">
        <f aca="false">C402*-2</f>
        <v>-0</v>
      </c>
      <c r="E402" s="1" t="n">
        <v>11.3</v>
      </c>
      <c r="F402" s="7" t="n">
        <f aca="false">G402-38200</f>
        <v>900</v>
      </c>
      <c r="G402" s="0" t="n">
        <v>39100</v>
      </c>
      <c r="H402" s="0" t="n">
        <v>20</v>
      </c>
      <c r="I402" s="0" t="n">
        <v>4.7</v>
      </c>
      <c r="J402" s="1" t="n">
        <v>0.2249</v>
      </c>
      <c r="K402" s="1" t="n">
        <v>0.1815</v>
      </c>
      <c r="L402" s="1" t="n">
        <v>0.5025</v>
      </c>
      <c r="M402" s="0" t="n">
        <f aca="false">I402*0.56</f>
        <v>2.632</v>
      </c>
      <c r="N402" s="3" t="n">
        <v>0</v>
      </c>
      <c r="O402" s="3" t="n">
        <v>0</v>
      </c>
      <c r="Q402" s="1" t="n">
        <v>0.01094</v>
      </c>
      <c r="R402" s="0" t="s">
        <v>26</v>
      </c>
      <c r="S402" s="10" t="n">
        <v>0.657</v>
      </c>
      <c r="T402" s="0" t="n">
        <v>175053689.000775</v>
      </c>
      <c r="U402" s="0" t="n">
        <f aca="false">V402/2</f>
        <v>4720341738954.4</v>
      </c>
      <c r="V402" s="0" t="n">
        <v>9440683477908.8</v>
      </c>
      <c r="W402" s="5" t="n">
        <f aca="false">A402</f>
        <v>20190121</v>
      </c>
      <c r="X402" s="0" t="s">
        <v>323</v>
      </c>
    </row>
    <row r="403" customFormat="false" ht="13.8" hidden="false" customHeight="false" outlineLevel="0" collapsed="false">
      <c r="A403" s="66" t="n">
        <v>20190121</v>
      </c>
      <c r="B403" s="66" t="n">
        <v>48</v>
      </c>
      <c r="C403" s="66" t="n">
        <v>0</v>
      </c>
      <c r="D403" s="5" t="n">
        <f aca="false">C403*-2</f>
        <v>-0</v>
      </c>
      <c r="E403" s="1" t="n">
        <v>11.3</v>
      </c>
      <c r="F403" s="7" t="n">
        <f aca="false">G403-38200</f>
        <v>900</v>
      </c>
      <c r="G403" s="0" t="n">
        <v>39100</v>
      </c>
      <c r="H403" s="0" t="n">
        <v>19</v>
      </c>
      <c r="I403" s="0" t="n">
        <v>4.7</v>
      </c>
      <c r="J403" s="1" t="n">
        <v>0.06869</v>
      </c>
      <c r="K403" s="1" t="n">
        <v>0.2875</v>
      </c>
      <c r="L403" s="1" t="n">
        <v>0.382</v>
      </c>
      <c r="M403" s="0" t="n">
        <f aca="false">I403*0.56</f>
        <v>2.632</v>
      </c>
      <c r="N403" s="3" t="n">
        <v>0</v>
      </c>
      <c r="O403" s="3" t="n">
        <v>0</v>
      </c>
      <c r="Q403" s="1" t="n">
        <v>0.02354</v>
      </c>
      <c r="R403" s="0" t="s">
        <v>26</v>
      </c>
      <c r="S403" s="10" t="n">
        <v>0.657</v>
      </c>
      <c r="T403" s="0" t="n">
        <v>243826219.984508</v>
      </c>
      <c r="U403" s="0" t="n">
        <f aca="false">V403/2</f>
        <v>6574800507284.7</v>
      </c>
      <c r="V403" s="1" t="n">
        <v>13149601014569.4</v>
      </c>
      <c r="W403" s="5" t="n">
        <f aca="false">A403</f>
        <v>20190121</v>
      </c>
      <c r="X403" s="0" t="s">
        <v>323</v>
      </c>
    </row>
    <row r="404" customFormat="false" ht="13.8" hidden="false" customHeight="false" outlineLevel="0" collapsed="false">
      <c r="A404" s="66" t="n">
        <v>20190121</v>
      </c>
      <c r="B404" s="66" t="n">
        <v>49</v>
      </c>
      <c r="C404" s="66" t="n">
        <v>0</v>
      </c>
      <c r="D404" s="5" t="n">
        <f aca="false">C404*-2</f>
        <v>-0</v>
      </c>
      <c r="E404" s="1" t="n">
        <v>11.3</v>
      </c>
      <c r="F404" s="7" t="n">
        <f aca="false">G404-38200</f>
        <v>600</v>
      </c>
      <c r="G404" s="0" t="n">
        <v>38800</v>
      </c>
      <c r="H404" s="0" t="n">
        <v>21</v>
      </c>
      <c r="I404" s="0" t="n">
        <v>4.5</v>
      </c>
      <c r="J404" s="1" t="n">
        <v>0.2515</v>
      </c>
      <c r="K404" s="1" t="n">
        <v>0.233</v>
      </c>
      <c r="L404" s="1" t="n">
        <v>0.5726</v>
      </c>
      <c r="M404" s="0" t="n">
        <f aca="false">I404*0.56</f>
        <v>2.52</v>
      </c>
      <c r="N404" s="3" t="n">
        <v>0</v>
      </c>
      <c r="O404" s="3" t="n">
        <v>0</v>
      </c>
      <c r="Q404" s="1" t="n">
        <v>0.01838</v>
      </c>
      <c r="R404" s="0" t="s">
        <v>26</v>
      </c>
      <c r="S404" s="10" t="n">
        <v>0.929</v>
      </c>
      <c r="T404" s="0" t="n">
        <v>212924912.85825</v>
      </c>
      <c r="U404" s="0" t="n">
        <f aca="false">V404/2</f>
        <v>5741543403998.6</v>
      </c>
      <c r="V404" s="1" t="n">
        <v>11483086807997.2</v>
      </c>
      <c r="W404" s="5" t="n">
        <f aca="false">A404</f>
        <v>20190121</v>
      </c>
      <c r="X404" s="0" t="s">
        <v>324</v>
      </c>
    </row>
    <row r="405" customFormat="false" ht="13.8" hidden="false" customHeight="false" outlineLevel="0" collapsed="false">
      <c r="A405" s="66" t="n">
        <v>20190121</v>
      </c>
      <c r="B405" s="66" t="n">
        <v>50</v>
      </c>
      <c r="C405" s="66" t="n">
        <v>0</v>
      </c>
      <c r="D405" s="5" t="n">
        <f aca="false">C405*-2</f>
        <v>-0</v>
      </c>
      <c r="E405" s="1" t="n">
        <v>11.3</v>
      </c>
      <c r="F405" s="7" t="n">
        <f aca="false">G405-38200</f>
        <v>600</v>
      </c>
      <c r="G405" s="0" t="n">
        <v>38800</v>
      </c>
      <c r="H405" s="0" t="n">
        <v>19</v>
      </c>
      <c r="I405" s="0" t="n">
        <v>4.8</v>
      </c>
      <c r="J405" s="1" t="n">
        <v>0.2401</v>
      </c>
      <c r="K405" s="1" t="n">
        <v>0.1334</v>
      </c>
      <c r="L405" s="1" t="n">
        <v>0.4594</v>
      </c>
      <c r="M405" s="0" t="n">
        <f aca="false">I405*0.56</f>
        <v>2.688</v>
      </c>
      <c r="N405" s="3" t="n">
        <v>0</v>
      </c>
      <c r="O405" s="3" t="n">
        <v>0</v>
      </c>
      <c r="Q405" s="1" t="n">
        <v>0.006777</v>
      </c>
      <c r="R405" s="0" t="s">
        <v>26</v>
      </c>
      <c r="S405" s="10" t="n">
        <v>0.991</v>
      </c>
      <c r="T405" s="0" t="n">
        <v>146166808.675446</v>
      </c>
      <c r="U405" s="0" t="n">
        <f aca="false">V405/2</f>
        <v>3941403873170.67</v>
      </c>
      <c r="V405" s="0" t="n">
        <v>7882807746341.34</v>
      </c>
      <c r="W405" s="5" t="n">
        <f aca="false">A405</f>
        <v>20190121</v>
      </c>
      <c r="X405" s="0" t="s">
        <v>83</v>
      </c>
    </row>
    <row r="406" customFormat="false" ht="13.8" hidden="false" customHeight="false" outlineLevel="0" collapsed="false">
      <c r="A406" s="0" t="n">
        <v>20190121</v>
      </c>
      <c r="B406" s="0" t="n">
        <v>51</v>
      </c>
      <c r="C406" s="0" t="n">
        <v>250</v>
      </c>
      <c r="D406" s="5" t="n">
        <f aca="false">C406*-2</f>
        <v>-500</v>
      </c>
      <c r="E406" s="1" t="n">
        <v>11.3</v>
      </c>
      <c r="F406" s="7" t="n">
        <f aca="false">G406-38200</f>
        <v>600</v>
      </c>
      <c r="G406" s="0" t="n">
        <v>38800</v>
      </c>
      <c r="H406" s="0" t="n">
        <v>19</v>
      </c>
      <c r="I406" s="0" t="n">
        <v>4.7</v>
      </c>
      <c r="J406" s="1" t="n">
        <v>0.2951</v>
      </c>
      <c r="K406" s="1" t="n">
        <v>0.09576</v>
      </c>
      <c r="L406" s="1" t="n">
        <v>0.4966</v>
      </c>
      <c r="M406" s="0" t="n">
        <f aca="false">I406*0.56</f>
        <v>2.632</v>
      </c>
      <c r="N406" s="3" t="n">
        <v>0</v>
      </c>
      <c r="O406" s="3" t="n">
        <v>0</v>
      </c>
      <c r="Q406" s="1" t="n">
        <v>0.001834</v>
      </c>
      <c r="R406" s="0" t="s">
        <v>26</v>
      </c>
      <c r="S406" s="10" t="n">
        <v>0.161</v>
      </c>
      <c r="T406" s="0" t="n">
        <v>118569161.502711</v>
      </c>
      <c r="U406" s="0" t="n">
        <f aca="false">V406/2</f>
        <v>3197230319388.44</v>
      </c>
      <c r="V406" s="0" t="n">
        <v>6394460638776.89</v>
      </c>
      <c r="W406" s="5" t="n">
        <f aca="false">A406</f>
        <v>20190121</v>
      </c>
    </row>
    <row r="407" customFormat="false" ht="13.8" hidden="false" customHeight="false" outlineLevel="0" collapsed="false">
      <c r="A407" s="0" t="n">
        <v>20190121</v>
      </c>
      <c r="B407" s="0" t="n">
        <v>52</v>
      </c>
      <c r="C407" s="0" t="n">
        <v>250</v>
      </c>
      <c r="D407" s="5" t="n">
        <f aca="false">C407*-2</f>
        <v>-500</v>
      </c>
      <c r="E407" s="1" t="n">
        <v>11.3</v>
      </c>
      <c r="F407" s="7" t="n">
        <f aca="false">G407-38200</f>
        <v>600</v>
      </c>
      <c r="G407" s="0" t="n">
        <v>38800</v>
      </c>
      <c r="H407" s="0" t="n">
        <v>19</v>
      </c>
      <c r="I407" s="0" t="n">
        <v>4.85</v>
      </c>
      <c r="J407" s="1" t="n">
        <v>0.5397</v>
      </c>
      <c r="K407" s="1" t="n">
        <v>0.1124</v>
      </c>
      <c r="L407" s="1" t="n">
        <v>0.8493</v>
      </c>
      <c r="M407" s="0" t="n">
        <f aca="false">I407*0.56</f>
        <v>2.716</v>
      </c>
      <c r="N407" s="3" t="n">
        <v>0</v>
      </c>
      <c r="O407" s="3" t="n">
        <v>0</v>
      </c>
      <c r="Q407" s="1" t="n">
        <v>0.004417</v>
      </c>
      <c r="R407" s="0" t="s">
        <v>26</v>
      </c>
      <c r="S407" s="10" t="n">
        <v>0.166</v>
      </c>
      <c r="T407" s="0" t="n">
        <v>132065821.068939</v>
      </c>
      <c r="U407" s="0" t="n">
        <f aca="false">V407/2</f>
        <v>3561169210654.21</v>
      </c>
      <c r="V407" s="0" t="n">
        <v>7122338421308.41</v>
      </c>
      <c r="W407" s="5" t="n">
        <f aca="false">A407</f>
        <v>20190121</v>
      </c>
      <c r="X407" s="0" t="s">
        <v>325</v>
      </c>
    </row>
    <row r="408" customFormat="false" ht="13.8" hidden="false" customHeight="false" outlineLevel="0" collapsed="false">
      <c r="A408" s="0" t="n">
        <v>20190121</v>
      </c>
      <c r="B408" s="0" t="n">
        <v>53</v>
      </c>
      <c r="C408" s="0" t="n">
        <v>250</v>
      </c>
      <c r="D408" s="5" t="n">
        <f aca="false">C408*-2</f>
        <v>-500</v>
      </c>
      <c r="E408" s="1" t="n">
        <v>11.3</v>
      </c>
      <c r="F408" s="7" t="n">
        <f aca="false">G408-38200</f>
        <v>600</v>
      </c>
      <c r="G408" s="0" t="n">
        <v>38800</v>
      </c>
      <c r="H408" s="0" t="n">
        <v>19</v>
      </c>
      <c r="I408" s="0" t="n">
        <v>4.4</v>
      </c>
      <c r="J408" s="1" t="n">
        <v>0.2571</v>
      </c>
      <c r="K408" s="1" t="n">
        <v>0.06962</v>
      </c>
      <c r="L408" s="1" t="n">
        <v>0.3673</v>
      </c>
      <c r="M408" s="0" t="n">
        <f aca="false">I408*0.56</f>
        <v>2.464</v>
      </c>
      <c r="N408" s="3" t="n">
        <v>0</v>
      </c>
      <c r="O408" s="3" t="n">
        <v>0</v>
      </c>
      <c r="Q408" s="1" t="n">
        <v>0.0007552</v>
      </c>
      <c r="R408" s="0" t="s">
        <v>26</v>
      </c>
      <c r="S408" s="10" t="n">
        <v>0.151</v>
      </c>
      <c r="T408" s="0" t="n">
        <v>107288371.417506</v>
      </c>
      <c r="U408" s="0" t="n">
        <f aca="false">V408/2</f>
        <v>2893042589375.27</v>
      </c>
      <c r="V408" s="0" t="n">
        <v>5786085178750.55</v>
      </c>
      <c r="W408" s="5" t="n">
        <f aca="false">A408</f>
        <v>20190121</v>
      </c>
    </row>
    <row r="409" customFormat="false" ht="13.8" hidden="false" customHeight="false" outlineLevel="0" collapsed="false">
      <c r="A409" s="0" t="n">
        <v>20190117</v>
      </c>
      <c r="B409" s="0" t="n">
        <v>1</v>
      </c>
      <c r="C409" s="7" t="n">
        <v>0</v>
      </c>
      <c r="D409" s="5" t="n">
        <f aca="false">C409*-2</f>
        <v>-0</v>
      </c>
      <c r="E409" s="6" t="n">
        <v>-1</v>
      </c>
      <c r="F409" s="7" t="n">
        <f aca="false">G409-38200</f>
        <v>-300</v>
      </c>
      <c r="G409" s="0" t="n">
        <v>37900</v>
      </c>
      <c r="H409" s="0" t="n">
        <v>21</v>
      </c>
      <c r="I409" s="9" t="n">
        <v>3.7</v>
      </c>
      <c r="J409" s="9" t="n">
        <v>1.107</v>
      </c>
      <c r="K409" s="9"/>
      <c r="L409" s="9" t="n">
        <v>2.59</v>
      </c>
      <c r="M409" s="0" t="n">
        <f aca="false">I409*0.56</f>
        <v>2.072</v>
      </c>
      <c r="N409" s="3" t="n">
        <v>0</v>
      </c>
      <c r="O409" s="3" t="n">
        <v>0</v>
      </c>
      <c r="Q409" s="1" t="n">
        <v>0.006653</v>
      </c>
      <c r="R409" s="0" t="s">
        <v>26</v>
      </c>
      <c r="S409" s="10" t="n">
        <v>1.416</v>
      </c>
      <c r="T409" s="0" t="n">
        <v>26904684.3532146</v>
      </c>
      <c r="U409" s="0" t="n">
        <f aca="false">V409/2</f>
        <v>725487736081.415</v>
      </c>
      <c r="V409" s="0" t="n">
        <v>1450975472162.83</v>
      </c>
      <c r="W409" s="5" t="n">
        <f aca="false">A409</f>
        <v>20190117</v>
      </c>
      <c r="X409" s="0" t="s">
        <v>326</v>
      </c>
    </row>
    <row r="410" customFormat="false" ht="13.8" hidden="false" customHeight="false" outlineLevel="0" collapsed="false">
      <c r="A410" s="0" t="n">
        <v>20190117</v>
      </c>
      <c r="B410" s="0" t="n">
        <v>2</v>
      </c>
      <c r="C410" s="0" t="n">
        <v>0</v>
      </c>
      <c r="D410" s="5" t="n">
        <f aca="false">C410*-2</f>
        <v>-0</v>
      </c>
      <c r="E410" s="1" t="n">
        <v>-1</v>
      </c>
      <c r="F410" s="7" t="n">
        <f aca="false">G410-38200</f>
        <v>-300</v>
      </c>
      <c r="G410" s="0" t="n">
        <v>37900</v>
      </c>
      <c r="H410" s="0" t="n">
        <v>21</v>
      </c>
      <c r="I410" s="0" t="n">
        <v>3.6</v>
      </c>
      <c r="J410" s="1" t="n">
        <v>1.334</v>
      </c>
      <c r="L410" s="1" t="n">
        <v>2.92</v>
      </c>
      <c r="M410" s="0" t="n">
        <f aca="false">I410*0.56</f>
        <v>2.016</v>
      </c>
      <c r="N410" s="3" t="n">
        <v>0</v>
      </c>
      <c r="O410" s="3" t="n">
        <v>0</v>
      </c>
      <c r="Q410" s="1" t="n">
        <v>0.005398</v>
      </c>
      <c r="R410" s="0" t="s">
        <v>26</v>
      </c>
      <c r="S410" s="10" t="n">
        <v>1.378</v>
      </c>
      <c r="T410" s="0" t="n">
        <v>21872646.2044927</v>
      </c>
      <c r="U410" s="0" t="n">
        <f aca="false">V410/2</f>
        <v>589798280800.54</v>
      </c>
      <c r="V410" s="0" t="n">
        <v>1179596561601.08</v>
      </c>
      <c r="W410" s="5" t="n">
        <f aca="false">A410</f>
        <v>20190117</v>
      </c>
      <c r="X410" s="0" t="s">
        <v>327</v>
      </c>
    </row>
    <row r="411" customFormat="false" ht="13.8" hidden="false" customHeight="false" outlineLevel="0" collapsed="false">
      <c r="A411" s="0" t="n">
        <v>20190117</v>
      </c>
      <c r="B411" s="0" t="n">
        <v>3</v>
      </c>
      <c r="C411" s="0" t="n">
        <v>0</v>
      </c>
      <c r="D411" s="5" t="n">
        <f aca="false">C411*-2</f>
        <v>-0</v>
      </c>
      <c r="E411" s="6" t="n">
        <v>-1</v>
      </c>
      <c r="F411" s="7" t="n">
        <f aca="false">G411-38200</f>
        <v>-300</v>
      </c>
      <c r="G411" s="0" t="n">
        <v>37900</v>
      </c>
      <c r="H411" s="0" t="n">
        <v>21</v>
      </c>
      <c r="I411" s="0" t="n">
        <v>3.7</v>
      </c>
      <c r="J411" s="1" t="n">
        <v>0.8437</v>
      </c>
      <c r="L411" s="1" t="n">
        <v>2.066</v>
      </c>
      <c r="M411" s="0" t="n">
        <f aca="false">I411*0.56</f>
        <v>2.072</v>
      </c>
      <c r="N411" s="3" t="n">
        <v>0</v>
      </c>
      <c r="O411" s="3" t="n">
        <v>0</v>
      </c>
      <c r="Q411" s="1" t="n">
        <v>0.007356</v>
      </c>
      <c r="R411" s="0" t="s">
        <v>26</v>
      </c>
      <c r="S411" s="10" t="n">
        <v>1.416</v>
      </c>
      <c r="T411" s="0" t="n">
        <v>29736968.4353215</v>
      </c>
      <c r="U411" s="0" t="n">
        <f aca="false">V411/2</f>
        <v>801860584009.72</v>
      </c>
      <c r="V411" s="0" t="n">
        <v>1603721168019.44</v>
      </c>
      <c r="W411" s="5" t="n">
        <f aca="false">A411</f>
        <v>20190117</v>
      </c>
      <c r="X411" s="0" t="s">
        <v>326</v>
      </c>
    </row>
    <row r="412" customFormat="false" ht="13.8" hidden="false" customHeight="false" outlineLevel="0" collapsed="false">
      <c r="A412" s="0" t="n">
        <v>20190117</v>
      </c>
      <c r="B412" s="0" t="n">
        <v>4</v>
      </c>
      <c r="C412" s="0" t="n">
        <v>0</v>
      </c>
      <c r="D412" s="5" t="n">
        <f aca="false">C412*-2</f>
        <v>-0</v>
      </c>
      <c r="E412" s="1" t="n">
        <v>-1</v>
      </c>
      <c r="F412" s="7" t="n">
        <f aca="false">G412-38200</f>
        <v>-300</v>
      </c>
      <c r="G412" s="0" t="n">
        <v>37900</v>
      </c>
      <c r="H412" s="0" t="n">
        <v>21</v>
      </c>
      <c r="I412" s="0" t="n">
        <v>3.7</v>
      </c>
      <c r="J412" s="1" t="n">
        <v>0.7601</v>
      </c>
      <c r="L412" s="1" t="n">
        <v>1.857</v>
      </c>
      <c r="M412" s="0" t="n">
        <f aca="false">I412*0.56</f>
        <v>2.072</v>
      </c>
      <c r="N412" s="3" t="n">
        <v>0</v>
      </c>
      <c r="O412" s="3" t="n">
        <v>0</v>
      </c>
      <c r="Q412" s="1" t="n">
        <v>0.008527</v>
      </c>
      <c r="R412" s="0" t="s">
        <v>26</v>
      </c>
      <c r="S412" s="10" t="n">
        <v>1.416</v>
      </c>
      <c r="T412" s="0" t="n">
        <v>34470871.4175058</v>
      </c>
      <c r="U412" s="0" t="n">
        <f aca="false">V412/2</f>
        <v>929510792140.25</v>
      </c>
      <c r="V412" s="0" t="n">
        <v>1859021584280.5</v>
      </c>
      <c r="W412" s="5" t="n">
        <f aca="false">A412</f>
        <v>20190117</v>
      </c>
      <c r="X412" s="0" t="s">
        <v>328</v>
      </c>
    </row>
    <row r="413" customFormat="false" ht="13.8" hidden="false" customHeight="false" outlineLevel="0" collapsed="false">
      <c r="A413" s="0" t="n">
        <v>20190117</v>
      </c>
      <c r="B413" s="0" t="n">
        <v>5</v>
      </c>
      <c r="C413" s="0" t="n">
        <v>0</v>
      </c>
      <c r="D413" s="5" t="n">
        <f aca="false">C413*-2</f>
        <v>-0</v>
      </c>
      <c r="E413" s="6" t="n">
        <v>-1</v>
      </c>
      <c r="F413" s="7" t="n">
        <f aca="false">G413-38200</f>
        <v>-300</v>
      </c>
      <c r="G413" s="0" t="n">
        <v>37900</v>
      </c>
      <c r="H413" s="0" t="n">
        <v>21</v>
      </c>
      <c r="I413" s="0" t="n">
        <v>3.6</v>
      </c>
      <c r="J413" s="1" t="n">
        <v>0.9345</v>
      </c>
      <c r="L413" s="1" t="n">
        <v>2.197</v>
      </c>
      <c r="M413" s="0" t="n">
        <f aca="false">I413*0.56</f>
        <v>2.016</v>
      </c>
      <c r="N413" s="3" t="n">
        <v>0</v>
      </c>
      <c r="O413" s="3" t="n">
        <v>0</v>
      </c>
      <c r="Q413" s="1" t="n">
        <v>0.01217</v>
      </c>
      <c r="R413" s="0" t="s">
        <v>26</v>
      </c>
      <c r="S413" s="10" t="n">
        <v>1.378</v>
      </c>
      <c r="T413" s="0" t="n">
        <v>49192302.4786987</v>
      </c>
      <c r="U413" s="0" t="n">
        <f aca="false">V413/2</f>
        <v>1326475779807.44</v>
      </c>
      <c r="V413" s="0" t="n">
        <v>2652951559614.88</v>
      </c>
      <c r="W413" s="5" t="n">
        <f aca="false">A413</f>
        <v>20190117</v>
      </c>
      <c r="X413" s="0" t="s">
        <v>328</v>
      </c>
    </row>
    <row r="414" customFormat="false" ht="13.8" hidden="false" customHeight="false" outlineLevel="0" collapsed="false">
      <c r="A414" s="0" t="n">
        <v>20190117</v>
      </c>
      <c r="B414" s="0" t="n">
        <v>6</v>
      </c>
      <c r="C414" s="0" t="n">
        <v>0</v>
      </c>
      <c r="D414" s="5" t="n">
        <f aca="false">C414*-2</f>
        <v>-0</v>
      </c>
      <c r="E414" s="1" t="n">
        <v>-1</v>
      </c>
      <c r="F414" s="7" t="n">
        <f aca="false">G414-38200</f>
        <v>-300</v>
      </c>
      <c r="G414" s="0" t="n">
        <v>37900</v>
      </c>
      <c r="H414" s="0" t="n">
        <v>21</v>
      </c>
      <c r="I414" s="0" t="n">
        <v>3.7</v>
      </c>
      <c r="J414" s="1" t="n">
        <v>0.7884</v>
      </c>
      <c r="L414" s="1" t="n">
        <v>1.922</v>
      </c>
      <c r="M414" s="0" t="n">
        <f aca="false">I414*0.56</f>
        <v>2.072</v>
      </c>
      <c r="N414" s="3" t="n">
        <v>0</v>
      </c>
      <c r="O414" s="3" t="n">
        <v>0</v>
      </c>
      <c r="Q414" s="1" t="n">
        <v>0.01276</v>
      </c>
      <c r="R414" s="0" t="s">
        <v>26</v>
      </c>
      <c r="S414" s="10" t="n">
        <v>1.416</v>
      </c>
      <c r="T414" s="0" t="n">
        <v>51529037.567777</v>
      </c>
      <c r="U414" s="0" t="n">
        <f aca="false">V414/2</f>
        <v>1389486095310.17</v>
      </c>
      <c r="V414" s="0" t="n">
        <v>2778972190620.33</v>
      </c>
      <c r="W414" s="5" t="n">
        <f aca="false">A414</f>
        <v>20190117</v>
      </c>
      <c r="X414" s="0" t="s">
        <v>328</v>
      </c>
    </row>
    <row r="415" customFormat="false" ht="13.8" hidden="false" customHeight="false" outlineLevel="0" collapsed="false">
      <c r="A415" s="0" t="n">
        <v>20190117</v>
      </c>
      <c r="B415" s="0" t="n">
        <v>7</v>
      </c>
      <c r="C415" s="0" t="n">
        <v>400</v>
      </c>
      <c r="D415" s="5" t="n">
        <f aca="false">C415*-2</f>
        <v>-800</v>
      </c>
      <c r="E415" s="6" t="n">
        <v>-1</v>
      </c>
      <c r="F415" s="7" t="n">
        <f aca="false">G415-38200</f>
        <v>-300</v>
      </c>
      <c r="G415" s="0" t="n">
        <v>37900</v>
      </c>
      <c r="H415" s="0" t="n">
        <f aca="false">800/28</f>
        <v>28.5714285714286</v>
      </c>
      <c r="I415" s="0" t="n">
        <v>3.6</v>
      </c>
      <c r="J415" s="1" t="n">
        <v>2.296</v>
      </c>
      <c r="L415" s="1" t="n">
        <v>4.622</v>
      </c>
      <c r="M415" s="0" t="n">
        <f aca="false">I415*0.56</f>
        <v>2.016</v>
      </c>
      <c r="N415" s="3" t="n">
        <v>11</v>
      </c>
      <c r="O415" s="3" t="n">
        <v>10.5</v>
      </c>
      <c r="Q415" s="1" t="n">
        <v>0.005141</v>
      </c>
      <c r="R415" s="0" t="s">
        <v>26</v>
      </c>
      <c r="S415" s="10" t="n">
        <v>0.099</v>
      </c>
      <c r="T415" s="0" t="n">
        <v>20643845.8559256</v>
      </c>
      <c r="U415" s="0" t="n">
        <f aca="false">V415/2</f>
        <v>556663545924.105</v>
      </c>
      <c r="V415" s="0" t="n">
        <v>1113327091848.21</v>
      </c>
      <c r="W415" s="5" t="n">
        <f aca="false">A415</f>
        <v>20190117</v>
      </c>
      <c r="X415" s="0" t="s">
        <v>329</v>
      </c>
    </row>
    <row r="416" customFormat="false" ht="13.8" hidden="false" customHeight="false" outlineLevel="0" collapsed="false">
      <c r="A416" s="0" t="n">
        <v>20190117</v>
      </c>
      <c r="B416" s="0" t="n">
        <v>8</v>
      </c>
      <c r="C416" s="0" t="n">
        <v>400</v>
      </c>
      <c r="D416" s="5" t="n">
        <f aca="false">C416*-2</f>
        <v>-800</v>
      </c>
      <c r="E416" s="1" t="n">
        <v>-1</v>
      </c>
      <c r="F416" s="7" t="n">
        <f aca="false">G416-38200</f>
        <v>-300</v>
      </c>
      <c r="G416" s="0" t="n">
        <v>37900</v>
      </c>
      <c r="H416" s="0" t="n">
        <v>28</v>
      </c>
      <c r="I416" s="0" t="n">
        <v>3.7</v>
      </c>
      <c r="J416" s="1" t="n">
        <v>1.029</v>
      </c>
      <c r="L416" s="1" t="n">
        <v>2.389</v>
      </c>
      <c r="M416" s="0" t="n">
        <f aca="false">I416*0.56</f>
        <v>2.072</v>
      </c>
      <c r="N416" s="3" t="n">
        <v>0</v>
      </c>
      <c r="O416" s="3" t="n">
        <v>11</v>
      </c>
      <c r="Q416" s="1" t="n">
        <v>0.00407</v>
      </c>
      <c r="R416" s="0" t="s">
        <v>26</v>
      </c>
      <c r="S416" s="10" t="n">
        <v>0.102</v>
      </c>
      <c r="T416" s="0" t="n">
        <v>16453838.1099923</v>
      </c>
      <c r="U416" s="0" t="n">
        <f aca="false">V416/2</f>
        <v>443679531919.212</v>
      </c>
      <c r="V416" s="0" t="n">
        <v>887359063838.424</v>
      </c>
      <c r="W416" s="5" t="n">
        <f aca="false">A416</f>
        <v>20190117</v>
      </c>
      <c r="X416" s="0" t="s">
        <v>330</v>
      </c>
    </row>
    <row r="417" customFormat="false" ht="13.8" hidden="false" customHeight="false" outlineLevel="0" collapsed="false">
      <c r="A417" s="0" t="n">
        <v>20190117</v>
      </c>
      <c r="B417" s="0" t="n">
        <v>9</v>
      </c>
      <c r="C417" s="0" t="n">
        <v>400</v>
      </c>
      <c r="D417" s="5" t="n">
        <f aca="false">C417*-2</f>
        <v>-800</v>
      </c>
      <c r="E417" s="6" t="n">
        <v>-1</v>
      </c>
      <c r="F417" s="7" t="n">
        <f aca="false">G417-38200</f>
        <v>-300</v>
      </c>
      <c r="G417" s="0" t="n">
        <v>37900</v>
      </c>
      <c r="H417" s="0" t="n">
        <v>21</v>
      </c>
      <c r="I417" s="0" t="n">
        <v>3.6</v>
      </c>
      <c r="J417" s="1" t="n">
        <v>3.771</v>
      </c>
      <c r="L417" s="1" t="n">
        <v>6.881</v>
      </c>
      <c r="M417" s="0" t="n">
        <f aca="false">I417*0.56</f>
        <v>2.016</v>
      </c>
      <c r="N417" s="3" t="n">
        <v>0</v>
      </c>
      <c r="O417" s="3" t="n">
        <v>0</v>
      </c>
      <c r="Q417" s="1" t="n">
        <v>0.006433</v>
      </c>
      <c r="R417" s="0" t="s">
        <v>26</v>
      </c>
      <c r="S417" s="10" t="n">
        <v>0.099</v>
      </c>
      <c r="T417" s="0" t="n">
        <v>25994163.4391944</v>
      </c>
      <c r="U417" s="0" t="n">
        <f aca="false">V417/2</f>
        <v>700935440730.35</v>
      </c>
      <c r="V417" s="0" t="n">
        <v>1401870881460.7</v>
      </c>
      <c r="W417" s="5" t="n">
        <f aca="false">A417</f>
        <v>20190117</v>
      </c>
      <c r="X417" s="0" t="s">
        <v>331</v>
      </c>
    </row>
    <row r="418" customFormat="false" ht="13.8" hidden="false" customHeight="false" outlineLevel="0" collapsed="false">
      <c r="A418" s="0" t="n">
        <v>20190117</v>
      </c>
      <c r="B418" s="0" t="n">
        <v>10</v>
      </c>
      <c r="C418" s="0" t="n">
        <v>400</v>
      </c>
      <c r="D418" s="5" t="n">
        <f aca="false">C418*-2</f>
        <v>-800</v>
      </c>
      <c r="E418" s="1" t="n">
        <v>-1</v>
      </c>
      <c r="F418" s="7" t="n">
        <f aca="false">G418-38200</f>
        <v>-300</v>
      </c>
      <c r="G418" s="0" t="n">
        <v>37900</v>
      </c>
      <c r="H418" s="0" t="n">
        <v>26</v>
      </c>
      <c r="I418" s="0" t="n">
        <v>3.6</v>
      </c>
      <c r="J418" s="1" t="n">
        <v>1.468</v>
      </c>
      <c r="L418" s="1" t="n">
        <v>3.284</v>
      </c>
      <c r="M418" s="0" t="n">
        <f aca="false">I418*0.56</f>
        <v>2.016</v>
      </c>
      <c r="N418" s="3" t="n">
        <v>0</v>
      </c>
      <c r="O418" s="3" t="n">
        <v>0</v>
      </c>
      <c r="Q418" s="1" t="n">
        <v>0.003866</v>
      </c>
      <c r="R418" s="0" t="s">
        <v>26</v>
      </c>
      <c r="S418" s="10" t="n">
        <v>0.099</v>
      </c>
      <c r="T418" s="0" t="n">
        <v>15668211.6576298</v>
      </c>
      <c r="U418" s="0" t="n">
        <f aca="false">V418/2</f>
        <v>422495029293.295</v>
      </c>
      <c r="V418" s="0" t="n">
        <v>844990058586.589</v>
      </c>
      <c r="W418" s="5" t="n">
        <f aca="false">A418</f>
        <v>20190117</v>
      </c>
      <c r="X418" s="0" t="s">
        <v>332</v>
      </c>
    </row>
    <row r="419" customFormat="false" ht="13.8" hidden="false" customHeight="false" outlineLevel="0" collapsed="false">
      <c r="A419" s="0" t="n">
        <v>20190117</v>
      </c>
      <c r="B419" s="0" t="n">
        <v>11</v>
      </c>
      <c r="C419" s="0" t="n">
        <v>400</v>
      </c>
      <c r="D419" s="5" t="n">
        <f aca="false">C419*-2</f>
        <v>-800</v>
      </c>
      <c r="E419" s="6" t="n">
        <v>-1</v>
      </c>
      <c r="F419" s="7" t="n">
        <f aca="false">G419-38200</f>
        <v>-300</v>
      </c>
      <c r="G419" s="0" t="n">
        <v>37900</v>
      </c>
      <c r="H419" s="0" t="n">
        <v>21</v>
      </c>
      <c r="I419" s="0" t="n">
        <v>3.4</v>
      </c>
      <c r="J419" s="1" t="n">
        <v>1.284</v>
      </c>
      <c r="L419" s="1" t="n">
        <v>2.993</v>
      </c>
      <c r="M419" s="0" t="n">
        <f aca="false">I419*0.56</f>
        <v>1.904</v>
      </c>
      <c r="N419" s="3" t="n">
        <v>0</v>
      </c>
      <c r="O419" s="3" t="n">
        <v>0</v>
      </c>
      <c r="Q419" s="1" t="n">
        <v>0.01193</v>
      </c>
      <c r="R419" s="0" t="s">
        <v>26</v>
      </c>
      <c r="S419" s="10" t="n">
        <v>0.094</v>
      </c>
      <c r="T419" s="0" t="n">
        <v>48185089.078234</v>
      </c>
      <c r="U419" s="0" t="n">
        <f aca="false">V419/2</f>
        <v>1299316161056.27</v>
      </c>
      <c r="V419" s="0" t="n">
        <v>2598632322112.53</v>
      </c>
      <c r="W419" s="5" t="n">
        <f aca="false">A419</f>
        <v>20190117</v>
      </c>
      <c r="X419" s="0" t="s">
        <v>333</v>
      </c>
    </row>
    <row r="420" customFormat="false" ht="13.8" hidden="false" customHeight="false" outlineLevel="0" collapsed="false">
      <c r="A420" s="0" t="n">
        <v>20190117</v>
      </c>
      <c r="B420" s="0" t="n">
        <v>12</v>
      </c>
      <c r="C420" s="0" t="n">
        <v>400</v>
      </c>
      <c r="D420" s="5" t="n">
        <f aca="false">C420*-2</f>
        <v>-800</v>
      </c>
      <c r="E420" s="1" t="n">
        <v>-1</v>
      </c>
      <c r="F420" s="7" t="n">
        <f aca="false">G420-38200</f>
        <v>-300</v>
      </c>
      <c r="G420" s="0" t="n">
        <v>37900</v>
      </c>
      <c r="H420" s="0" t="n">
        <v>24</v>
      </c>
      <c r="I420" s="0" t="n">
        <v>3.7</v>
      </c>
      <c r="J420" s="1" t="n">
        <v>2.387</v>
      </c>
      <c r="L420" s="1" t="n">
        <v>4.625</v>
      </c>
      <c r="M420" s="0" t="n">
        <f aca="false">I420*0.56</f>
        <v>2.072</v>
      </c>
      <c r="N420" s="3" t="n">
        <v>0</v>
      </c>
      <c r="O420" s="3" t="n">
        <v>12</v>
      </c>
      <c r="Q420" s="1" t="n">
        <v>0.002642</v>
      </c>
      <c r="R420" s="0" t="s">
        <v>26</v>
      </c>
      <c r="S420" s="10" t="n">
        <v>0.102</v>
      </c>
      <c r="T420" s="0" t="n">
        <v>10652288.9233153</v>
      </c>
      <c r="U420" s="0" t="n">
        <f aca="false">V420/2</f>
        <v>287240127912.438</v>
      </c>
      <c r="V420" s="0" t="n">
        <v>574480255824.876</v>
      </c>
      <c r="W420" s="5" t="n">
        <f aca="false">A420</f>
        <v>20190117</v>
      </c>
      <c r="X420" s="0" t="s">
        <v>334</v>
      </c>
    </row>
    <row r="421" customFormat="false" ht="13.8" hidden="false" customHeight="false" outlineLevel="0" collapsed="false">
      <c r="A421" s="0" t="n">
        <v>20190117</v>
      </c>
      <c r="B421" s="0" t="n">
        <v>13</v>
      </c>
      <c r="C421" s="0" t="n">
        <v>400</v>
      </c>
      <c r="D421" s="5" t="n">
        <f aca="false">C421*-2</f>
        <v>-800</v>
      </c>
      <c r="E421" s="6" t="n">
        <v>-1</v>
      </c>
      <c r="F421" s="7" t="n">
        <f aca="false">G421-38200</f>
        <v>-300</v>
      </c>
      <c r="G421" s="0" t="n">
        <v>37900</v>
      </c>
      <c r="H421" s="0" t="n">
        <v>21</v>
      </c>
      <c r="I421" s="0" t="n">
        <v>3.7</v>
      </c>
      <c r="J421" s="1" t="n">
        <v>2.197</v>
      </c>
      <c r="L421" s="1" t="n">
        <v>4.297</v>
      </c>
      <c r="M421" s="0" t="n">
        <f aca="false">I421*0.56</f>
        <v>2.072</v>
      </c>
      <c r="N421" s="3" t="n">
        <v>0</v>
      </c>
      <c r="O421" s="3" t="n">
        <v>0</v>
      </c>
      <c r="Q421" s="1" t="n">
        <v>0.004908</v>
      </c>
      <c r="R421" s="0" t="s">
        <v>26</v>
      </c>
      <c r="S421" s="10" t="n">
        <v>0.102</v>
      </c>
      <c r="T421" s="0" t="n">
        <v>19910594.5003873</v>
      </c>
      <c r="U421" s="0" t="n">
        <f aca="false">V421/2</f>
        <v>536891343473.25</v>
      </c>
      <c r="V421" s="0" t="n">
        <v>1073782686946.5</v>
      </c>
      <c r="W421" s="5" t="n">
        <f aca="false">A421</f>
        <v>20190117</v>
      </c>
      <c r="X421" s="0" t="s">
        <v>334</v>
      </c>
    </row>
    <row r="422" customFormat="false" ht="13.8" hidden="false" customHeight="false" outlineLevel="0" collapsed="false">
      <c r="A422" s="0" t="n">
        <v>20190117</v>
      </c>
      <c r="B422" s="0" t="n">
        <v>14</v>
      </c>
      <c r="C422" s="0" t="n">
        <v>400</v>
      </c>
      <c r="D422" s="5" t="n">
        <f aca="false">C422*-2</f>
        <v>-800</v>
      </c>
      <c r="E422" s="1" t="n">
        <v>-1</v>
      </c>
      <c r="F422" s="7" t="n">
        <f aca="false">G422-38200</f>
        <v>-300</v>
      </c>
      <c r="G422" s="0" t="n">
        <v>37900</v>
      </c>
      <c r="H422" s="0" t="n">
        <v>22</v>
      </c>
      <c r="I422" s="0" t="n">
        <v>3.6</v>
      </c>
      <c r="J422" s="1" t="n">
        <v>1.82</v>
      </c>
      <c r="L422" s="1" t="n">
        <v>3.795</v>
      </c>
      <c r="M422" s="0" t="n">
        <f aca="false">I422*0.56</f>
        <v>2.016</v>
      </c>
      <c r="N422" s="3" t="n">
        <v>0</v>
      </c>
      <c r="O422" s="3" t="n">
        <v>12</v>
      </c>
      <c r="Q422" s="1" t="n">
        <v>0.002392</v>
      </c>
      <c r="R422" s="0" t="s">
        <v>26</v>
      </c>
      <c r="S422" s="10" t="n">
        <v>0.099</v>
      </c>
      <c r="T422" s="0" t="n">
        <v>9673277.49806352</v>
      </c>
      <c r="U422" s="0" t="n">
        <f aca="false">V422/2</f>
        <v>260840978486.295</v>
      </c>
      <c r="V422" s="0" t="n">
        <v>521681956972.59</v>
      </c>
      <c r="W422" s="5" t="n">
        <f aca="false">A422</f>
        <v>20190117</v>
      </c>
      <c r="X422" s="0" t="s">
        <v>334</v>
      </c>
    </row>
    <row r="423" customFormat="false" ht="13.8" hidden="false" customHeight="false" outlineLevel="0" collapsed="false">
      <c r="A423" s="0" t="n">
        <v>20190117</v>
      </c>
      <c r="B423" s="0" t="n">
        <v>15</v>
      </c>
      <c r="C423" s="0" t="n">
        <v>400</v>
      </c>
      <c r="D423" s="5" t="n">
        <f aca="false">C423*-2</f>
        <v>-800</v>
      </c>
      <c r="E423" s="6" t="n">
        <v>-1</v>
      </c>
      <c r="F423" s="7" t="n">
        <f aca="false">G423-38200</f>
        <v>0</v>
      </c>
      <c r="G423" s="0" t="n">
        <v>38200</v>
      </c>
      <c r="H423" s="0" t="n">
        <v>24</v>
      </c>
      <c r="I423" s="0" t="n">
        <v>3.6</v>
      </c>
      <c r="J423" s="1" t="n">
        <v>1.518</v>
      </c>
      <c r="L423" s="1" t="n">
        <v>3.261</v>
      </c>
      <c r="M423" s="0" t="n">
        <f aca="false">I423*0.56</f>
        <v>2.016</v>
      </c>
      <c r="N423" s="3" t="n">
        <v>0</v>
      </c>
      <c r="O423" s="3" t="n">
        <v>12</v>
      </c>
      <c r="Q423" s="1" t="n">
        <v>0.0005481</v>
      </c>
      <c r="R423" s="0" t="s">
        <v>26</v>
      </c>
      <c r="S423" s="10" t="n">
        <v>0.228</v>
      </c>
      <c r="T423" s="0" t="n">
        <v>2284359.99225407</v>
      </c>
      <c r="U423" s="0" t="n">
        <f aca="false">V423/2</f>
        <v>61598015327.6675</v>
      </c>
      <c r="V423" s="0" t="n">
        <v>123196030655.335</v>
      </c>
      <c r="W423" s="5" t="n">
        <f aca="false">A423</f>
        <v>20190117</v>
      </c>
      <c r="X423" s="0" t="s">
        <v>335</v>
      </c>
    </row>
    <row r="424" customFormat="false" ht="13.8" hidden="false" customHeight="false" outlineLevel="0" collapsed="false">
      <c r="A424" s="0" t="n">
        <v>20190117</v>
      </c>
      <c r="B424" s="0" t="n">
        <v>16</v>
      </c>
      <c r="C424" s="0" t="n">
        <v>400</v>
      </c>
      <c r="D424" s="5" t="n">
        <f aca="false">C424*-2</f>
        <v>-800</v>
      </c>
      <c r="E424" s="1" t="n">
        <v>-1</v>
      </c>
      <c r="F424" s="7" t="n">
        <f aca="false">G424-38200</f>
        <v>0</v>
      </c>
      <c r="G424" s="0" t="n">
        <v>38200</v>
      </c>
      <c r="H424" s="0" t="n">
        <v>25</v>
      </c>
      <c r="I424" s="0" t="n">
        <v>3.6</v>
      </c>
      <c r="J424" s="1" t="n">
        <v>2.23</v>
      </c>
      <c r="L424" s="1" t="n">
        <v>4.677</v>
      </c>
      <c r="M424" s="0" t="n">
        <f aca="false">I424*0.56</f>
        <v>2.016</v>
      </c>
      <c r="N424" s="3" t="n">
        <v>12</v>
      </c>
      <c r="O424" s="3" t="n">
        <v>12</v>
      </c>
      <c r="Q424" s="1" t="n">
        <v>0.001714</v>
      </c>
      <c r="R424" s="0" t="s">
        <v>26</v>
      </c>
      <c r="S424" s="10" t="n">
        <v>0.228</v>
      </c>
      <c r="T424" s="0" t="n">
        <v>7018262.97443842</v>
      </c>
      <c r="U424" s="0" t="n">
        <f aca="false">V424/2</f>
        <v>189248223458.195</v>
      </c>
      <c r="V424" s="0" t="n">
        <v>378496446916.39</v>
      </c>
      <c r="W424" s="5" t="n">
        <f aca="false">A424</f>
        <v>20190117</v>
      </c>
      <c r="X424" s="0" t="s">
        <v>335</v>
      </c>
    </row>
    <row r="425" customFormat="false" ht="13.8" hidden="false" customHeight="false" outlineLevel="0" collapsed="false">
      <c r="A425" s="0" t="n">
        <v>20190117</v>
      </c>
      <c r="B425" s="0" t="n">
        <v>18</v>
      </c>
      <c r="C425" s="0" t="n">
        <v>400</v>
      </c>
      <c r="D425" s="5" t="n">
        <f aca="false">C425*-2</f>
        <v>-800</v>
      </c>
      <c r="E425" s="1" t="n">
        <v>-1</v>
      </c>
      <c r="F425" s="7" t="n">
        <f aca="false">G425-38200</f>
        <v>0</v>
      </c>
      <c r="G425" s="0" t="n">
        <v>38200</v>
      </c>
      <c r="H425" s="0" t="n">
        <v>25</v>
      </c>
      <c r="I425" s="0" t="n">
        <v>3.5</v>
      </c>
      <c r="J425" s="1" t="n">
        <v>0.8389</v>
      </c>
      <c r="L425" s="1" t="n">
        <v>1.957</v>
      </c>
      <c r="M425" s="0" t="n">
        <f aca="false">I425*0.56</f>
        <v>1.96</v>
      </c>
      <c r="N425" s="3" t="n">
        <v>11.7</v>
      </c>
      <c r="O425" s="3" t="n">
        <v>11.5</v>
      </c>
      <c r="Q425" s="1" t="n">
        <v>0.01489</v>
      </c>
      <c r="R425" s="0" t="s">
        <v>26</v>
      </c>
      <c r="S425" s="10" t="n">
        <v>0.222</v>
      </c>
      <c r="T425" s="0" t="n">
        <v>59909053.0596437</v>
      </c>
      <c r="U425" s="0" t="n">
        <f aca="false">V425/2</f>
        <v>1615454123319.95</v>
      </c>
      <c r="V425" s="0" t="n">
        <v>3230908246639.9</v>
      </c>
      <c r="W425" s="5" t="n">
        <f aca="false">A425</f>
        <v>20190117</v>
      </c>
      <c r="X425" s="0" t="s">
        <v>335</v>
      </c>
    </row>
    <row r="426" customFormat="false" ht="13.8" hidden="false" customHeight="false" outlineLevel="0" collapsed="false">
      <c r="A426" s="0" t="n">
        <v>20190117</v>
      </c>
      <c r="B426" s="0" t="n">
        <v>19</v>
      </c>
      <c r="C426" s="0" t="n">
        <v>400</v>
      </c>
      <c r="D426" s="5" t="n">
        <f aca="false">C426*-2</f>
        <v>-800</v>
      </c>
      <c r="E426" s="6" t="n">
        <v>-1</v>
      </c>
      <c r="F426" s="7" t="n">
        <f aca="false">G426-38200</f>
        <v>0</v>
      </c>
      <c r="G426" s="0" t="n">
        <v>38200</v>
      </c>
      <c r="H426" s="0" t="n">
        <v>24</v>
      </c>
      <c r="I426" s="0" t="n">
        <v>3.8</v>
      </c>
      <c r="J426" s="1" t="n">
        <v>0.8352</v>
      </c>
      <c r="L426" s="1" t="n">
        <v>2.092</v>
      </c>
      <c r="M426" s="0" t="n">
        <f aca="false">I426*0.56</f>
        <v>2.128</v>
      </c>
      <c r="N426" s="3" t="n">
        <v>11</v>
      </c>
      <c r="O426" s="3" t="n">
        <v>10.7</v>
      </c>
      <c r="Q426" s="1" t="n">
        <v>0.004218</v>
      </c>
      <c r="R426" s="0" t="s">
        <v>26</v>
      </c>
      <c r="S426" s="10" t="n">
        <v>0.241</v>
      </c>
      <c r="T426" s="0" t="n">
        <v>17150829.7831139</v>
      </c>
      <c r="U426" s="0" t="n">
        <f aca="false">V426/2</f>
        <v>462473988095.026</v>
      </c>
      <c r="V426" s="0" t="n">
        <v>924947976190.052</v>
      </c>
      <c r="W426" s="5" t="n">
        <f aca="false">A426</f>
        <v>20190117</v>
      </c>
      <c r="X426" s="0" t="s">
        <v>335</v>
      </c>
    </row>
    <row r="427" customFormat="false" ht="13.8" hidden="false" customHeight="false" outlineLevel="0" collapsed="false">
      <c r="A427" s="0" t="n">
        <v>20190117</v>
      </c>
      <c r="B427" s="0" t="n">
        <v>20</v>
      </c>
      <c r="C427" s="0" t="n">
        <v>400</v>
      </c>
      <c r="D427" s="5" t="n">
        <f aca="false">C427*-2</f>
        <v>-800</v>
      </c>
      <c r="E427" s="1" t="n">
        <v>-1</v>
      </c>
      <c r="F427" s="7" t="n">
        <f aca="false">G427-38200</f>
        <v>300</v>
      </c>
      <c r="G427" s="0" t="n">
        <v>38500</v>
      </c>
      <c r="H427" s="0" t="n">
        <v>29</v>
      </c>
      <c r="I427" s="0" t="n">
        <v>4</v>
      </c>
      <c r="J427" s="1" t="n">
        <v>1.843</v>
      </c>
      <c r="L427" s="1" t="n">
        <v>4.145</v>
      </c>
      <c r="M427" s="0" t="n">
        <f aca="false">I427*0.56</f>
        <v>2.24</v>
      </c>
      <c r="N427" s="3" t="n">
        <v>10.8</v>
      </c>
      <c r="O427" s="3" t="n">
        <v>11.2</v>
      </c>
      <c r="P427" s="0" t="n">
        <v>4.12</v>
      </c>
      <c r="Q427" s="1" t="n">
        <v>0.001093</v>
      </c>
      <c r="R427" s="0" t="s">
        <v>26</v>
      </c>
      <c r="S427" s="10" t="n">
        <v>0.11</v>
      </c>
      <c r="T427" s="0" t="n">
        <v>4451883.23005422</v>
      </c>
      <c r="U427" s="0" t="n">
        <f aca="false">V427/2</f>
        <v>120045514880.198</v>
      </c>
      <c r="V427" s="0" t="n">
        <v>240091029760.396</v>
      </c>
      <c r="W427" s="5" t="n">
        <f aca="false">A427</f>
        <v>20190117</v>
      </c>
      <c r="X427" s="0" t="s">
        <v>336</v>
      </c>
    </row>
    <row r="428" customFormat="false" ht="13.8" hidden="false" customHeight="false" outlineLevel="0" collapsed="false">
      <c r="A428" s="0" t="n">
        <v>20190117</v>
      </c>
      <c r="B428" s="0" t="n">
        <v>21</v>
      </c>
      <c r="C428" s="0" t="n">
        <v>400</v>
      </c>
      <c r="D428" s="5" t="n">
        <f aca="false">C428*-2</f>
        <v>-800</v>
      </c>
      <c r="E428" s="6" t="n">
        <v>-1</v>
      </c>
      <c r="F428" s="7" t="n">
        <f aca="false">G428-38200</f>
        <v>300</v>
      </c>
      <c r="G428" s="0" t="n">
        <v>38500</v>
      </c>
      <c r="H428" s="0" t="n">
        <v>29</v>
      </c>
      <c r="I428" s="0" t="n">
        <v>3.5</v>
      </c>
      <c r="J428" s="1" t="n">
        <v>2.639</v>
      </c>
      <c r="L428" s="1" t="n">
        <v>5.02</v>
      </c>
      <c r="M428" s="0" t="n">
        <f aca="false">I428*0.56</f>
        <v>1.96</v>
      </c>
      <c r="N428" s="3" t="n">
        <v>9.1</v>
      </c>
      <c r="O428" s="3" t="n">
        <v>8.4</v>
      </c>
      <c r="P428" s="0" t="n">
        <v>3.31</v>
      </c>
      <c r="Q428" s="1" t="n">
        <v>0.01757</v>
      </c>
      <c r="R428" s="0" t="s">
        <v>26</v>
      </c>
      <c r="S428" s="10" t="n">
        <v>0.096</v>
      </c>
      <c r="T428" s="0" t="n">
        <v>69376859.0240124</v>
      </c>
      <c r="U428" s="0" t="n">
        <f aca="false">V428/2</f>
        <v>1870754539581</v>
      </c>
      <c r="V428" s="0" t="n">
        <v>3741509079162.01</v>
      </c>
      <c r="W428" s="5" t="n">
        <f aca="false">A428</f>
        <v>20190117</v>
      </c>
      <c r="X428" s="0" t="s">
        <v>337</v>
      </c>
    </row>
    <row r="429" customFormat="false" ht="13.8" hidden="false" customHeight="false" outlineLevel="0" collapsed="false">
      <c r="A429" s="0" t="n">
        <v>20190117</v>
      </c>
      <c r="B429" s="0" t="n">
        <v>22</v>
      </c>
      <c r="C429" s="0" t="n">
        <v>400</v>
      </c>
      <c r="D429" s="5" t="n">
        <f aca="false">C429*-2</f>
        <v>-800</v>
      </c>
      <c r="E429" s="1" t="n">
        <v>-1</v>
      </c>
      <c r="F429" s="7" t="n">
        <f aca="false">G429-38200</f>
        <v>-600</v>
      </c>
      <c r="G429" s="0" t="n">
        <v>37600</v>
      </c>
      <c r="H429" s="0" t="n">
        <v>28</v>
      </c>
      <c r="I429" s="0" t="n">
        <v>3.5</v>
      </c>
      <c r="J429" s="1" t="n">
        <v>0.1144</v>
      </c>
      <c r="L429" s="1" t="n">
        <v>0.6788</v>
      </c>
      <c r="M429" s="0" t="n">
        <f aca="false">I429*0.56</f>
        <v>1.96</v>
      </c>
      <c r="N429" s="3" t="n">
        <v>0</v>
      </c>
      <c r="O429" s="3" t="n">
        <v>11.7</v>
      </c>
      <c r="Q429" s="1" t="n">
        <v>0.02854</v>
      </c>
      <c r="R429" s="0" t="s">
        <v>26</v>
      </c>
      <c r="S429" s="10" t="n">
        <v>0.052</v>
      </c>
      <c r="T429" s="0" t="n">
        <v>114419442.292796</v>
      </c>
      <c r="U429" s="0" t="n">
        <f aca="false">V429/2</f>
        <v>3085332690133.6</v>
      </c>
      <c r="V429" s="0" t="n">
        <v>6170665380267.2</v>
      </c>
      <c r="W429" s="5" t="n">
        <f aca="false">A429</f>
        <v>20190117</v>
      </c>
      <c r="X429" s="0" t="s">
        <v>338</v>
      </c>
    </row>
    <row r="430" customFormat="false" ht="13.8" hidden="false" customHeight="false" outlineLevel="0" collapsed="false">
      <c r="A430" s="0" t="n">
        <v>20190117</v>
      </c>
      <c r="B430" s="0" t="n">
        <v>23</v>
      </c>
      <c r="C430" s="0" t="n">
        <v>400</v>
      </c>
      <c r="D430" s="5" t="n">
        <f aca="false">C430*-2</f>
        <v>-800</v>
      </c>
      <c r="E430" s="6" t="n">
        <v>-1</v>
      </c>
      <c r="F430" s="7" t="n">
        <f aca="false">G430-38200</f>
        <v>-900</v>
      </c>
      <c r="G430" s="0" t="n">
        <v>37300</v>
      </c>
      <c r="H430" s="0" t="n">
        <v>28</v>
      </c>
      <c r="I430" s="0" t="n">
        <v>3.6</v>
      </c>
      <c r="J430" s="1" t="n">
        <v>2.542</v>
      </c>
      <c r="L430" s="1" t="n">
        <v>4.717</v>
      </c>
      <c r="M430" s="0" t="n">
        <f aca="false">I430*0.56</f>
        <v>2.016</v>
      </c>
      <c r="N430" s="3" t="n">
        <v>10.7</v>
      </c>
      <c r="O430" s="3" t="n">
        <v>11.5</v>
      </c>
      <c r="P430" s="0" t="n">
        <v>5.1</v>
      </c>
      <c r="Q430" s="1" t="n">
        <v>0.004797</v>
      </c>
      <c r="R430" s="0" t="s">
        <v>26</v>
      </c>
      <c r="S430" s="10" t="n">
        <v>0.036</v>
      </c>
      <c r="T430" s="0" t="n">
        <v>19346554.996127</v>
      </c>
      <c r="U430" s="0" t="n">
        <f aca="false">V430/2</f>
        <v>521681956972.59</v>
      </c>
      <c r="V430" s="0" t="n">
        <v>1043363913945.18</v>
      </c>
      <c r="W430" s="5" t="n">
        <f aca="false">A430</f>
        <v>20190117</v>
      </c>
      <c r="X430" s="0" t="s">
        <v>339</v>
      </c>
    </row>
    <row r="431" customFormat="false" ht="13.8" hidden="false" customHeight="false" outlineLevel="0" collapsed="false">
      <c r="A431" s="0" t="n">
        <v>20190117</v>
      </c>
      <c r="B431" s="0" t="n">
        <v>24</v>
      </c>
      <c r="C431" s="0" t="n">
        <v>400</v>
      </c>
      <c r="D431" s="5" t="n">
        <f aca="false">C431*-2</f>
        <v>-800</v>
      </c>
      <c r="E431" s="1" t="n">
        <v>-1</v>
      </c>
      <c r="F431" s="7" t="n">
        <f aca="false">G431-38200</f>
        <v>300</v>
      </c>
      <c r="G431" s="0" t="n">
        <v>38500</v>
      </c>
      <c r="H431" s="0" t="n">
        <v>24</v>
      </c>
      <c r="I431" s="0" t="n">
        <v>3.8</v>
      </c>
      <c r="J431" s="1" t="n">
        <v>1.257</v>
      </c>
      <c r="L431" s="1" t="n">
        <v>2.7</v>
      </c>
      <c r="M431" s="0" t="n">
        <f aca="false">I431*0.56</f>
        <v>2.128</v>
      </c>
      <c r="N431" s="3" t="n">
        <v>0</v>
      </c>
      <c r="O431" s="3" t="n">
        <v>11.7</v>
      </c>
      <c r="Q431" s="1" t="n">
        <v>0.005434</v>
      </c>
      <c r="R431" s="0" t="s">
        <v>26</v>
      </c>
      <c r="S431" s="10" t="n">
        <v>0.105</v>
      </c>
      <c r="T431" s="0" t="n">
        <v>22025742.6413633</v>
      </c>
      <c r="U431" s="0" t="n">
        <f aca="false">V431/2</f>
        <v>593926542850.72</v>
      </c>
      <c r="V431" s="0" t="n">
        <v>1187853085701.44</v>
      </c>
      <c r="W431" s="5" t="n">
        <f aca="false">A431</f>
        <v>20190117</v>
      </c>
      <c r="X431" s="0" t="s">
        <v>335</v>
      </c>
    </row>
    <row r="432" customFormat="false" ht="13.8" hidden="false" customHeight="false" outlineLevel="0" collapsed="false">
      <c r="A432" s="0" t="n">
        <v>20190117</v>
      </c>
      <c r="B432" s="0" t="n">
        <v>25</v>
      </c>
      <c r="C432" s="0" t="n">
        <v>400</v>
      </c>
      <c r="D432" s="5" t="n">
        <f aca="false">C432*-2</f>
        <v>-800</v>
      </c>
      <c r="E432" s="6" t="n">
        <v>-1</v>
      </c>
      <c r="F432" s="7" t="n">
        <f aca="false">G432-38200</f>
        <v>300</v>
      </c>
      <c r="G432" s="0" t="n">
        <v>38500</v>
      </c>
      <c r="H432" s="0" t="n">
        <v>29</v>
      </c>
      <c r="I432" s="0" t="n">
        <v>5.3</v>
      </c>
      <c r="J432" s="1" t="n">
        <v>0.6227</v>
      </c>
      <c r="L432" s="1" t="n">
        <v>1.684</v>
      </c>
      <c r="M432" s="0" t="n">
        <f aca="false">I432*0.56</f>
        <v>2.968</v>
      </c>
      <c r="N432" s="3" t="n">
        <v>11.9</v>
      </c>
      <c r="O432" s="3" t="n">
        <v>10.7</v>
      </c>
      <c r="Q432" s="1" t="n">
        <v>0.003149</v>
      </c>
      <c r="R432" s="0" t="s">
        <v>26</v>
      </c>
      <c r="S432" s="10" t="n">
        <v>0.146</v>
      </c>
      <c r="T432" s="0" t="n">
        <v>12864129.5507359</v>
      </c>
      <c r="U432" s="0" t="n">
        <f aca="false">V432/2</f>
        <v>346882650690.02</v>
      </c>
      <c r="V432" s="0" t="n">
        <v>693765301380.041</v>
      </c>
      <c r="W432" s="5" t="n">
        <f aca="false">A432</f>
        <v>20190117</v>
      </c>
      <c r="X432" s="0" t="s">
        <v>340</v>
      </c>
    </row>
    <row r="433" customFormat="false" ht="13.8" hidden="false" customHeight="false" outlineLevel="0" collapsed="false">
      <c r="A433" s="0" t="n">
        <v>20190117</v>
      </c>
      <c r="B433" s="0" t="n">
        <v>26</v>
      </c>
      <c r="C433" s="0" t="n">
        <v>0</v>
      </c>
      <c r="D433" s="5" t="n">
        <f aca="false">C433*-2</f>
        <v>-0</v>
      </c>
      <c r="E433" s="1" t="n">
        <v>-1</v>
      </c>
      <c r="F433" s="7" t="n">
        <f aca="false">G433-38200</f>
        <v>300</v>
      </c>
      <c r="G433" s="0" t="n">
        <v>38500</v>
      </c>
      <c r="H433" s="0" t="n">
        <v>20</v>
      </c>
      <c r="I433" s="0" t="n">
        <v>5.3</v>
      </c>
      <c r="J433" s="1" t="n">
        <v>0.06496</v>
      </c>
      <c r="L433" s="1" t="n">
        <v>0.5946</v>
      </c>
      <c r="M433" s="0" t="n">
        <f aca="false">I433*0.56</f>
        <v>2.968</v>
      </c>
      <c r="N433" s="3" t="n">
        <v>0</v>
      </c>
      <c r="O433" s="3" t="n">
        <v>0</v>
      </c>
      <c r="Q433" s="1" t="n">
        <v>0.003175</v>
      </c>
      <c r="R433" s="61" t="s">
        <v>26</v>
      </c>
      <c r="S433" s="10" t="n">
        <v>2.028</v>
      </c>
      <c r="T433" s="0" t="n">
        <v>12843985.2827266</v>
      </c>
      <c r="U433" s="0" t="n">
        <f aca="false">V433/2</f>
        <v>346339458314.997</v>
      </c>
      <c r="V433" s="0" t="n">
        <v>692678916629.994</v>
      </c>
      <c r="W433" s="5" t="n">
        <f aca="false">A433</f>
        <v>20190117</v>
      </c>
      <c r="X433" s="0" t="s">
        <v>341</v>
      </c>
    </row>
    <row r="434" customFormat="false" ht="13.8" hidden="false" customHeight="false" outlineLevel="0" collapsed="false">
      <c r="A434" s="0" t="n">
        <v>20190117</v>
      </c>
      <c r="B434" s="0" t="n">
        <v>27</v>
      </c>
      <c r="C434" s="0" t="n">
        <v>0</v>
      </c>
      <c r="D434" s="5" t="n">
        <f aca="false">C434*-2</f>
        <v>-0</v>
      </c>
      <c r="E434" s="6" t="n">
        <v>-1</v>
      </c>
      <c r="F434" s="7" t="n">
        <f aca="false">G434-38200</f>
        <v>300</v>
      </c>
      <c r="G434" s="0" t="n">
        <v>38500</v>
      </c>
      <c r="H434" s="0" t="n">
        <v>20</v>
      </c>
      <c r="I434" s="0" t="n">
        <v>5.6</v>
      </c>
      <c r="J434" s="1" t="n">
        <v>0.2025</v>
      </c>
      <c r="L434" s="1" t="n">
        <v>0.848</v>
      </c>
      <c r="M434" s="0" t="n">
        <f aca="false">I434*0.56</f>
        <v>3.136</v>
      </c>
      <c r="N434" s="3" t="n">
        <v>0</v>
      </c>
      <c r="O434" s="3" t="n">
        <v>0</v>
      </c>
      <c r="Q434" s="1" t="n">
        <v>-8.285E-005</v>
      </c>
      <c r="R434" s="0" t="s">
        <v>26</v>
      </c>
      <c r="S434" s="10" t="n">
        <v>2.143</v>
      </c>
      <c r="T434" s="0" t="n">
        <v>-213569.529434547</v>
      </c>
      <c r="U434" s="0" t="n">
        <f aca="false">V434/2</f>
        <v>-5758925559.99935</v>
      </c>
      <c r="V434" s="0" t="n">
        <v>-11517851119.9987</v>
      </c>
      <c r="W434" s="5" t="n">
        <f aca="false">A434</f>
        <v>20190117</v>
      </c>
      <c r="X434" s="0" t="s">
        <v>341</v>
      </c>
    </row>
    <row r="435" customFormat="false" ht="13.8" hidden="false" customHeight="false" outlineLevel="0" collapsed="false">
      <c r="A435" s="0" t="n">
        <v>20190117</v>
      </c>
      <c r="B435" s="0" t="n">
        <v>28</v>
      </c>
      <c r="C435" s="0" t="n">
        <v>200</v>
      </c>
      <c r="D435" s="5" t="n">
        <f aca="false">C435*-2</f>
        <v>-400</v>
      </c>
      <c r="E435" s="1" t="n">
        <v>-1</v>
      </c>
      <c r="F435" s="7" t="n">
        <f aca="false">G435-38200</f>
        <v>300</v>
      </c>
      <c r="G435" s="0" t="n">
        <v>38500</v>
      </c>
      <c r="H435" s="0" t="n">
        <v>24</v>
      </c>
      <c r="I435" s="0" t="n">
        <v>4.8</v>
      </c>
      <c r="J435" s="1" t="n">
        <v>0.8815</v>
      </c>
      <c r="L435" s="1" t="n">
        <v>2.206</v>
      </c>
      <c r="M435" s="0" t="n">
        <f aca="false">I435*0.56</f>
        <v>2.688</v>
      </c>
      <c r="N435" s="3" t="n">
        <v>0</v>
      </c>
      <c r="O435" s="3" t="n">
        <v>12.2</v>
      </c>
      <c r="Q435" s="1" t="n">
        <v>0.008575</v>
      </c>
      <c r="R435" s="0" t="s">
        <v>26</v>
      </c>
      <c r="S435" s="10" t="n">
        <v>0.435</v>
      </c>
      <c r="T435" s="0" t="n">
        <v>34692458.3656081</v>
      </c>
      <c r="U435" s="0" t="n">
        <f aca="false">V435/2</f>
        <v>935485908265.51</v>
      </c>
      <c r="V435" s="0" t="n">
        <v>1870971816531.02</v>
      </c>
      <c r="W435" s="5" t="n">
        <f aca="false">A435</f>
        <v>20190117</v>
      </c>
      <c r="X435" s="0" t="s">
        <v>342</v>
      </c>
    </row>
    <row r="436" customFormat="false" ht="13.8" hidden="false" customHeight="false" outlineLevel="0" collapsed="false">
      <c r="A436" s="0" t="n">
        <v>20190117</v>
      </c>
      <c r="B436" s="0" t="n">
        <v>29</v>
      </c>
      <c r="C436" s="0" t="n">
        <v>400</v>
      </c>
      <c r="D436" s="5" t="n">
        <f aca="false">C436*-2</f>
        <v>-800</v>
      </c>
      <c r="E436" s="6" t="n">
        <v>-1</v>
      </c>
      <c r="F436" s="7" t="n">
        <f aca="false">G436-38200</f>
        <v>300</v>
      </c>
      <c r="G436" s="0" t="n">
        <v>38500</v>
      </c>
      <c r="H436" s="0" t="n">
        <v>24</v>
      </c>
      <c r="I436" s="0" t="n">
        <v>4.7</v>
      </c>
      <c r="J436" s="1" t="n">
        <v>2.215</v>
      </c>
      <c r="L436" s="1" t="n">
        <v>4.811</v>
      </c>
      <c r="M436" s="0" t="n">
        <f aca="false">I436*0.56</f>
        <v>2.632</v>
      </c>
      <c r="N436" s="3" t="n">
        <v>0</v>
      </c>
      <c r="O436" s="3" t="n">
        <v>11.4</v>
      </c>
      <c r="Q436" s="1" t="n">
        <v>0.01291</v>
      </c>
      <c r="R436" s="0" t="s">
        <v>26</v>
      </c>
      <c r="S436" s="10" t="n">
        <v>0.129</v>
      </c>
      <c r="T436" s="0" t="n">
        <v>52173654.1440744</v>
      </c>
      <c r="U436" s="0" t="n">
        <f aca="false">V436/2</f>
        <v>1406868251310.92</v>
      </c>
      <c r="V436" s="0" t="n">
        <v>2813736502621.84</v>
      </c>
      <c r="W436" s="5" t="n">
        <f aca="false">A436</f>
        <v>20190117</v>
      </c>
      <c r="X436" s="0" t="s">
        <v>343</v>
      </c>
      <c r="AA436" s="0" t="s">
        <v>344</v>
      </c>
    </row>
    <row r="437" customFormat="false" ht="13.8" hidden="false" customHeight="false" outlineLevel="0" collapsed="false">
      <c r="A437" s="0" t="n">
        <v>20190117</v>
      </c>
      <c r="B437" s="0" t="n">
        <v>30</v>
      </c>
      <c r="C437" s="0" t="n">
        <v>400</v>
      </c>
      <c r="D437" s="5" t="n">
        <f aca="false">C437*-2</f>
        <v>-800</v>
      </c>
      <c r="E437" s="1" t="n">
        <v>-1</v>
      </c>
      <c r="F437" s="7" t="n">
        <f aca="false">G437-38200</f>
        <v>300</v>
      </c>
      <c r="G437" s="0" t="n">
        <v>38500</v>
      </c>
      <c r="H437" s="0" t="n">
        <v>24</v>
      </c>
      <c r="I437" s="0" t="n">
        <v>4.9</v>
      </c>
      <c r="J437" s="1" t="n">
        <v>1.057</v>
      </c>
      <c r="L437" s="1" t="n">
        <v>2.717</v>
      </c>
      <c r="M437" s="0" t="n">
        <f aca="false">I437*0.56</f>
        <v>2.744</v>
      </c>
      <c r="N437" s="3" t="n">
        <v>0</v>
      </c>
      <c r="O437" s="3" t="n">
        <v>10.9</v>
      </c>
      <c r="Q437" s="1" t="n">
        <v>0.01234</v>
      </c>
      <c r="R437" s="0" t="s">
        <v>26</v>
      </c>
      <c r="S437" s="10" t="n">
        <v>0.135</v>
      </c>
      <c r="T437" s="0" t="n">
        <v>49836919.0549962</v>
      </c>
      <c r="U437" s="0" t="n">
        <f aca="false">V437/2</f>
        <v>1343857935808.19</v>
      </c>
      <c r="V437" s="0" t="n">
        <v>2687715871616.38</v>
      </c>
      <c r="W437" s="5" t="n">
        <f aca="false">A437</f>
        <v>20190117</v>
      </c>
      <c r="X437" s="0" t="s">
        <v>345</v>
      </c>
      <c r="AA437" s="0" t="s">
        <v>344</v>
      </c>
    </row>
    <row r="438" customFormat="false" ht="13.8" hidden="false" customHeight="false" outlineLevel="0" collapsed="false">
      <c r="A438" s="0" t="n">
        <v>20190117</v>
      </c>
      <c r="B438" s="0" t="n">
        <v>31</v>
      </c>
      <c r="C438" s="0" t="n">
        <v>400</v>
      </c>
      <c r="D438" s="5" t="n">
        <f aca="false">C438*-2</f>
        <v>-800</v>
      </c>
      <c r="E438" s="6" t="n">
        <v>-1</v>
      </c>
      <c r="F438" s="7" t="n">
        <f aca="false">G438-38200</f>
        <v>300</v>
      </c>
      <c r="G438" s="0" t="n">
        <v>38500</v>
      </c>
      <c r="H438" s="0" t="n">
        <v>28</v>
      </c>
      <c r="I438" s="0" t="n">
        <v>4.8</v>
      </c>
      <c r="J438" s="1" t="n">
        <v>1.55</v>
      </c>
      <c r="L438" s="1" t="n">
        <v>3.595</v>
      </c>
      <c r="M438" s="0" t="n">
        <f aca="false">I438*0.56</f>
        <v>2.688</v>
      </c>
      <c r="N438" s="3" t="n">
        <v>11</v>
      </c>
      <c r="O438" s="3" t="n">
        <v>11</v>
      </c>
      <c r="Q438" s="1" t="n">
        <v>0.007548</v>
      </c>
      <c r="R438" s="0" t="s">
        <v>26</v>
      </c>
      <c r="S438" s="10" t="n">
        <v>0.132</v>
      </c>
      <c r="T438" s="0" t="n">
        <v>30510508.3268784</v>
      </c>
      <c r="U438" s="0" t="n">
        <f aca="false">V438/2</f>
        <v>822719171210.625</v>
      </c>
      <c r="V438" s="0" t="n">
        <v>1645438342421.25</v>
      </c>
      <c r="W438" s="5" t="n">
        <f aca="false">A438</f>
        <v>20190117</v>
      </c>
      <c r="X438" s="0" t="s">
        <v>345</v>
      </c>
      <c r="AA438" s="0" t="s">
        <v>344</v>
      </c>
    </row>
    <row r="439" customFormat="false" ht="13.8" hidden="false" customHeight="false" outlineLevel="0" collapsed="false">
      <c r="A439" s="0" t="n">
        <v>20190117</v>
      </c>
      <c r="B439" s="0" t="n">
        <v>32</v>
      </c>
      <c r="C439" s="0" t="n">
        <v>800</v>
      </c>
      <c r="D439" s="5" t="n">
        <f aca="false">C439*-2</f>
        <v>-1600</v>
      </c>
      <c r="E439" s="1" t="n">
        <v>-1</v>
      </c>
      <c r="F439" s="7" t="n">
        <f aca="false">G439-38200</f>
        <v>300</v>
      </c>
      <c r="G439" s="0" t="n">
        <v>38500</v>
      </c>
      <c r="H439" s="0" t="n">
        <v>28</v>
      </c>
      <c r="I439" s="0" t="n">
        <v>4.3</v>
      </c>
      <c r="J439" s="1" t="n">
        <v>0.3891</v>
      </c>
      <c r="L439" s="1" t="n">
        <v>1.114</v>
      </c>
      <c r="M439" s="0" t="n">
        <f aca="false">I439*0.56</f>
        <v>2.408</v>
      </c>
      <c r="N439" s="3" t="n">
        <v>11</v>
      </c>
      <c r="O439" s="3" t="n">
        <v>11</v>
      </c>
      <c r="Q439" s="1" t="n">
        <v>0.008383</v>
      </c>
      <c r="R439" s="0" t="s">
        <v>26</v>
      </c>
      <c r="S439" s="10" t="n">
        <v>0.031</v>
      </c>
      <c r="T439" s="0" t="n">
        <v>33890716.4988381</v>
      </c>
      <c r="U439" s="0" t="n">
        <f aca="false">V439/2</f>
        <v>913866851739.57</v>
      </c>
      <c r="V439" s="0" t="n">
        <v>1827733703479.14</v>
      </c>
      <c r="W439" s="5" t="n">
        <f aca="false">A439</f>
        <v>20190117</v>
      </c>
      <c r="X439" s="0" t="s">
        <v>346</v>
      </c>
      <c r="AA439" s="0" t="s">
        <v>344</v>
      </c>
    </row>
    <row r="440" customFormat="false" ht="13.8" hidden="false" customHeight="false" outlineLevel="0" collapsed="false">
      <c r="A440" s="0" t="n">
        <v>20190117</v>
      </c>
      <c r="B440" s="0" t="n">
        <v>33</v>
      </c>
      <c r="C440" s="0" t="n">
        <v>800</v>
      </c>
      <c r="D440" s="5" t="n">
        <f aca="false">C440*-2</f>
        <v>-1600</v>
      </c>
      <c r="E440" s="6" t="n">
        <v>-1</v>
      </c>
      <c r="F440" s="7" t="n">
        <f aca="false">G440-38200</f>
        <v>300</v>
      </c>
      <c r="G440" s="0" t="n">
        <v>38500</v>
      </c>
      <c r="H440" s="0" t="n">
        <v>0</v>
      </c>
      <c r="I440" s="0" t="n">
        <v>3.6</v>
      </c>
      <c r="J440" s="1" t="n">
        <v>-0.1391</v>
      </c>
      <c r="L440" s="1" t="n">
        <v>0.05828</v>
      </c>
      <c r="M440" s="0" t="n">
        <f aca="false">I440*0.56</f>
        <v>2.016</v>
      </c>
      <c r="N440" s="3" t="n">
        <v>0</v>
      </c>
      <c r="O440" s="3" t="n">
        <v>0</v>
      </c>
      <c r="Q440" s="1" t="n">
        <v>0.00888</v>
      </c>
      <c r="R440" s="0" t="s">
        <v>26</v>
      </c>
      <c r="S440" s="10" t="n">
        <v>0.026</v>
      </c>
      <c r="T440" s="0" t="n">
        <v>35816508.5205267</v>
      </c>
      <c r="U440" s="0" t="n">
        <f aca="false">V440/2</f>
        <v>965796042791.82</v>
      </c>
      <c r="V440" s="0" t="n">
        <v>1931592085583.64</v>
      </c>
      <c r="W440" s="5" t="n">
        <f aca="false">A440</f>
        <v>20190117</v>
      </c>
    </row>
    <row r="441" customFormat="false" ht="13.8" hidden="false" customHeight="false" outlineLevel="0" collapsed="false">
      <c r="A441" s="0" t="n">
        <v>20190117</v>
      </c>
      <c r="B441" s="0" t="n">
        <v>34</v>
      </c>
      <c r="C441" s="0" t="n">
        <v>0</v>
      </c>
      <c r="D441" s="5" t="n">
        <f aca="false">C441*-2</f>
        <v>-0</v>
      </c>
      <c r="E441" s="1" t="n">
        <v>-1</v>
      </c>
      <c r="F441" s="7" t="n">
        <f aca="false">G441-38200</f>
        <v>300</v>
      </c>
      <c r="G441" s="0" t="n">
        <v>38500</v>
      </c>
      <c r="H441" s="0" t="n">
        <v>24</v>
      </c>
      <c r="I441" s="0" t="n">
        <v>2.48</v>
      </c>
      <c r="J441" s="1" t="n">
        <v>0.09935</v>
      </c>
      <c r="L441" s="1" t="n">
        <v>0.4692</v>
      </c>
      <c r="M441" s="0" t="n">
        <f aca="false">I441*0.56</f>
        <v>1.3888</v>
      </c>
      <c r="N441" s="3" t="n">
        <v>0</v>
      </c>
      <c r="O441" s="3" t="n">
        <v>11</v>
      </c>
      <c r="Q441" s="1" t="n">
        <v>0.004301</v>
      </c>
      <c r="R441" s="0" t="s">
        <v>26</v>
      </c>
      <c r="S441" s="10" t="n">
        <v>0.949</v>
      </c>
      <c r="T441" s="0" t="n">
        <v>17404647.560031</v>
      </c>
      <c r="U441" s="0" t="n">
        <f aca="false">V441/2</f>
        <v>469318212020.323</v>
      </c>
      <c r="V441" s="0" t="n">
        <v>938636424040.645</v>
      </c>
      <c r="W441" s="5" t="n">
        <f aca="false">A441</f>
        <v>20190117</v>
      </c>
      <c r="X441" s="0" t="s">
        <v>346</v>
      </c>
    </row>
    <row r="442" customFormat="false" ht="13.8" hidden="false" customHeight="false" outlineLevel="0" collapsed="false">
      <c r="A442" s="0" t="n">
        <v>20190117</v>
      </c>
      <c r="B442" s="0" t="n">
        <v>35</v>
      </c>
      <c r="C442" s="0" t="n">
        <v>0</v>
      </c>
      <c r="D442" s="5" t="n">
        <f aca="false">C442*-2</f>
        <v>-0</v>
      </c>
      <c r="E442" s="6" t="n">
        <v>-1</v>
      </c>
      <c r="F442" s="7" t="n">
        <f aca="false">G442-38200</f>
        <v>300</v>
      </c>
      <c r="G442" s="0" t="n">
        <v>38500</v>
      </c>
      <c r="H442" s="0" t="n">
        <v>0</v>
      </c>
      <c r="I442" s="0" t="n">
        <v>0</v>
      </c>
      <c r="J442" s="1" t="n">
        <v>0.0005487</v>
      </c>
      <c r="L442" s="1" t="n">
        <v>0.001544</v>
      </c>
      <c r="M442" s="0" t="n">
        <f aca="false">I442*0.56</f>
        <v>0</v>
      </c>
      <c r="N442" s="3" t="n">
        <v>0</v>
      </c>
      <c r="O442" s="3" t="n">
        <v>0</v>
      </c>
      <c r="Q442" s="1" t="n">
        <v>0.0106</v>
      </c>
      <c r="R442" s="0" t="s">
        <v>24</v>
      </c>
      <c r="S442" s="10" t="n">
        <v>0</v>
      </c>
      <c r="T442" s="0" t="n">
        <v>42746136.7157243</v>
      </c>
      <c r="U442" s="0" t="n">
        <f aca="false">V442/2</f>
        <v>1152654219799.91</v>
      </c>
      <c r="V442" s="0" t="n">
        <v>2305308439599.82</v>
      </c>
      <c r="W442" s="5" t="n">
        <f aca="false">A442</f>
        <v>20190117</v>
      </c>
    </row>
    <row r="443" customFormat="false" ht="13.8" hidden="false" customHeight="false" outlineLevel="0" collapsed="false">
      <c r="A443" s="0" t="n">
        <v>20190117</v>
      </c>
      <c r="B443" s="0" t="n">
        <v>36</v>
      </c>
      <c r="C443" s="0" t="n">
        <v>0</v>
      </c>
      <c r="D443" s="5" t="n">
        <f aca="false">C443*-2</f>
        <v>-0</v>
      </c>
      <c r="E443" s="1" t="n">
        <v>-1</v>
      </c>
      <c r="F443" s="7" t="n">
        <f aca="false">G443-38200</f>
        <v>300</v>
      </c>
      <c r="G443" s="0" t="n">
        <v>38500</v>
      </c>
      <c r="H443" s="0" t="n">
        <v>0</v>
      </c>
      <c r="I443" s="0" t="n">
        <v>0</v>
      </c>
      <c r="J443" s="1" t="n">
        <v>-0.004782</v>
      </c>
      <c r="L443" s="1" t="n">
        <v>-0.003799</v>
      </c>
      <c r="M443" s="0" t="n">
        <f aca="false">I443*0.56</f>
        <v>0</v>
      </c>
      <c r="N443" s="3" t="n">
        <v>0</v>
      </c>
      <c r="O443" s="3" t="n">
        <v>0</v>
      </c>
      <c r="Q443" s="1" t="n">
        <v>0.01528</v>
      </c>
      <c r="R443" s="0" t="s">
        <v>24</v>
      </c>
      <c r="S443" s="10" t="n">
        <v>0</v>
      </c>
      <c r="T443" s="0" t="n">
        <v>61480305.9643687</v>
      </c>
      <c r="U443" s="0" t="n">
        <f aca="false">V443/2</f>
        <v>1657823128571.78</v>
      </c>
      <c r="V443" s="0" t="n">
        <v>3315646257143.57</v>
      </c>
      <c r="W443" s="5" t="n">
        <f aca="false">A443</f>
        <v>20190117</v>
      </c>
    </row>
    <row r="444" customFormat="false" ht="13.8" hidden="false" customHeight="false" outlineLevel="0" collapsed="false">
      <c r="A444" s="0" t="n">
        <v>20190117</v>
      </c>
      <c r="B444" s="0" t="n">
        <v>37</v>
      </c>
      <c r="C444" s="0" t="n">
        <v>0</v>
      </c>
      <c r="D444" s="5" t="n">
        <f aca="false">C444*-2</f>
        <v>-0</v>
      </c>
      <c r="E444" s="6" t="n">
        <v>-1</v>
      </c>
      <c r="F444" s="7" t="n">
        <f aca="false">G444-38200</f>
        <v>300</v>
      </c>
      <c r="G444" s="0" t="n">
        <v>38500</v>
      </c>
      <c r="H444" s="0" t="n">
        <v>26</v>
      </c>
      <c r="I444" s="0" t="n">
        <v>0</v>
      </c>
      <c r="J444" s="1" t="n">
        <v>0.2608</v>
      </c>
      <c r="L444" s="1" t="n">
        <v>0.8335</v>
      </c>
      <c r="M444" s="0" t="n">
        <f aca="false">I444*0.56</f>
        <v>0</v>
      </c>
      <c r="N444" s="3" t="n">
        <v>9.8</v>
      </c>
      <c r="O444" s="3" t="n">
        <v>9.6</v>
      </c>
      <c r="Q444" s="1" t="n">
        <v>0.01599</v>
      </c>
      <c r="R444" s="0" t="s">
        <v>26</v>
      </c>
      <c r="S444" s="10" t="n">
        <v>0</v>
      </c>
      <c r="T444" s="0" t="n">
        <v>64381080.5577072</v>
      </c>
      <c r="U444" s="0" t="n">
        <f aca="false">V444/2</f>
        <v>1736042830575.18</v>
      </c>
      <c r="V444" s="0" t="n">
        <v>3472085661150.35</v>
      </c>
      <c r="W444" s="5" t="n">
        <f aca="false">A444</f>
        <v>20190117</v>
      </c>
      <c r="X444" s="0" t="s">
        <v>347</v>
      </c>
    </row>
    <row r="445" customFormat="false" ht="13.8" hidden="false" customHeight="false" outlineLevel="0" collapsed="false">
      <c r="A445" s="0" t="n">
        <v>20190116</v>
      </c>
      <c r="B445" s="0" t="n">
        <v>3</v>
      </c>
      <c r="C445" s="0" t="n">
        <v>0</v>
      </c>
      <c r="D445" s="5" t="n">
        <f aca="false">C445*-2</f>
        <v>-0</v>
      </c>
      <c r="E445" s="6" t="n">
        <v>2.5</v>
      </c>
      <c r="F445" s="7" t="n">
        <f aca="false">G445-38200</f>
        <v>0</v>
      </c>
      <c r="G445" s="0" t="n">
        <v>38200</v>
      </c>
      <c r="H445" s="0" t="n">
        <v>0</v>
      </c>
      <c r="I445" s="0" t="n">
        <v>3.8</v>
      </c>
      <c r="J445" s="1" t="n">
        <v>1.002</v>
      </c>
      <c r="L445" s="1" t="n">
        <v>2.532</v>
      </c>
      <c r="M445" s="0" t="n">
        <f aca="false">I445*0.56</f>
        <v>2.128</v>
      </c>
      <c r="N445" s="3" t="n">
        <v>0</v>
      </c>
      <c r="O445" s="3"/>
      <c r="Q445" s="1" t="n">
        <v>0.008289</v>
      </c>
      <c r="R445" s="0" t="s">
        <v>26</v>
      </c>
      <c r="S445" s="10" t="n">
        <v>3.343</v>
      </c>
      <c r="T445" s="0" t="s">
        <v>348</v>
      </c>
      <c r="W445" s="5" t="n">
        <f aca="false">A445</f>
        <v>20190116</v>
      </c>
    </row>
    <row r="446" customFormat="false" ht="13.8" hidden="false" customHeight="false" outlineLevel="0" collapsed="false">
      <c r="A446" s="0" t="n">
        <v>20190116</v>
      </c>
      <c r="B446" s="0" t="n">
        <v>4</v>
      </c>
      <c r="C446" s="0" t="n">
        <v>400</v>
      </c>
      <c r="D446" s="5" t="n">
        <f aca="false">C446*-2</f>
        <v>-800</v>
      </c>
      <c r="E446" s="6" t="n">
        <v>2.5</v>
      </c>
      <c r="F446" s="7" t="n">
        <f aca="false">G446-38200</f>
        <v>0</v>
      </c>
      <c r="G446" s="0" t="n">
        <v>38200</v>
      </c>
      <c r="H446" s="0" t="n">
        <v>0</v>
      </c>
      <c r="I446" s="0" t="n">
        <v>3.76</v>
      </c>
      <c r="J446" s="1" t="n">
        <v>0.00119</v>
      </c>
      <c r="L446" s="1" t="n">
        <v>0.003407</v>
      </c>
      <c r="M446" s="0" t="n">
        <f aca="false">I446*0.56</f>
        <v>2.1056</v>
      </c>
      <c r="N446" s="3" t="n">
        <v>0</v>
      </c>
      <c r="O446" s="3"/>
      <c r="R446" s="0" t="s">
        <v>26</v>
      </c>
      <c r="S446" s="10" t="n">
        <v>0.238</v>
      </c>
      <c r="T446" s="10"/>
      <c r="V446" s="5"/>
      <c r="W446" s="5" t="n">
        <f aca="false">A446</f>
        <v>20190116</v>
      </c>
    </row>
    <row r="447" customFormat="false" ht="13.8" hidden="false" customHeight="false" outlineLevel="0" collapsed="false">
      <c r="A447" s="0" t="n">
        <v>20190116</v>
      </c>
      <c r="B447" s="0" t="n">
        <v>5</v>
      </c>
      <c r="C447" s="0" t="n">
        <v>800</v>
      </c>
      <c r="D447" s="5" t="n">
        <f aca="false">C447*-2</f>
        <v>-1600</v>
      </c>
      <c r="E447" s="6" t="n">
        <v>2.5</v>
      </c>
      <c r="F447" s="7" t="n">
        <f aca="false">G447-38200</f>
        <v>0</v>
      </c>
      <c r="G447" s="0" t="n">
        <v>38200</v>
      </c>
      <c r="H447" s="0" t="n">
        <v>0</v>
      </c>
      <c r="I447" s="0" t="n">
        <v>3.75</v>
      </c>
      <c r="J447" s="1" t="n">
        <v>-0.1324</v>
      </c>
      <c r="L447" s="1" t="n">
        <v>0.07802</v>
      </c>
      <c r="M447" s="0" t="n">
        <f aca="false">I447*0.56</f>
        <v>2.1</v>
      </c>
      <c r="N447" s="3" t="n">
        <v>0</v>
      </c>
      <c r="O447" s="3"/>
      <c r="R447" s="0" t="s">
        <v>26</v>
      </c>
      <c r="S447" s="10" t="n">
        <v>0.063</v>
      </c>
      <c r="T447" s="10"/>
      <c r="V447" s="5"/>
      <c r="W447" s="5" t="n">
        <f aca="false">A447</f>
        <v>20190116</v>
      </c>
    </row>
    <row r="448" customFormat="false" ht="13.8" hidden="false" customHeight="false" outlineLevel="0" collapsed="false">
      <c r="A448" s="0" t="n">
        <v>20190116</v>
      </c>
      <c r="B448" s="0" t="n">
        <v>6</v>
      </c>
      <c r="C448" s="0" t="n">
        <v>800</v>
      </c>
      <c r="D448" s="5" t="n">
        <f aca="false">C448*-2</f>
        <v>-1600</v>
      </c>
      <c r="E448" s="6" t="n">
        <v>2.5</v>
      </c>
      <c r="F448" s="7" t="n">
        <f aca="false">G448-38200</f>
        <v>0</v>
      </c>
      <c r="G448" s="0" t="n">
        <v>38200</v>
      </c>
      <c r="H448" s="0" t="n">
        <v>0</v>
      </c>
      <c r="I448" s="0" t="n">
        <v>3.9</v>
      </c>
      <c r="J448" s="1" t="n">
        <v>-0.113</v>
      </c>
      <c r="L448" s="1" t="n">
        <v>0.09989</v>
      </c>
      <c r="M448" s="0" t="n">
        <f aca="false">I448*0.56</f>
        <v>2.184</v>
      </c>
      <c r="N448" s="3" t="n">
        <v>0</v>
      </c>
      <c r="O448" s="3"/>
      <c r="R448" s="0" t="s">
        <v>26</v>
      </c>
      <c r="S448" s="10" t="n">
        <v>0.065</v>
      </c>
      <c r="T448" s="10"/>
      <c r="V448" s="5"/>
      <c r="W448" s="5" t="n">
        <f aca="false">A448</f>
        <v>20190116</v>
      </c>
    </row>
    <row r="449" customFormat="false" ht="13.8" hidden="false" customHeight="false" outlineLevel="0" collapsed="false">
      <c r="A449" s="0" t="n">
        <v>20190116</v>
      </c>
      <c r="B449" s="0" t="n">
        <v>7</v>
      </c>
      <c r="C449" s="0" t="n">
        <v>800</v>
      </c>
      <c r="D449" s="5" t="n">
        <f aca="false">C449*-2</f>
        <v>-1600</v>
      </c>
      <c r="E449" s="6" t="n">
        <v>2.5</v>
      </c>
      <c r="F449" s="7" t="n">
        <f aca="false">G449-38200</f>
        <v>0</v>
      </c>
      <c r="G449" s="0" t="n">
        <v>38200</v>
      </c>
      <c r="H449" s="0" t="n">
        <v>18</v>
      </c>
      <c r="I449" s="0" t="n">
        <v>3.2</v>
      </c>
      <c r="J449" s="1" t="n">
        <v>-0.1371</v>
      </c>
      <c r="L449" s="1" t="n">
        <v>0.09808</v>
      </c>
      <c r="M449" s="0" t="n">
        <f aca="false">I449*0.56</f>
        <v>1.792</v>
      </c>
      <c r="N449" s="3" t="n">
        <v>0</v>
      </c>
      <c r="O449" s="3"/>
      <c r="R449" s="0" t="s">
        <v>26</v>
      </c>
      <c r="S449" s="10" t="n">
        <v>0.054</v>
      </c>
      <c r="T449" s="10"/>
      <c r="V449" s="5"/>
      <c r="W449" s="5" t="n">
        <f aca="false">A449</f>
        <v>20190116</v>
      </c>
      <c r="X449" s="0" t="s">
        <v>349</v>
      </c>
    </row>
    <row r="450" customFormat="false" ht="13.8" hidden="false" customHeight="false" outlineLevel="0" collapsed="false">
      <c r="A450" s="0" t="n">
        <v>20190116</v>
      </c>
      <c r="B450" s="0" t="n">
        <v>8</v>
      </c>
      <c r="C450" s="0" t="n">
        <v>800</v>
      </c>
      <c r="D450" s="5" t="n">
        <f aca="false">C450*-2</f>
        <v>-1600</v>
      </c>
      <c r="E450" s="6" t="n">
        <v>2.5</v>
      </c>
      <c r="F450" s="7" t="n">
        <f aca="false">G450-38200</f>
        <v>0</v>
      </c>
      <c r="G450" s="0" t="n">
        <v>38200</v>
      </c>
      <c r="H450" s="0" t="n">
        <v>18</v>
      </c>
      <c r="I450" s="0" t="n">
        <v>3.7</v>
      </c>
      <c r="J450" s="1" t="n">
        <v>-0.123</v>
      </c>
      <c r="L450" s="1" t="n">
        <v>0.09079</v>
      </c>
      <c r="M450" s="0" t="n">
        <f aca="false">I450*0.56</f>
        <v>2.072</v>
      </c>
      <c r="N450" s="3" t="n">
        <v>0</v>
      </c>
      <c r="O450" s="3"/>
      <c r="R450" s="0" t="s">
        <v>26</v>
      </c>
      <c r="S450" s="10" t="n">
        <v>0.062</v>
      </c>
      <c r="T450" s="10"/>
      <c r="V450" s="5"/>
      <c r="W450" s="5" t="n">
        <f aca="false">A450</f>
        <v>20190116</v>
      </c>
      <c r="X450" s="0" t="s">
        <v>349</v>
      </c>
    </row>
    <row r="451" customFormat="false" ht="13.8" hidden="false" customHeight="false" outlineLevel="0" collapsed="false">
      <c r="A451" s="0" t="n">
        <v>20190116</v>
      </c>
      <c r="B451" s="0" t="n">
        <v>9</v>
      </c>
      <c r="C451" s="0" t="n">
        <v>800</v>
      </c>
      <c r="D451" s="5" t="n">
        <f aca="false">C451*-2</f>
        <v>-1600</v>
      </c>
      <c r="E451" s="6" t="n">
        <v>2.5</v>
      </c>
      <c r="F451" s="7" t="n">
        <f aca="false">G451-38200</f>
        <v>0</v>
      </c>
      <c r="G451" s="0" t="n">
        <v>38200</v>
      </c>
      <c r="H451" s="0" t="n">
        <v>21</v>
      </c>
      <c r="I451" s="0" t="n">
        <v>3.8</v>
      </c>
      <c r="J451" s="1" t="n">
        <v>-0.1357</v>
      </c>
      <c r="L451" s="1" t="n">
        <v>0.09541</v>
      </c>
      <c r="M451" s="0" t="n">
        <f aca="false">I451*0.56</f>
        <v>2.128</v>
      </c>
      <c r="N451" s="3" t="n">
        <v>0</v>
      </c>
      <c r="O451" s="3"/>
      <c r="R451" s="0" t="s">
        <v>26</v>
      </c>
      <c r="S451" s="10" t="n">
        <v>0.064</v>
      </c>
      <c r="T451" s="10"/>
      <c r="V451" s="5"/>
      <c r="W451" s="5" t="n">
        <f aca="false">A451</f>
        <v>20190116</v>
      </c>
      <c r="X451" s="0" t="s">
        <v>350</v>
      </c>
    </row>
    <row r="452" customFormat="false" ht="13.8" hidden="false" customHeight="false" outlineLevel="0" collapsed="false">
      <c r="A452" s="0" t="n">
        <v>20190116</v>
      </c>
      <c r="B452" s="0" t="n">
        <v>10</v>
      </c>
      <c r="C452" s="0" t="n">
        <v>800</v>
      </c>
      <c r="D452" s="5" t="n">
        <f aca="false">C452*-2</f>
        <v>-1600</v>
      </c>
      <c r="E452" s="6" t="n">
        <v>2.5</v>
      </c>
      <c r="F452" s="7" t="n">
        <f aca="false">G452-38200</f>
        <v>0</v>
      </c>
      <c r="G452" s="0" t="n">
        <v>38200</v>
      </c>
      <c r="H452" s="0" t="n">
        <f aca="false">800/29</f>
        <v>27.5862068965517</v>
      </c>
      <c r="I452" s="0" t="n">
        <v>3.5</v>
      </c>
      <c r="J452" s="1" t="n">
        <v>-0.1368</v>
      </c>
      <c r="L452" s="1" t="n">
        <v>0.115</v>
      </c>
      <c r="M452" s="0" t="n">
        <f aca="false">I452*0.56</f>
        <v>1.96</v>
      </c>
      <c r="N452" s="3" t="n">
        <v>0</v>
      </c>
      <c r="O452" s="3"/>
      <c r="R452" s="0" t="s">
        <v>26</v>
      </c>
      <c r="S452" s="10" t="n">
        <v>0.059</v>
      </c>
      <c r="T452" s="10"/>
      <c r="V452" s="5"/>
      <c r="W452" s="5" t="n">
        <f aca="false">A452</f>
        <v>20190116</v>
      </c>
      <c r="X452" s="0" t="s">
        <v>351</v>
      </c>
    </row>
    <row r="453" customFormat="false" ht="13.8" hidden="false" customHeight="false" outlineLevel="0" collapsed="false">
      <c r="A453" s="0" t="n">
        <v>20190116</v>
      </c>
      <c r="B453" s="0" t="n">
        <v>11</v>
      </c>
      <c r="C453" s="0" t="n">
        <v>800</v>
      </c>
      <c r="D453" s="5" t="n">
        <f aca="false">C453*-2</f>
        <v>-1600</v>
      </c>
      <c r="E453" s="6" t="n">
        <v>2.5</v>
      </c>
      <c r="F453" s="7" t="n">
        <f aca="false">G453-38200</f>
        <v>0</v>
      </c>
      <c r="G453" s="0" t="n">
        <v>38200</v>
      </c>
      <c r="H453" s="0" t="n">
        <v>24</v>
      </c>
      <c r="I453" s="0" t="n">
        <v>3.6</v>
      </c>
      <c r="J453" s="1" t="n">
        <v>-0.1223</v>
      </c>
      <c r="L453" s="1" t="n">
        <v>0.1663</v>
      </c>
      <c r="M453" s="0" t="n">
        <f aca="false">I453*0.56</f>
        <v>2.016</v>
      </c>
      <c r="N453" s="3" t="n">
        <v>0</v>
      </c>
      <c r="O453" s="3"/>
      <c r="R453" s="0" t="s">
        <v>26</v>
      </c>
      <c r="S453" s="10" t="n">
        <v>0.06</v>
      </c>
      <c r="T453" s="10"/>
      <c r="V453" s="5"/>
      <c r="W453" s="5" t="n">
        <f aca="false">A453</f>
        <v>20190116</v>
      </c>
      <c r="X453" s="0" t="s">
        <v>352</v>
      </c>
    </row>
    <row r="454" customFormat="false" ht="13.8" hidden="false" customHeight="false" outlineLevel="0" collapsed="false">
      <c r="A454" s="0" t="n">
        <v>20190116</v>
      </c>
      <c r="B454" s="0" t="n">
        <v>12</v>
      </c>
      <c r="C454" s="0" t="n">
        <v>800</v>
      </c>
      <c r="D454" s="5" t="n">
        <f aca="false">C454*-2</f>
        <v>-1600</v>
      </c>
      <c r="E454" s="6" t="n">
        <v>2.5</v>
      </c>
      <c r="F454" s="7" t="n">
        <f aca="false">G454-38200</f>
        <v>0</v>
      </c>
      <c r="G454" s="0" t="n">
        <v>38200</v>
      </c>
      <c r="H454" s="0" t="n">
        <v>24</v>
      </c>
      <c r="I454" s="0" t="n">
        <v>3.7</v>
      </c>
      <c r="J454" s="1" t="n">
        <v>0.5774</v>
      </c>
      <c r="L454" s="1" t="n">
        <v>1.475</v>
      </c>
      <c r="M454" s="0" t="n">
        <f aca="false">I454*0.56</f>
        <v>2.072</v>
      </c>
      <c r="N454" s="3" t="n">
        <v>0</v>
      </c>
      <c r="O454" s="3"/>
      <c r="R454" s="0" t="s">
        <v>26</v>
      </c>
      <c r="S454" s="10" t="n">
        <v>0.062</v>
      </c>
      <c r="T454" s="10"/>
      <c r="V454" s="5"/>
      <c r="W454" s="5" t="n">
        <f aca="false">A454</f>
        <v>20190116</v>
      </c>
      <c r="X454" s="0" t="s">
        <v>352</v>
      </c>
    </row>
    <row r="455" customFormat="false" ht="13.8" hidden="false" customHeight="false" outlineLevel="0" collapsed="false">
      <c r="A455" s="0" t="n">
        <v>20190116</v>
      </c>
      <c r="B455" s="0" t="n">
        <v>13</v>
      </c>
      <c r="C455" s="0" t="n">
        <v>1200</v>
      </c>
      <c r="D455" s="5" t="n">
        <f aca="false">C455*-2</f>
        <v>-2400</v>
      </c>
      <c r="E455" s="6" t="n">
        <v>2.5</v>
      </c>
      <c r="F455" s="7" t="n">
        <f aca="false">G455-38200</f>
        <v>0</v>
      </c>
      <c r="G455" s="0" t="n">
        <v>38200</v>
      </c>
      <c r="H455" s="0" t="n">
        <v>27</v>
      </c>
      <c r="I455" s="0" t="n">
        <v>3.5</v>
      </c>
      <c r="J455" s="1" t="n">
        <v>3.54</v>
      </c>
      <c r="L455" s="1" t="n">
        <v>6.768</v>
      </c>
      <c r="M455" s="0" t="n">
        <f aca="false">I455*0.56</f>
        <v>1.96</v>
      </c>
      <c r="N455" s="3" t="n">
        <v>0</v>
      </c>
      <c r="O455" s="3"/>
      <c r="R455" s="0" t="s">
        <v>26</v>
      </c>
      <c r="S455" s="10" t="n">
        <v>0.026</v>
      </c>
      <c r="T455" s="10"/>
      <c r="V455" s="5"/>
      <c r="W455" s="5" t="n">
        <f aca="false">A455</f>
        <v>20190116</v>
      </c>
      <c r="X455" s="0" t="s">
        <v>352</v>
      </c>
    </row>
    <row r="456" customFormat="false" ht="13.8" hidden="false" customHeight="false" outlineLevel="0" collapsed="false">
      <c r="A456" s="0" t="n">
        <v>20190116</v>
      </c>
      <c r="B456" s="0" t="n">
        <v>14</v>
      </c>
      <c r="C456" s="0" t="n">
        <v>1200</v>
      </c>
      <c r="D456" s="5" t="n">
        <f aca="false">C456*-2</f>
        <v>-2400</v>
      </c>
      <c r="E456" s="6" t="n">
        <v>2.5</v>
      </c>
      <c r="F456" s="7" t="n">
        <f aca="false">G456-38200</f>
        <v>0</v>
      </c>
      <c r="G456" s="0" t="n">
        <v>38200</v>
      </c>
      <c r="H456" s="0" t="n">
        <v>27</v>
      </c>
      <c r="I456" s="0" t="n">
        <v>3.7</v>
      </c>
      <c r="J456" s="1" t="n">
        <v>1.314</v>
      </c>
      <c r="L456" s="1" t="n">
        <v>2.847</v>
      </c>
      <c r="M456" s="0" t="n">
        <f aca="false">I456*0.56</f>
        <v>2.072</v>
      </c>
      <c r="N456" s="3" t="n">
        <v>0</v>
      </c>
      <c r="O456" s="3"/>
      <c r="R456" s="0" t="s">
        <v>26</v>
      </c>
      <c r="S456" s="10" t="n">
        <v>0.028</v>
      </c>
      <c r="T456" s="10"/>
      <c r="V456" s="5"/>
      <c r="W456" s="5" t="n">
        <f aca="false">A456</f>
        <v>20190116</v>
      </c>
      <c r="X456" s="0" t="s">
        <v>352</v>
      </c>
    </row>
    <row r="457" customFormat="false" ht="13.8" hidden="false" customHeight="false" outlineLevel="0" collapsed="false">
      <c r="A457" s="0" t="n">
        <v>20190116</v>
      </c>
      <c r="B457" s="0" t="n">
        <v>15</v>
      </c>
      <c r="C457" s="0" t="n">
        <v>1200</v>
      </c>
      <c r="D457" s="5" t="n">
        <f aca="false">C457*-2</f>
        <v>-2400</v>
      </c>
      <c r="E457" s="6" t="n">
        <v>2.5</v>
      </c>
      <c r="F457" s="7" t="n">
        <f aca="false">G457-38200</f>
        <v>0</v>
      </c>
      <c r="G457" s="0" t="n">
        <v>38200</v>
      </c>
      <c r="H457" s="0" t="n">
        <v>27</v>
      </c>
      <c r="I457" s="0" t="n">
        <v>3.76</v>
      </c>
      <c r="J457" s="1" t="n">
        <v>0.9525</v>
      </c>
      <c r="L457" s="1" t="n">
        <v>2.139</v>
      </c>
      <c r="M457" s="0" t="n">
        <f aca="false">I457*0.56</f>
        <v>2.1056</v>
      </c>
      <c r="N457" s="3" t="n">
        <v>0</v>
      </c>
      <c r="O457" s="3"/>
      <c r="R457" s="0" t="s">
        <v>26</v>
      </c>
      <c r="S457" s="10" t="n">
        <v>0.028</v>
      </c>
      <c r="T457" s="10"/>
      <c r="V457" s="5"/>
      <c r="W457" s="5" t="n">
        <f aca="false">A457</f>
        <v>20190116</v>
      </c>
      <c r="X457" s="0" t="s">
        <v>352</v>
      </c>
    </row>
    <row r="458" customFormat="false" ht="13.8" hidden="false" customHeight="false" outlineLevel="0" collapsed="false">
      <c r="A458" s="0" t="n">
        <v>20190116</v>
      </c>
      <c r="B458" s="0" t="n">
        <v>16</v>
      </c>
      <c r="C458" s="0" t="n">
        <v>1200</v>
      </c>
      <c r="D458" s="5" t="n">
        <f aca="false">C458*-2</f>
        <v>-2400</v>
      </c>
      <c r="E458" s="6" t="n">
        <v>2.5</v>
      </c>
      <c r="F458" s="7" t="n">
        <f aca="false">G458-38200</f>
        <v>0</v>
      </c>
      <c r="G458" s="0" t="n">
        <v>38200</v>
      </c>
      <c r="H458" s="0" t="n">
        <v>28</v>
      </c>
      <c r="I458" s="0" t="n">
        <v>3.5</v>
      </c>
      <c r="J458" s="1" t="n">
        <v>0.9973</v>
      </c>
      <c r="L458" s="1" t="n">
        <v>2.61</v>
      </c>
      <c r="M458" s="0" t="n">
        <f aca="false">I458*0.56</f>
        <v>1.96</v>
      </c>
      <c r="N458" s="3" t="n">
        <v>0</v>
      </c>
      <c r="O458" s="3"/>
      <c r="R458" s="0" t="s">
        <v>26</v>
      </c>
      <c r="S458" s="10" t="n">
        <v>0.026</v>
      </c>
      <c r="T458" s="10"/>
      <c r="V458" s="5"/>
      <c r="W458" s="5" t="n">
        <f aca="false">A458</f>
        <v>20190116</v>
      </c>
      <c r="X458" s="0" t="s">
        <v>352</v>
      </c>
    </row>
    <row r="459" customFormat="false" ht="13.8" hidden="false" customHeight="false" outlineLevel="0" collapsed="false">
      <c r="A459" s="0" t="n">
        <v>20190116</v>
      </c>
      <c r="B459" s="0" t="n">
        <v>17</v>
      </c>
      <c r="C459" s="0" t="n">
        <v>1200</v>
      </c>
      <c r="D459" s="5" t="n">
        <f aca="false">C459*-2</f>
        <v>-2400</v>
      </c>
      <c r="E459" s="6" t="n">
        <v>2.5</v>
      </c>
      <c r="F459" s="7" t="n">
        <f aca="false">G459-38200</f>
        <v>0</v>
      </c>
      <c r="G459" s="0" t="n">
        <v>38200</v>
      </c>
      <c r="H459" s="0" t="n">
        <v>27</v>
      </c>
      <c r="I459" s="0" t="n">
        <v>3.5</v>
      </c>
      <c r="J459" s="1" t="n">
        <v>1.845</v>
      </c>
      <c r="L459" s="1" t="n">
        <v>4.059</v>
      </c>
      <c r="M459" s="0" t="n">
        <f aca="false">I459*0.56</f>
        <v>1.96</v>
      </c>
      <c r="N459" s="3" t="n">
        <v>0</v>
      </c>
      <c r="O459" s="3"/>
      <c r="R459" s="0" t="s">
        <v>26</v>
      </c>
      <c r="S459" s="10" t="n">
        <v>0.026</v>
      </c>
      <c r="T459" s="10"/>
      <c r="V459" s="5"/>
      <c r="W459" s="5" t="n">
        <f aca="false">A459</f>
        <v>20190116</v>
      </c>
      <c r="X459" s="0" t="s">
        <v>352</v>
      </c>
    </row>
    <row r="460" customFormat="false" ht="13.8" hidden="false" customHeight="false" outlineLevel="0" collapsed="false">
      <c r="A460" s="0" t="n">
        <v>20190116</v>
      </c>
      <c r="B460" s="0" t="n">
        <v>18</v>
      </c>
      <c r="C460" s="0" t="n">
        <v>1200</v>
      </c>
      <c r="D460" s="5" t="n">
        <f aca="false">C460*-2</f>
        <v>-2400</v>
      </c>
      <c r="E460" s="6" t="n">
        <v>2.5</v>
      </c>
      <c r="F460" s="7" t="n">
        <f aca="false">G460-38200</f>
        <v>0</v>
      </c>
      <c r="G460" s="0" t="n">
        <v>38200</v>
      </c>
      <c r="H460" s="0" t="n">
        <v>28</v>
      </c>
      <c r="I460" s="0" t="n">
        <v>3.8</v>
      </c>
      <c r="J460" s="1" t="n">
        <v>3.91</v>
      </c>
      <c r="L460" s="1" t="n">
        <v>7.51</v>
      </c>
      <c r="M460" s="0" t="n">
        <f aca="false">I460*0.56</f>
        <v>2.128</v>
      </c>
      <c r="N460" s="3" t="n">
        <v>0</v>
      </c>
      <c r="O460" s="3"/>
      <c r="R460" s="11" t="s">
        <v>26</v>
      </c>
      <c r="S460" s="10" t="n">
        <v>0.029</v>
      </c>
      <c r="T460" s="10"/>
      <c r="V460" s="5"/>
      <c r="W460" s="5" t="n">
        <f aca="false">A460</f>
        <v>20190116</v>
      </c>
      <c r="X460" s="0" t="s">
        <v>353</v>
      </c>
    </row>
    <row r="461" customFormat="false" ht="13.8" hidden="false" customHeight="false" outlineLevel="0" collapsed="false">
      <c r="A461" s="0" t="n">
        <v>20190116</v>
      </c>
      <c r="B461" s="0" t="n">
        <v>19</v>
      </c>
      <c r="C461" s="0" t="n">
        <v>1200</v>
      </c>
      <c r="D461" s="5" t="n">
        <f aca="false">C461*-2</f>
        <v>-2400</v>
      </c>
      <c r="E461" s="6" t="n">
        <v>2.5</v>
      </c>
      <c r="F461" s="7" t="n">
        <f aca="false">G461-38200</f>
        <v>0</v>
      </c>
      <c r="G461" s="0" t="n">
        <v>38200</v>
      </c>
      <c r="H461" s="0" t="n">
        <v>26</v>
      </c>
      <c r="I461" s="0" t="n">
        <v>3.6</v>
      </c>
      <c r="J461" s="1" t="n">
        <v>1.084</v>
      </c>
      <c r="L461" s="1" t="n">
        <v>2.506</v>
      </c>
      <c r="M461" s="0" t="n">
        <f aca="false">I461*0.56</f>
        <v>2.016</v>
      </c>
      <c r="N461" s="3" t="n">
        <v>0</v>
      </c>
      <c r="O461" s="3"/>
      <c r="R461" s="0" t="s">
        <v>26</v>
      </c>
      <c r="S461" s="10" t="n">
        <v>0.027</v>
      </c>
      <c r="T461" s="10"/>
      <c r="V461" s="5"/>
      <c r="W461" s="5" t="n">
        <f aca="false">A461</f>
        <v>20190116</v>
      </c>
      <c r="X461" s="0" t="s">
        <v>353</v>
      </c>
    </row>
    <row r="462" customFormat="false" ht="13.8" hidden="false" customHeight="false" outlineLevel="0" collapsed="false">
      <c r="A462" s="0" t="n">
        <v>20190116</v>
      </c>
      <c r="B462" s="0" t="n">
        <v>20</v>
      </c>
      <c r="C462" s="0" t="n">
        <v>1200</v>
      </c>
      <c r="D462" s="5" t="n">
        <f aca="false">C462*-2</f>
        <v>-2400</v>
      </c>
      <c r="E462" s="6" t="n">
        <v>2.5</v>
      </c>
      <c r="F462" s="7" t="n">
        <f aca="false">G462-38200</f>
        <v>0</v>
      </c>
      <c r="G462" s="0" t="n">
        <v>38200</v>
      </c>
      <c r="H462" s="0" t="n">
        <v>27</v>
      </c>
      <c r="I462" s="0" t="n">
        <v>3.9</v>
      </c>
      <c r="J462" s="1" t="n">
        <v>2.103</v>
      </c>
      <c r="L462" s="1" t="n">
        <v>4.495</v>
      </c>
      <c r="M462" s="0" t="n">
        <f aca="false">I462*0.56</f>
        <v>2.184</v>
      </c>
      <c r="N462" s="3" t="n">
        <v>0</v>
      </c>
      <c r="O462" s="3"/>
      <c r="R462" s="0" t="s">
        <v>26</v>
      </c>
      <c r="S462" s="10" t="n">
        <v>0.029</v>
      </c>
      <c r="T462" s="10"/>
      <c r="V462" s="5"/>
      <c r="W462" s="5" t="n">
        <f aca="false">A462</f>
        <v>20190116</v>
      </c>
      <c r="X462" s="0" t="s">
        <v>353</v>
      </c>
    </row>
    <row r="463" customFormat="false" ht="13.8" hidden="false" customHeight="false" outlineLevel="0" collapsed="false">
      <c r="A463" s="0" t="n">
        <v>20190116</v>
      </c>
      <c r="B463" s="0" t="n">
        <v>21</v>
      </c>
      <c r="C463" s="0" t="n">
        <v>1200</v>
      </c>
      <c r="D463" s="5" t="n">
        <f aca="false">C463*-2</f>
        <v>-2400</v>
      </c>
      <c r="E463" s="6" t="n">
        <v>2.5</v>
      </c>
      <c r="F463" s="7" t="n">
        <f aca="false">G463-38200</f>
        <v>0</v>
      </c>
      <c r="G463" s="0" t="n">
        <v>38200</v>
      </c>
      <c r="H463" s="0" t="n">
        <v>28</v>
      </c>
      <c r="I463" s="0" t="n">
        <v>3.8</v>
      </c>
      <c r="J463" s="1" t="n">
        <v>3.255</v>
      </c>
      <c r="L463" s="1" t="n">
        <v>6.292</v>
      </c>
      <c r="M463" s="0" t="n">
        <f aca="false">I463*0.56</f>
        <v>2.128</v>
      </c>
      <c r="N463" s="3" t="n">
        <v>0</v>
      </c>
      <c r="O463" s="3"/>
      <c r="R463" s="0" t="s">
        <v>24</v>
      </c>
      <c r="S463" s="10" t="n">
        <v>0.029</v>
      </c>
      <c r="T463" s="10"/>
      <c r="V463" s="5"/>
      <c r="W463" s="5" t="n">
        <f aca="false">A463</f>
        <v>20190116</v>
      </c>
      <c r="X463" s="0" t="s">
        <v>353</v>
      </c>
    </row>
    <row r="464" customFormat="false" ht="13.8" hidden="false" customHeight="false" outlineLevel="0" collapsed="false">
      <c r="A464" s="0" t="n">
        <v>20190116</v>
      </c>
      <c r="B464" s="0" t="n">
        <v>22</v>
      </c>
      <c r="C464" s="0" t="n">
        <v>1400</v>
      </c>
      <c r="D464" s="5" t="n">
        <f aca="false">C464*-2</f>
        <v>-2800</v>
      </c>
      <c r="E464" s="6" t="n">
        <v>2.5</v>
      </c>
      <c r="F464" s="7" t="n">
        <f aca="false">G464-38200</f>
        <v>0</v>
      </c>
      <c r="G464" s="0" t="n">
        <v>38200</v>
      </c>
      <c r="H464" s="0" t="n">
        <v>21</v>
      </c>
      <c r="I464" s="0" t="n">
        <v>3.9</v>
      </c>
      <c r="J464" s="1" t="n">
        <v>1.101</v>
      </c>
      <c r="L464" s="1" t="n">
        <v>2.194</v>
      </c>
      <c r="M464" s="0" t="n">
        <f aca="false">I464*0.56</f>
        <v>2.184</v>
      </c>
      <c r="N464" s="3" t="n">
        <v>0</v>
      </c>
      <c r="O464" s="3"/>
      <c r="R464" s="0" t="s">
        <v>24</v>
      </c>
      <c r="S464" s="10" t="n">
        <v>0.022</v>
      </c>
      <c r="T464" s="10"/>
      <c r="V464" s="5"/>
      <c r="W464" s="5" t="n">
        <f aca="false">A464</f>
        <v>20190116</v>
      </c>
      <c r="X464" s="0" t="s">
        <v>354</v>
      </c>
    </row>
    <row r="465" customFormat="false" ht="13.8" hidden="false" customHeight="false" outlineLevel="0" collapsed="false">
      <c r="A465" s="0" t="n">
        <v>20190116</v>
      </c>
      <c r="B465" s="0" t="n">
        <v>23</v>
      </c>
      <c r="C465" s="0" t="n">
        <v>1400</v>
      </c>
      <c r="D465" s="5" t="n">
        <f aca="false">C465*-2</f>
        <v>-2800</v>
      </c>
      <c r="E465" s="6" t="n">
        <v>2.5</v>
      </c>
      <c r="F465" s="7" t="n">
        <f aca="false">G465-38200</f>
        <v>0</v>
      </c>
      <c r="G465" s="0" t="n">
        <v>38200</v>
      </c>
      <c r="H465" s="0" t="n">
        <v>28</v>
      </c>
      <c r="I465" s="0" t="n">
        <v>3.9</v>
      </c>
      <c r="J465" s="1" t="n">
        <v>1.981</v>
      </c>
      <c r="L465" s="1" t="n">
        <v>4.134</v>
      </c>
      <c r="M465" s="0" t="n">
        <f aca="false">I465*0.56</f>
        <v>2.184</v>
      </c>
      <c r="N465" s="3" t="n">
        <v>0</v>
      </c>
      <c r="O465" s="3"/>
      <c r="R465" s="0" t="s">
        <v>26</v>
      </c>
      <c r="S465" s="10" t="n">
        <v>0.022</v>
      </c>
      <c r="T465" s="10"/>
      <c r="V465" s="5"/>
      <c r="W465" s="5" t="n">
        <f aca="false">A465</f>
        <v>20190116</v>
      </c>
      <c r="X465" s="0" t="s">
        <v>353</v>
      </c>
    </row>
    <row r="466" customFormat="false" ht="13.8" hidden="false" customHeight="false" outlineLevel="0" collapsed="false">
      <c r="A466" s="0" t="n">
        <v>20190116</v>
      </c>
      <c r="B466" s="0" t="n">
        <v>24</v>
      </c>
      <c r="C466" s="0" t="n">
        <v>1400</v>
      </c>
      <c r="D466" s="5" t="n">
        <f aca="false">C466*-2</f>
        <v>-2800</v>
      </c>
      <c r="E466" s="6" t="n">
        <v>2.5</v>
      </c>
      <c r="F466" s="7" t="n">
        <f aca="false">G466-38200</f>
        <v>0</v>
      </c>
      <c r="G466" s="0" t="n">
        <v>38200</v>
      </c>
      <c r="H466" s="0" t="n">
        <v>28</v>
      </c>
      <c r="I466" s="0" t="n">
        <v>3.95</v>
      </c>
      <c r="J466" s="1" t="n">
        <v>0.3572</v>
      </c>
      <c r="L466" s="1" t="n">
        <v>1.118</v>
      </c>
      <c r="M466" s="0" t="n">
        <f aca="false">I466*0.56</f>
        <v>2.212</v>
      </c>
      <c r="N466" s="3" t="n">
        <v>0</v>
      </c>
      <c r="O466" s="3"/>
      <c r="R466" s="0" t="s">
        <v>26</v>
      </c>
      <c r="S466" s="10" t="n">
        <v>0.022</v>
      </c>
      <c r="T466" s="10"/>
      <c r="V466" s="5"/>
      <c r="W466" s="5" t="n">
        <f aca="false">A466</f>
        <v>20190116</v>
      </c>
      <c r="X466" s="0" t="s">
        <v>353</v>
      </c>
    </row>
    <row r="467" customFormat="false" ht="13.8" hidden="false" customHeight="false" outlineLevel="0" collapsed="false">
      <c r="A467" s="0" t="n">
        <v>20190116</v>
      </c>
      <c r="B467" s="0" t="n">
        <v>25</v>
      </c>
      <c r="C467" s="0" t="n">
        <v>1400</v>
      </c>
      <c r="D467" s="5" t="n">
        <f aca="false">C467*-2</f>
        <v>-2800</v>
      </c>
      <c r="E467" s="6" t="n">
        <v>2.5</v>
      </c>
      <c r="F467" s="7" t="n">
        <f aca="false">G467-38200</f>
        <v>0</v>
      </c>
      <c r="G467" s="0" t="n">
        <v>38200</v>
      </c>
      <c r="H467" s="0" t="n">
        <v>28</v>
      </c>
      <c r="I467" s="0" t="n">
        <v>3.94</v>
      </c>
      <c r="J467" s="1" t="n">
        <v>0.9973</v>
      </c>
      <c r="L467" s="1" t="n">
        <v>2.331</v>
      </c>
      <c r="M467" s="0" t="n">
        <f aca="false">I467*0.56</f>
        <v>2.2064</v>
      </c>
      <c r="N467" s="3" t="n">
        <v>0</v>
      </c>
      <c r="O467" s="3"/>
      <c r="R467" s="11" t="s">
        <v>26</v>
      </c>
      <c r="S467" s="10" t="n">
        <v>0.022</v>
      </c>
      <c r="T467" s="10"/>
      <c r="V467" s="5"/>
      <c r="W467" s="5" t="n">
        <f aca="false">A467</f>
        <v>20190116</v>
      </c>
      <c r="X467" s="0" t="s">
        <v>353</v>
      </c>
    </row>
    <row r="468" customFormat="false" ht="13.8" hidden="false" customHeight="false" outlineLevel="0" collapsed="false">
      <c r="A468" s="0" t="n">
        <v>20190116</v>
      </c>
      <c r="B468" s="0" t="n">
        <v>26</v>
      </c>
      <c r="C468" s="0" t="n">
        <v>1400</v>
      </c>
      <c r="D468" s="5" t="n">
        <f aca="false">C468*-2</f>
        <v>-2800</v>
      </c>
      <c r="E468" s="6" t="n">
        <v>2.5</v>
      </c>
      <c r="F468" s="7" t="n">
        <f aca="false">G468-38200</f>
        <v>0</v>
      </c>
      <c r="G468" s="0" t="n">
        <v>38200</v>
      </c>
      <c r="H468" s="0" t="n">
        <v>21</v>
      </c>
      <c r="I468" s="0" t="n">
        <v>3.92</v>
      </c>
      <c r="J468" s="1" t="n">
        <v>0.9663</v>
      </c>
      <c r="L468" s="1" t="n">
        <v>2.354</v>
      </c>
      <c r="M468" s="0" t="n">
        <f aca="false">I468*0.56</f>
        <v>2.1952</v>
      </c>
      <c r="N468" s="3" t="n">
        <v>0</v>
      </c>
      <c r="O468" s="3"/>
      <c r="R468" s="0" t="s">
        <v>26</v>
      </c>
      <c r="S468" s="10" t="n">
        <v>0.022</v>
      </c>
      <c r="T468" s="10"/>
      <c r="V468" s="5"/>
      <c r="W468" s="5" t="n">
        <f aca="false">A468</f>
        <v>20190116</v>
      </c>
      <c r="X468" s="0" t="s">
        <v>355</v>
      </c>
    </row>
    <row r="469" customFormat="false" ht="13.8" hidden="false" customHeight="false" outlineLevel="0" collapsed="false">
      <c r="A469" s="0" t="n">
        <v>20190116</v>
      </c>
      <c r="B469" s="0" t="n">
        <v>27</v>
      </c>
      <c r="C469" s="0" t="n">
        <v>200</v>
      </c>
      <c r="D469" s="5" t="n">
        <f aca="false">C469*-2</f>
        <v>-400</v>
      </c>
      <c r="E469" s="6" t="n">
        <v>2.5</v>
      </c>
      <c r="F469" s="7" t="n">
        <f aca="false">G469-38200</f>
        <v>0</v>
      </c>
      <c r="G469" s="0" t="n">
        <v>38200</v>
      </c>
      <c r="H469" s="0" t="n">
        <v>18</v>
      </c>
      <c r="I469" s="0" t="n">
        <v>4.1</v>
      </c>
      <c r="J469" s="1" t="n">
        <v>0.06617</v>
      </c>
      <c r="L469" s="1" t="n">
        <v>0.5185</v>
      </c>
      <c r="M469" s="0" t="n">
        <f aca="false">I469*0.56</f>
        <v>2.296</v>
      </c>
      <c r="N469" s="3" t="n">
        <v>0</v>
      </c>
      <c r="O469" s="3"/>
      <c r="R469" s="0" t="s">
        <v>24</v>
      </c>
      <c r="S469" s="10" t="n">
        <v>0.854</v>
      </c>
      <c r="T469" s="10"/>
      <c r="V469" s="5"/>
      <c r="W469" s="5" t="n">
        <f aca="false">A469</f>
        <v>20190116</v>
      </c>
    </row>
    <row r="470" customFormat="false" ht="13.8" hidden="false" customHeight="false" outlineLevel="0" collapsed="false">
      <c r="A470" s="0" t="n">
        <v>20190116</v>
      </c>
      <c r="B470" s="0" t="n">
        <v>28</v>
      </c>
      <c r="C470" s="0" t="n">
        <v>200</v>
      </c>
      <c r="D470" s="5" t="n">
        <f aca="false">C470*-2</f>
        <v>-400</v>
      </c>
      <c r="E470" s="6" t="n">
        <v>2.5</v>
      </c>
      <c r="F470" s="7" t="n">
        <f aca="false">G470-38200</f>
        <v>0</v>
      </c>
      <c r="G470" s="0" t="n">
        <v>38200</v>
      </c>
      <c r="H470" s="0" t="n">
        <v>18</v>
      </c>
      <c r="I470" s="0" t="n">
        <v>4.1</v>
      </c>
      <c r="J470" s="1" t="n">
        <v>-0.04776</v>
      </c>
      <c r="L470" s="1" t="n">
        <v>0.2788</v>
      </c>
      <c r="M470" s="0" t="n">
        <f aca="false">I470*0.56</f>
        <v>2.296</v>
      </c>
      <c r="N470" s="3" t="n">
        <v>0</v>
      </c>
      <c r="O470" s="3"/>
      <c r="R470" s="0" t="s">
        <v>24</v>
      </c>
      <c r="S470" s="10" t="n">
        <v>0.854</v>
      </c>
      <c r="T470" s="10"/>
      <c r="V470" s="5"/>
      <c r="W470" s="5" t="n">
        <f aca="false">A470</f>
        <v>20190116</v>
      </c>
    </row>
    <row r="471" customFormat="false" ht="13.8" hidden="false" customHeight="false" outlineLevel="0" collapsed="false">
      <c r="A471" s="0" t="n">
        <v>20190116</v>
      </c>
      <c r="B471" s="0" t="n">
        <v>29</v>
      </c>
      <c r="C471" s="0" t="n">
        <v>200</v>
      </c>
      <c r="D471" s="5" t="n">
        <f aca="false">C471*-2</f>
        <v>-400</v>
      </c>
      <c r="E471" s="6" t="n">
        <v>2.5</v>
      </c>
      <c r="F471" s="7" t="n">
        <f aca="false">G471-38200</f>
        <v>0</v>
      </c>
      <c r="G471" s="0" t="n">
        <v>38200</v>
      </c>
      <c r="H471" s="0" t="n">
        <v>18</v>
      </c>
      <c r="I471" s="0" t="n">
        <v>4.2</v>
      </c>
      <c r="J471" s="1" t="n">
        <v>0.1142</v>
      </c>
      <c r="L471" s="1" t="n">
        <v>0.6472</v>
      </c>
      <c r="M471" s="0" t="n">
        <f aca="false">I471*0.56</f>
        <v>2.352</v>
      </c>
      <c r="N471" s="3" t="n">
        <v>0</v>
      </c>
      <c r="O471" s="3"/>
      <c r="R471" s="0" t="s">
        <v>24</v>
      </c>
      <c r="S471" s="10" t="n">
        <v>0.875</v>
      </c>
      <c r="T471" s="10"/>
      <c r="V471" s="5"/>
      <c r="W471" s="5" t="n">
        <f aca="false">A471</f>
        <v>20190116</v>
      </c>
      <c r="X471" s="0" t="s">
        <v>356</v>
      </c>
      <c r="Y471" s="0" t="s">
        <v>357</v>
      </c>
    </row>
    <row r="472" customFormat="false" ht="13.8" hidden="false" customHeight="false" outlineLevel="0" collapsed="false">
      <c r="A472" s="0" t="n">
        <v>20190116</v>
      </c>
      <c r="B472" s="0" t="n">
        <v>30</v>
      </c>
      <c r="C472" s="0" t="n">
        <v>200</v>
      </c>
      <c r="D472" s="5" t="n">
        <f aca="false">C472*-2</f>
        <v>-400</v>
      </c>
      <c r="E472" s="6" t="n">
        <v>2.5</v>
      </c>
      <c r="F472" s="7" t="n">
        <f aca="false">G472-38200</f>
        <v>0</v>
      </c>
      <c r="G472" s="0" t="n">
        <v>38200</v>
      </c>
      <c r="H472" s="0" t="n">
        <v>18</v>
      </c>
      <c r="I472" s="0" t="n">
        <v>4.14</v>
      </c>
      <c r="J472" s="1" t="n">
        <v>0.1127</v>
      </c>
      <c r="L472" s="1" t="n">
        <v>0.6293</v>
      </c>
      <c r="M472" s="0" t="n">
        <f aca="false">I472*0.56</f>
        <v>2.3184</v>
      </c>
      <c r="N472" s="3" t="n">
        <v>0</v>
      </c>
      <c r="O472" s="3"/>
      <c r="R472" s="0" t="s">
        <v>26</v>
      </c>
      <c r="S472" s="10" t="n">
        <v>0.862</v>
      </c>
      <c r="T472" s="10"/>
      <c r="V472" s="5"/>
      <c r="W472" s="5" t="n">
        <f aca="false">A472</f>
        <v>20190116</v>
      </c>
      <c r="Y472" s="0" t="s">
        <v>357</v>
      </c>
    </row>
    <row r="473" customFormat="false" ht="13.8" hidden="false" customHeight="false" outlineLevel="0" collapsed="false">
      <c r="A473" s="0" t="n">
        <v>20190116</v>
      </c>
      <c r="B473" s="0" t="n">
        <v>31</v>
      </c>
      <c r="C473" s="0" t="n">
        <v>200</v>
      </c>
      <c r="D473" s="5" t="n">
        <f aca="false">C473*-2</f>
        <v>-400</v>
      </c>
      <c r="E473" s="1" t="n">
        <v>-1</v>
      </c>
      <c r="F473" s="7" t="n">
        <f aca="false">G473-38200</f>
        <v>0</v>
      </c>
      <c r="G473" s="0" t="n">
        <v>38200</v>
      </c>
      <c r="H473" s="0" t="n">
        <v>18</v>
      </c>
      <c r="I473" s="0" t="n">
        <v>4.12</v>
      </c>
      <c r="J473" s="1" t="n">
        <v>-0.04336</v>
      </c>
      <c r="L473" s="1" t="n">
        <v>0.298</v>
      </c>
      <c r="M473" s="0" t="n">
        <f aca="false">I473*0.56</f>
        <v>2.3072</v>
      </c>
      <c r="N473" s="3" t="n">
        <v>0</v>
      </c>
      <c r="O473" s="3"/>
      <c r="R473" s="0" t="s">
        <v>26</v>
      </c>
      <c r="S473" s="10" t="n">
        <v>0.858</v>
      </c>
      <c r="T473" s="10"/>
      <c r="V473" s="5"/>
      <c r="W473" s="5" t="n">
        <f aca="false">A473</f>
        <v>20190116</v>
      </c>
      <c r="X473" s="0" t="s">
        <v>356</v>
      </c>
    </row>
    <row r="474" customFormat="false" ht="13.8" hidden="false" customHeight="false" outlineLevel="0" collapsed="false">
      <c r="A474" s="0" t="n">
        <v>20190116</v>
      </c>
      <c r="B474" s="0" t="n">
        <v>32</v>
      </c>
      <c r="C474" s="0" t="n">
        <v>200</v>
      </c>
      <c r="D474" s="5" t="n">
        <f aca="false">C474*-2</f>
        <v>-400</v>
      </c>
      <c r="E474" s="1" t="n">
        <v>-1</v>
      </c>
      <c r="F474" s="7" t="n">
        <f aca="false">G474-38200</f>
        <v>0</v>
      </c>
      <c r="G474" s="0" t="n">
        <v>38200</v>
      </c>
      <c r="H474" s="0" t="n">
        <v>17</v>
      </c>
      <c r="I474" s="0" t="n">
        <v>4</v>
      </c>
      <c r="J474" s="1" t="n">
        <v>-0.1099</v>
      </c>
      <c r="L474" s="1" t="n">
        <v>0.1201</v>
      </c>
      <c r="M474" s="0" t="n">
        <f aca="false">I474*0.56</f>
        <v>2.24</v>
      </c>
      <c r="N474" s="3" t="n">
        <v>0</v>
      </c>
      <c r="O474" s="3"/>
      <c r="R474" s="0" t="s">
        <v>26</v>
      </c>
      <c r="S474" s="10" t="n">
        <v>0.833</v>
      </c>
      <c r="T474" s="10"/>
      <c r="V474" s="5"/>
      <c r="W474" s="5" t="n">
        <f aca="false">A474</f>
        <v>20190116</v>
      </c>
    </row>
    <row r="475" customFormat="false" ht="13.8" hidden="false" customHeight="false" outlineLevel="0" collapsed="false">
      <c r="A475" s="0" t="n">
        <v>20190116</v>
      </c>
      <c r="B475" s="0" t="n">
        <v>33</v>
      </c>
      <c r="C475" s="0" t="n">
        <v>200</v>
      </c>
      <c r="D475" s="5" t="n">
        <f aca="false">C475*-2</f>
        <v>-400</v>
      </c>
      <c r="E475" s="1" t="n">
        <v>-1</v>
      </c>
      <c r="F475" s="7" t="n">
        <f aca="false">G475-38200</f>
        <v>0</v>
      </c>
      <c r="G475" s="0" t="n">
        <v>38200</v>
      </c>
      <c r="H475" s="0" t="n">
        <v>17</v>
      </c>
      <c r="I475" s="0" t="n">
        <v>4.4</v>
      </c>
      <c r="J475" s="1" t="n">
        <v>-0.1123</v>
      </c>
      <c r="L475" s="1" t="n">
        <v>0.1269</v>
      </c>
      <c r="M475" s="0" t="n">
        <f aca="false">I475*0.56</f>
        <v>2.464</v>
      </c>
      <c r="N475" s="3" t="n">
        <v>0</v>
      </c>
      <c r="O475" s="3"/>
      <c r="R475" s="0" t="s">
        <v>26</v>
      </c>
      <c r="S475" s="10" t="n">
        <v>0.917</v>
      </c>
      <c r="T475" s="10"/>
      <c r="V475" s="5"/>
      <c r="W475" s="5" t="n">
        <f aca="false">A475</f>
        <v>20190116</v>
      </c>
    </row>
    <row r="476" customFormat="false" ht="13.8" hidden="false" customHeight="false" outlineLevel="0" collapsed="false">
      <c r="A476" s="0" t="n">
        <v>20190116</v>
      </c>
      <c r="B476" s="0" t="n">
        <v>34</v>
      </c>
      <c r="C476" s="0" t="n">
        <v>1400</v>
      </c>
      <c r="D476" s="5" t="n">
        <f aca="false">C476*-2</f>
        <v>-2800</v>
      </c>
      <c r="E476" s="1" t="n">
        <v>-1</v>
      </c>
      <c r="F476" s="7" t="n">
        <f aca="false">G476-38200</f>
        <v>0</v>
      </c>
      <c r="G476" s="0" t="n">
        <v>38200</v>
      </c>
      <c r="H476" s="0" t="n">
        <v>0</v>
      </c>
      <c r="I476" s="0" t="n">
        <v>4.3</v>
      </c>
      <c r="J476" s="1" t="n">
        <v>-0.1225</v>
      </c>
      <c r="L476" s="1" t="n">
        <v>0.1014</v>
      </c>
      <c r="M476" s="0" t="n">
        <f aca="false">I476*0.56</f>
        <v>2.408</v>
      </c>
      <c r="N476" s="3" t="n">
        <v>0</v>
      </c>
      <c r="O476" s="3"/>
      <c r="R476" s="0" t="s">
        <v>26</v>
      </c>
      <c r="S476" s="10" t="n">
        <v>0.024</v>
      </c>
      <c r="T476" s="10"/>
      <c r="V476" s="5"/>
      <c r="W476" s="5" t="n">
        <f aca="false">A476</f>
        <v>20190116</v>
      </c>
    </row>
    <row r="477" customFormat="false" ht="13.8" hidden="false" customHeight="false" outlineLevel="0" collapsed="false">
      <c r="A477" s="0" t="n">
        <v>20190116</v>
      </c>
      <c r="B477" s="0" t="n">
        <v>35</v>
      </c>
      <c r="C477" s="0" t="n">
        <v>1400</v>
      </c>
      <c r="D477" s="5" t="n">
        <f aca="false">C477*-2</f>
        <v>-2800</v>
      </c>
      <c r="E477" s="1" t="n">
        <v>-1</v>
      </c>
      <c r="F477" s="7" t="n">
        <f aca="false">G477-38200</f>
        <v>0</v>
      </c>
      <c r="G477" s="0" t="n">
        <v>38200</v>
      </c>
      <c r="H477" s="0" t="n">
        <v>0</v>
      </c>
      <c r="I477" s="0" t="n">
        <v>4.13</v>
      </c>
      <c r="J477" s="1" t="n">
        <v>-0.1153</v>
      </c>
      <c r="L477" s="1" t="n">
        <v>0.1034</v>
      </c>
      <c r="M477" s="0" t="n">
        <f aca="false">I477*0.56</f>
        <v>2.3128</v>
      </c>
      <c r="N477" s="3" t="n">
        <v>0</v>
      </c>
      <c r="O477" s="3"/>
      <c r="R477" s="11" t="s">
        <v>26</v>
      </c>
      <c r="S477" s="10" t="n">
        <v>0.023</v>
      </c>
      <c r="T477" s="10"/>
      <c r="V477" s="5"/>
      <c r="W477" s="5" t="n">
        <f aca="false">A477</f>
        <v>20190116</v>
      </c>
    </row>
    <row r="478" customFormat="false" ht="13.8" hidden="false" customHeight="false" outlineLevel="0" collapsed="false">
      <c r="A478" s="0" t="n">
        <v>20190116</v>
      </c>
      <c r="B478" s="0" t="n">
        <v>36</v>
      </c>
      <c r="C478" s="0" t="n">
        <v>1400</v>
      </c>
      <c r="D478" s="5" t="n">
        <f aca="false">C478*-2</f>
        <v>-2800</v>
      </c>
      <c r="E478" s="1" t="n">
        <v>-1</v>
      </c>
      <c r="F478" s="7" t="n">
        <f aca="false">G478-38200</f>
        <v>0</v>
      </c>
      <c r="G478" s="0" t="n">
        <v>38200</v>
      </c>
      <c r="H478" s="0" t="n">
        <v>0</v>
      </c>
      <c r="I478" s="0" t="n">
        <v>4</v>
      </c>
      <c r="J478" s="1" t="n">
        <v>-0.1169</v>
      </c>
      <c r="L478" s="1" t="n">
        <v>0.03845</v>
      </c>
      <c r="M478" s="0" t="n">
        <f aca="false">I478*0.56</f>
        <v>2.24</v>
      </c>
      <c r="N478" s="3" t="n">
        <v>0</v>
      </c>
      <c r="O478" s="3"/>
      <c r="R478" s="0" t="s">
        <v>26</v>
      </c>
      <c r="S478" s="10" t="n">
        <v>0.022</v>
      </c>
      <c r="T478" s="10"/>
      <c r="V478" s="5"/>
      <c r="W478" s="5" t="n">
        <f aca="false">A478</f>
        <v>20190116</v>
      </c>
    </row>
    <row r="479" customFormat="false" ht="13.8" hidden="false" customHeight="false" outlineLevel="0" collapsed="false">
      <c r="A479" s="0" t="n">
        <v>20190116</v>
      </c>
      <c r="B479" s="0" t="n">
        <v>37</v>
      </c>
      <c r="C479" s="0" t="n">
        <v>1400</v>
      </c>
      <c r="D479" s="5" t="n">
        <f aca="false">C479*-2</f>
        <v>-2800</v>
      </c>
      <c r="E479" s="1" t="n">
        <v>-1</v>
      </c>
      <c r="F479" s="7" t="n">
        <f aca="false">G479-38200</f>
        <v>0</v>
      </c>
      <c r="G479" s="0" t="n">
        <v>38200</v>
      </c>
      <c r="H479" s="0" t="n">
        <v>0</v>
      </c>
      <c r="I479" s="0" t="n">
        <v>4</v>
      </c>
      <c r="J479" s="1" t="n">
        <v>-0.1136</v>
      </c>
      <c r="L479" s="1" t="n">
        <v>0.02572</v>
      </c>
      <c r="M479" s="0" t="n">
        <f aca="false">I479*0.56</f>
        <v>2.24</v>
      </c>
      <c r="N479" s="3" t="n">
        <v>0</v>
      </c>
      <c r="O479" s="3"/>
      <c r="R479" s="0" t="s">
        <v>26</v>
      </c>
      <c r="S479" s="10" t="n">
        <v>0.022</v>
      </c>
      <c r="T479" s="10"/>
      <c r="V479" s="5"/>
      <c r="W479" s="5" t="n">
        <f aca="false">A479</f>
        <v>20190116</v>
      </c>
    </row>
    <row r="480" customFormat="false" ht="13.8" hidden="false" customHeight="false" outlineLevel="0" collapsed="false">
      <c r="A480" s="0" t="n">
        <v>20190116</v>
      </c>
      <c r="B480" s="0" t="n">
        <v>38</v>
      </c>
      <c r="C480" s="0" t="n">
        <v>1000</v>
      </c>
      <c r="D480" s="5" t="n">
        <f aca="false">C480*-2</f>
        <v>-2000</v>
      </c>
      <c r="E480" s="1" t="n">
        <v>-1</v>
      </c>
      <c r="F480" s="7" t="n">
        <f aca="false">G480-38200</f>
        <v>0</v>
      </c>
      <c r="G480" s="0" t="n">
        <v>38200</v>
      </c>
      <c r="H480" s="0" t="n">
        <v>0</v>
      </c>
      <c r="I480" s="0" t="n">
        <v>4.1</v>
      </c>
      <c r="J480" s="1" t="n">
        <v>-0.158</v>
      </c>
      <c r="L480" s="1" t="n">
        <v>0.04477</v>
      </c>
      <c r="M480" s="0" t="n">
        <f aca="false">I480*0.56</f>
        <v>2.296</v>
      </c>
      <c r="N480" s="3" t="n">
        <v>0</v>
      </c>
      <c r="O480" s="3"/>
      <c r="R480" s="0" t="s">
        <v>26</v>
      </c>
      <c r="S480" s="10" t="n">
        <v>0.044</v>
      </c>
      <c r="T480" s="10"/>
      <c r="V480" s="5"/>
      <c r="W480" s="5" t="n">
        <f aca="false">A480</f>
        <v>20190116</v>
      </c>
    </row>
    <row r="481" customFormat="false" ht="13.8" hidden="false" customHeight="false" outlineLevel="0" collapsed="false">
      <c r="A481" s="0" t="n">
        <v>20190116</v>
      </c>
      <c r="B481" s="0" t="n">
        <v>39</v>
      </c>
      <c r="C481" s="0" t="n">
        <v>1400</v>
      </c>
      <c r="D481" s="5" t="n">
        <f aca="false">C481*-2</f>
        <v>-2800</v>
      </c>
      <c r="E481" s="1" t="n">
        <v>2.5</v>
      </c>
      <c r="F481" s="7" t="n">
        <f aca="false">G481-38200</f>
        <v>0</v>
      </c>
      <c r="G481" s="0" t="n">
        <v>38200</v>
      </c>
      <c r="H481" s="0" t="n">
        <v>0</v>
      </c>
      <c r="I481" s="0" t="n">
        <v>4</v>
      </c>
      <c r="J481" s="1" t="n">
        <v>-0.1017</v>
      </c>
      <c r="L481" s="1" t="n">
        <v>0.0004786</v>
      </c>
      <c r="M481" s="0" t="n">
        <f aca="false">I481*0.56</f>
        <v>2.24</v>
      </c>
      <c r="N481" s="3" t="n">
        <v>0</v>
      </c>
      <c r="O481" s="3"/>
      <c r="R481" s="0" t="s">
        <v>26</v>
      </c>
      <c r="S481" s="10" t="n">
        <v>0.022</v>
      </c>
      <c r="T481" s="10"/>
      <c r="V481" s="5"/>
      <c r="W481" s="5" t="n">
        <f aca="false">A481</f>
        <v>20190116</v>
      </c>
    </row>
    <row r="482" customFormat="false" ht="13.8" hidden="false" customHeight="false" outlineLevel="0" collapsed="false">
      <c r="A482" s="0" t="n">
        <v>20190116</v>
      </c>
      <c r="B482" s="0" t="n">
        <v>40</v>
      </c>
      <c r="C482" s="0" t="n">
        <v>0</v>
      </c>
      <c r="D482" s="5" t="n">
        <f aca="false">C482*-2</f>
        <v>-0</v>
      </c>
      <c r="E482" s="1" t="n">
        <v>3.7</v>
      </c>
      <c r="F482" s="7" t="n">
        <f aca="false">G482-38200</f>
        <v>0</v>
      </c>
      <c r="G482" s="0" t="n">
        <v>38200</v>
      </c>
      <c r="H482" s="0" t="n">
        <v>0</v>
      </c>
      <c r="I482" s="0" t="n">
        <v>2.6</v>
      </c>
      <c r="J482" s="1" t="n">
        <v>-0.09424</v>
      </c>
      <c r="L482" s="1" t="n">
        <v>-0.01674</v>
      </c>
      <c r="M482" s="0" t="n">
        <f aca="false">I482*0.56</f>
        <v>1.456</v>
      </c>
      <c r="N482" s="3" t="n">
        <v>0</v>
      </c>
      <c r="O482" s="3"/>
      <c r="R482" s="0" t="s">
        <v>26</v>
      </c>
      <c r="S482" s="10" t="n">
        <v>2.287</v>
      </c>
      <c r="T482" s="10"/>
      <c r="V482" s="5"/>
      <c r="W482" s="5" t="n">
        <f aca="false">A482</f>
        <v>20190116</v>
      </c>
    </row>
    <row r="483" customFormat="false" ht="13.8" hidden="false" customHeight="false" outlineLevel="0" collapsed="false">
      <c r="A483" s="0" t="n">
        <v>20190116</v>
      </c>
      <c r="B483" s="0" t="n">
        <v>41</v>
      </c>
      <c r="C483" s="0" t="n">
        <v>0</v>
      </c>
      <c r="D483" s="5" t="n">
        <f aca="false">C483*-2</f>
        <v>-0</v>
      </c>
      <c r="E483" s="1" t="n">
        <v>3.7</v>
      </c>
      <c r="F483" s="7" t="n">
        <f aca="false">G483-38200</f>
        <v>0</v>
      </c>
      <c r="G483" s="0" t="n">
        <v>38200</v>
      </c>
      <c r="H483" s="0" t="n">
        <v>16</v>
      </c>
      <c r="I483" s="0" t="n">
        <v>4</v>
      </c>
      <c r="J483" s="1" t="n">
        <v>-0.1357</v>
      </c>
      <c r="L483" s="1" t="n">
        <v>0.003411</v>
      </c>
      <c r="M483" s="0" t="n">
        <f aca="false">I483*0.56</f>
        <v>2.24</v>
      </c>
      <c r="N483" s="3" t="n">
        <v>0</v>
      </c>
      <c r="O483" s="3"/>
      <c r="R483" s="0" t="s">
        <v>26</v>
      </c>
      <c r="S483" s="10" t="n">
        <v>3.519</v>
      </c>
      <c r="T483" s="10"/>
      <c r="V483" s="5"/>
      <c r="W483" s="5" t="n">
        <f aca="false">A483</f>
        <v>20190116</v>
      </c>
      <c r="X483" s="0" t="s">
        <v>83</v>
      </c>
    </row>
    <row r="484" customFormat="false" ht="13.8" hidden="false" customHeight="false" outlineLevel="0" collapsed="false">
      <c r="A484" s="0" t="n">
        <v>20190116</v>
      </c>
      <c r="B484" s="0" t="n">
        <v>42</v>
      </c>
      <c r="C484" s="0" t="n">
        <v>0</v>
      </c>
      <c r="D484" s="5" t="n">
        <f aca="false">C484*-2</f>
        <v>-0</v>
      </c>
      <c r="E484" s="1" t="n">
        <v>3.7</v>
      </c>
      <c r="F484" s="7" t="n">
        <f aca="false">G484-38200</f>
        <v>0</v>
      </c>
      <c r="G484" s="0" t="n">
        <v>38200</v>
      </c>
      <c r="H484" s="0" t="n">
        <v>16</v>
      </c>
      <c r="I484" s="0" t="n">
        <v>4.1</v>
      </c>
      <c r="J484" s="1" t="n">
        <v>-0.1633</v>
      </c>
      <c r="L484" s="1" t="n">
        <v>-0.02072</v>
      </c>
      <c r="M484" s="0" t="n">
        <f aca="false">I484*0.56</f>
        <v>2.296</v>
      </c>
      <c r="N484" s="3" t="n">
        <v>0</v>
      </c>
      <c r="O484" s="3"/>
      <c r="R484" s="0" t="s">
        <v>26</v>
      </c>
      <c r="S484" s="10" t="n">
        <v>3.607</v>
      </c>
      <c r="T484" s="10"/>
      <c r="V484" s="5"/>
      <c r="W484" s="5" t="n">
        <f aca="false">A484</f>
        <v>20190116</v>
      </c>
      <c r="X484" s="0" t="s">
        <v>83</v>
      </c>
    </row>
    <row r="485" customFormat="false" ht="13.8" hidden="false" customHeight="false" outlineLevel="0" collapsed="false">
      <c r="A485" s="0" t="n">
        <v>20190116</v>
      </c>
      <c r="B485" s="0" t="n">
        <v>43</v>
      </c>
      <c r="C485" s="0" t="n">
        <v>0</v>
      </c>
      <c r="D485" s="5" t="n">
        <f aca="false">C485*-2</f>
        <v>-0</v>
      </c>
      <c r="E485" s="1" t="n">
        <v>3.7</v>
      </c>
      <c r="F485" s="7" t="n">
        <f aca="false">G485-38200</f>
        <v>0</v>
      </c>
      <c r="G485" s="0" t="n">
        <v>38200</v>
      </c>
      <c r="H485" s="0" t="n">
        <v>16</v>
      </c>
      <c r="I485" s="0" t="n">
        <v>4</v>
      </c>
      <c r="J485" s="1" t="n">
        <v>-0.1493</v>
      </c>
      <c r="L485" s="1" t="n">
        <v>0.0142</v>
      </c>
      <c r="M485" s="0" t="n">
        <f aca="false">I485*0.56</f>
        <v>2.24</v>
      </c>
      <c r="N485" s="3" t="n">
        <v>0</v>
      </c>
      <c r="O485" s="3"/>
      <c r="R485" s="0" t="s">
        <v>26</v>
      </c>
      <c r="S485" s="10" t="n">
        <v>3.519</v>
      </c>
      <c r="T485" s="10"/>
      <c r="V485" s="5"/>
      <c r="W485" s="5" t="n">
        <f aca="false">A485</f>
        <v>20190116</v>
      </c>
      <c r="X485" s="0" t="s">
        <v>83</v>
      </c>
    </row>
    <row r="486" customFormat="false" ht="13.8" hidden="false" customHeight="false" outlineLevel="0" collapsed="false">
      <c r="A486" s="0" t="n">
        <v>20190116</v>
      </c>
      <c r="B486" s="0" t="n">
        <v>44</v>
      </c>
      <c r="C486" s="0" t="n">
        <v>0</v>
      </c>
      <c r="D486" s="5" t="n">
        <f aca="false">C486*-2</f>
        <v>-0</v>
      </c>
      <c r="E486" s="1" t="n">
        <v>3.7</v>
      </c>
      <c r="F486" s="7" t="n">
        <f aca="false">G486-38200</f>
        <v>0</v>
      </c>
      <c r="G486" s="0" t="n">
        <v>38200</v>
      </c>
      <c r="H486" s="0" t="n">
        <v>19</v>
      </c>
      <c r="I486" s="0" t="n">
        <v>4.1</v>
      </c>
      <c r="J486" s="1" t="n">
        <v>-0.1139</v>
      </c>
      <c r="L486" s="1" t="n">
        <v>0.1737</v>
      </c>
      <c r="M486" s="0" t="n">
        <f aca="false">I486*0.56</f>
        <v>2.296</v>
      </c>
      <c r="N486" s="3" t="n">
        <v>0</v>
      </c>
      <c r="O486" s="3"/>
      <c r="R486" s="0" t="s">
        <v>26</v>
      </c>
      <c r="S486" s="10" t="n">
        <v>3.607</v>
      </c>
      <c r="T486" s="10"/>
      <c r="V486" s="5"/>
      <c r="W486" s="5" t="n">
        <f aca="false">A486</f>
        <v>20190116</v>
      </c>
      <c r="X486" s="0" t="s">
        <v>83</v>
      </c>
    </row>
    <row r="487" customFormat="false" ht="13.8" hidden="false" customHeight="false" outlineLevel="0" collapsed="false">
      <c r="A487" s="0" t="n">
        <v>20190116</v>
      </c>
      <c r="B487" s="0" t="n">
        <v>45</v>
      </c>
      <c r="C487" s="0" t="n">
        <v>0</v>
      </c>
      <c r="D487" s="5" t="n">
        <f aca="false">C487*-2</f>
        <v>-0</v>
      </c>
      <c r="E487" s="1" t="n">
        <v>3.7</v>
      </c>
      <c r="F487" s="7" t="n">
        <f aca="false">G487-38200</f>
        <v>0</v>
      </c>
      <c r="G487" s="0" t="n">
        <v>38200</v>
      </c>
      <c r="H487" s="0" t="n">
        <v>19</v>
      </c>
      <c r="I487" s="0" t="n">
        <v>4.3</v>
      </c>
      <c r="J487" s="1" t="n">
        <v>-0.1018</v>
      </c>
      <c r="L487" s="1" t="n">
        <v>0.2498</v>
      </c>
      <c r="M487" s="0" t="n">
        <f aca="false">I487*0.56</f>
        <v>2.408</v>
      </c>
      <c r="N487" s="3" t="n">
        <v>0</v>
      </c>
      <c r="O487" s="3"/>
      <c r="R487" s="0" t="s">
        <v>26</v>
      </c>
      <c r="S487" s="10" t="n">
        <v>3.782</v>
      </c>
      <c r="T487" s="10"/>
      <c r="V487" s="5"/>
      <c r="W487" s="5" t="n">
        <f aca="false">A487</f>
        <v>20190116</v>
      </c>
      <c r="X487" s="0" t="s">
        <v>358</v>
      </c>
    </row>
    <row r="488" customFormat="false" ht="13.8" hidden="false" customHeight="false" outlineLevel="0" collapsed="false">
      <c r="A488" s="0" t="n">
        <v>20190116</v>
      </c>
      <c r="B488" s="0" t="n">
        <v>46</v>
      </c>
      <c r="C488" s="0" t="n">
        <v>800</v>
      </c>
      <c r="D488" s="5" t="n">
        <f aca="false">C488*-2</f>
        <v>-1600</v>
      </c>
      <c r="E488" s="1" t="n">
        <v>3.7</v>
      </c>
      <c r="F488" s="7" t="n">
        <f aca="false">G488-38200</f>
        <v>0</v>
      </c>
      <c r="G488" s="0" t="n">
        <v>38200</v>
      </c>
      <c r="H488" s="0" t="n">
        <v>17</v>
      </c>
      <c r="I488" s="0" t="n">
        <v>4.2</v>
      </c>
      <c r="J488" s="1" t="n">
        <v>-0.1766</v>
      </c>
      <c r="L488" s="1" t="n">
        <v>0.04387</v>
      </c>
      <c r="M488" s="0" t="n">
        <f aca="false">I488*0.56</f>
        <v>2.352</v>
      </c>
      <c r="N488" s="3" t="n">
        <v>0</v>
      </c>
      <c r="O488" s="3"/>
      <c r="R488" s="0" t="s">
        <v>26</v>
      </c>
      <c r="S488" s="10" t="n">
        <v>0.07</v>
      </c>
      <c r="T488" s="10"/>
      <c r="V488" s="5"/>
      <c r="W488" s="5" t="n">
        <f aca="false">A488</f>
        <v>20190116</v>
      </c>
    </row>
    <row r="489" customFormat="false" ht="13.8" hidden="false" customHeight="false" outlineLevel="0" collapsed="false">
      <c r="A489" s="0" t="n">
        <v>20190116</v>
      </c>
      <c r="B489" s="0" t="n">
        <v>47</v>
      </c>
      <c r="C489" s="0" t="n">
        <v>800</v>
      </c>
      <c r="D489" s="5" t="n">
        <f aca="false">C489*-2</f>
        <v>-1600</v>
      </c>
      <c r="E489" s="1" t="n">
        <v>3.7</v>
      </c>
      <c r="F489" s="7" t="n">
        <f aca="false">G489-38200</f>
        <v>0</v>
      </c>
      <c r="G489" s="0" t="n">
        <v>38200</v>
      </c>
      <c r="H489" s="0" t="n">
        <v>16</v>
      </c>
      <c r="I489" s="0" t="n">
        <v>4.3</v>
      </c>
      <c r="J489" s="1" t="n">
        <v>-0.1526</v>
      </c>
      <c r="L489" s="1" t="n">
        <v>0.02892</v>
      </c>
      <c r="M489" s="0" t="n">
        <f aca="false">I489*0.56</f>
        <v>2.408</v>
      </c>
      <c r="N489" s="3" t="n">
        <v>0</v>
      </c>
      <c r="O489" s="3"/>
      <c r="R489" s="0" t="s">
        <v>26</v>
      </c>
      <c r="S489" s="10" t="n">
        <v>0.072</v>
      </c>
      <c r="T489" s="10"/>
      <c r="V489" s="5"/>
      <c r="W489" s="5" t="n">
        <f aca="false">A489</f>
        <v>20190116</v>
      </c>
    </row>
    <row r="490" customFormat="false" ht="13.8" hidden="false" customHeight="false" outlineLevel="0" collapsed="false">
      <c r="A490" s="0" t="n">
        <v>20190116</v>
      </c>
      <c r="B490" s="0" t="n">
        <v>48</v>
      </c>
      <c r="C490" s="0" t="n">
        <v>1200</v>
      </c>
      <c r="D490" s="5" t="n">
        <f aca="false">C490*-2</f>
        <v>-2400</v>
      </c>
      <c r="E490" s="1" t="n">
        <v>3.7</v>
      </c>
      <c r="F490" s="7" t="n">
        <f aca="false">G490-38200</f>
        <v>0</v>
      </c>
      <c r="G490" s="0" t="n">
        <v>38200</v>
      </c>
      <c r="H490" s="0" t="n">
        <v>19</v>
      </c>
      <c r="I490" s="0" t="n">
        <v>4.4</v>
      </c>
      <c r="J490" s="1" t="n">
        <v>-0.05158</v>
      </c>
      <c r="L490" s="1" t="n">
        <v>0.3787</v>
      </c>
      <c r="M490" s="0" t="n">
        <f aca="false">I490*0.56</f>
        <v>2.464</v>
      </c>
      <c r="N490" s="3" t="n">
        <v>0</v>
      </c>
      <c r="O490" s="3"/>
      <c r="R490" s="0" t="s">
        <v>26</v>
      </c>
      <c r="S490" s="10" t="n">
        <v>0.033</v>
      </c>
      <c r="T490" s="10"/>
      <c r="V490" s="5"/>
      <c r="W490" s="5" t="n">
        <f aca="false">A490</f>
        <v>20190116</v>
      </c>
      <c r="X490" s="0" t="s">
        <v>83</v>
      </c>
    </row>
    <row r="491" customFormat="false" ht="13.8" hidden="false" customHeight="false" outlineLevel="0" collapsed="false">
      <c r="A491" s="0" t="n">
        <v>20190116</v>
      </c>
      <c r="B491" s="0" t="n">
        <v>49</v>
      </c>
      <c r="C491" s="0" t="n">
        <v>1200</v>
      </c>
      <c r="D491" s="5" t="n">
        <f aca="false">C491*-2</f>
        <v>-2400</v>
      </c>
      <c r="E491" s="1" t="n">
        <v>3.7</v>
      </c>
      <c r="F491" s="7" t="n">
        <f aca="false">G491-38200</f>
        <v>0</v>
      </c>
      <c r="G491" s="0" t="n">
        <v>38200</v>
      </c>
      <c r="H491" s="0" t="n">
        <v>19</v>
      </c>
      <c r="I491" s="0" t="n">
        <v>4.4</v>
      </c>
      <c r="J491" s="1" t="n">
        <v>-0.1078</v>
      </c>
      <c r="L491" s="1" t="n">
        <v>0.21</v>
      </c>
      <c r="M491" s="0" t="n">
        <f aca="false">I491*0.56</f>
        <v>2.464</v>
      </c>
      <c r="N491" s="3" t="n">
        <v>0</v>
      </c>
      <c r="O491" s="3"/>
      <c r="R491" s="0" t="s">
        <v>26</v>
      </c>
      <c r="S491" s="10" t="n">
        <v>0.033</v>
      </c>
      <c r="T491" s="10"/>
      <c r="V491" s="5"/>
      <c r="W491" s="5" t="n">
        <f aca="false">A491</f>
        <v>20190116</v>
      </c>
      <c r="X491" s="0" t="s">
        <v>83</v>
      </c>
    </row>
    <row r="492" customFormat="false" ht="13.8" hidden="false" customHeight="false" outlineLevel="0" collapsed="false">
      <c r="A492" s="0" t="n">
        <v>20190116</v>
      </c>
      <c r="B492" s="0" t="n">
        <v>50</v>
      </c>
      <c r="C492" s="0" t="n">
        <v>1200</v>
      </c>
      <c r="D492" s="5" t="n">
        <f aca="false">C492*-2</f>
        <v>-2400</v>
      </c>
      <c r="E492" s="1" t="n">
        <v>3.7</v>
      </c>
      <c r="F492" s="7" t="n">
        <f aca="false">G492-38200</f>
        <v>0</v>
      </c>
      <c r="G492" s="0" t="n">
        <v>38200</v>
      </c>
      <c r="H492" s="0" t="n">
        <v>19</v>
      </c>
      <c r="I492" s="0" t="n">
        <v>4</v>
      </c>
      <c r="J492" s="1" t="n">
        <v>-0.06648</v>
      </c>
      <c r="L492" s="1" t="n">
        <v>0.2817</v>
      </c>
      <c r="M492" s="0" t="n">
        <f aca="false">I492*0.56</f>
        <v>2.24</v>
      </c>
      <c r="N492" s="3" t="n">
        <v>0</v>
      </c>
      <c r="O492" s="3"/>
      <c r="R492" s="0" t="s">
        <v>26</v>
      </c>
      <c r="S492" s="10" t="n">
        <v>0.03</v>
      </c>
      <c r="T492" s="10"/>
      <c r="V492" s="5"/>
      <c r="W492" s="5" t="n">
        <f aca="false">A492</f>
        <v>20190116</v>
      </c>
      <c r="X492" s="0" t="s">
        <v>83</v>
      </c>
    </row>
    <row r="493" customFormat="false" ht="13.8" hidden="false" customHeight="false" outlineLevel="0" collapsed="false">
      <c r="A493" s="0" t="n">
        <v>20190116</v>
      </c>
      <c r="B493" s="0" t="n">
        <v>51</v>
      </c>
      <c r="C493" s="0" t="n">
        <v>1200</v>
      </c>
      <c r="D493" s="5" t="n">
        <f aca="false">C493*-2</f>
        <v>-2400</v>
      </c>
      <c r="E493" s="1" t="n">
        <v>3.7</v>
      </c>
      <c r="F493" s="7" t="n">
        <f aca="false">G493-38200</f>
        <v>0</v>
      </c>
      <c r="G493" s="0" t="n">
        <v>38200</v>
      </c>
      <c r="H493" s="0" t="n">
        <v>18</v>
      </c>
      <c r="I493" s="0" t="n">
        <v>4.3</v>
      </c>
      <c r="J493" s="1" t="n">
        <v>-0.1355</v>
      </c>
      <c r="L493" s="1" t="n">
        <v>0.07035</v>
      </c>
      <c r="M493" s="0" t="n">
        <f aca="false">I493*0.56</f>
        <v>2.408</v>
      </c>
      <c r="N493" s="3" t="n">
        <v>0</v>
      </c>
      <c r="O493" s="3"/>
      <c r="R493" s="0" t="s">
        <v>26</v>
      </c>
      <c r="S493" s="10" t="n">
        <v>0.032</v>
      </c>
      <c r="T493" s="10"/>
      <c r="V493" s="5"/>
      <c r="W493" s="5" t="n">
        <f aca="false">A493</f>
        <v>20190116</v>
      </c>
    </row>
    <row r="494" customFormat="false" ht="13.8" hidden="false" customHeight="false" outlineLevel="0" collapsed="false">
      <c r="A494" s="0" t="n">
        <v>20190116</v>
      </c>
      <c r="B494" s="0" t="n">
        <v>52</v>
      </c>
      <c r="C494" s="0" t="n">
        <v>1200</v>
      </c>
      <c r="D494" s="5" t="n">
        <f aca="false">C494*-2</f>
        <v>-2400</v>
      </c>
      <c r="E494" s="1" t="n">
        <v>3.7</v>
      </c>
      <c r="F494" s="7" t="n">
        <f aca="false">G494-38200</f>
        <v>0</v>
      </c>
      <c r="G494" s="0" t="n">
        <v>38200</v>
      </c>
      <c r="H494" s="0" t="n">
        <v>16</v>
      </c>
      <c r="I494" s="0" t="n">
        <v>4.2</v>
      </c>
      <c r="J494" s="1" t="n">
        <v>-0.1387</v>
      </c>
      <c r="L494" s="1" t="n">
        <v>0.04323</v>
      </c>
      <c r="M494" s="0" t="n">
        <f aca="false">I494*0.56</f>
        <v>2.352</v>
      </c>
      <c r="N494" s="3" t="n">
        <v>0</v>
      </c>
      <c r="O494" s="3"/>
      <c r="R494" s="0" t="s">
        <v>26</v>
      </c>
      <c r="S494" s="10" t="n">
        <v>0.032</v>
      </c>
      <c r="T494" s="10"/>
      <c r="V494" s="5"/>
      <c r="W494" s="5" t="n">
        <f aca="false">A494</f>
        <v>20190116</v>
      </c>
    </row>
    <row r="495" customFormat="false" ht="13.8" hidden="false" customHeight="false" outlineLevel="0" collapsed="false">
      <c r="A495" s="0" t="n">
        <v>20190116</v>
      </c>
      <c r="B495" s="0" t="n">
        <v>53</v>
      </c>
      <c r="C495" s="0" t="n">
        <v>1600</v>
      </c>
      <c r="D495" s="5" t="n">
        <f aca="false">C495*-2</f>
        <v>-3200</v>
      </c>
      <c r="E495" s="1" t="n">
        <v>3.7</v>
      </c>
      <c r="F495" s="7" t="n">
        <f aca="false">G495-38200</f>
        <v>0</v>
      </c>
      <c r="G495" s="0" t="n">
        <v>38200</v>
      </c>
      <c r="H495" s="0" t="n">
        <v>19</v>
      </c>
      <c r="I495" s="0" t="n">
        <v>4.2</v>
      </c>
      <c r="J495" s="1" t="n">
        <v>0.06409</v>
      </c>
      <c r="L495" s="1" t="n">
        <v>0.5842</v>
      </c>
      <c r="M495" s="0" t="n">
        <f aca="false">I495*0.56</f>
        <v>2.352</v>
      </c>
      <c r="N495" s="3" t="n">
        <v>0</v>
      </c>
      <c r="O495" s="3"/>
      <c r="R495" s="0" t="s">
        <v>26</v>
      </c>
      <c r="S495" s="10" t="n">
        <v>0.018</v>
      </c>
      <c r="T495" s="10"/>
      <c r="V495" s="5"/>
      <c r="W495" s="5" t="n">
        <f aca="false">A495</f>
        <v>20190116</v>
      </c>
      <c r="X495" s="0" t="s">
        <v>357</v>
      </c>
    </row>
    <row r="496" customFormat="false" ht="13.8" hidden="false" customHeight="false" outlineLevel="0" collapsed="false">
      <c r="A496" s="0" t="n">
        <v>20190116</v>
      </c>
      <c r="B496" s="0" t="n">
        <v>54</v>
      </c>
      <c r="C496" s="0" t="n">
        <v>1600</v>
      </c>
      <c r="D496" s="5" t="n">
        <f aca="false">C496*-2</f>
        <v>-3200</v>
      </c>
      <c r="E496" s="1" t="n">
        <v>3.7</v>
      </c>
      <c r="F496" s="7" t="n">
        <f aca="false">G496-38200</f>
        <v>0</v>
      </c>
      <c r="G496" s="0" t="n">
        <v>38200</v>
      </c>
      <c r="H496" s="0" t="n">
        <v>19</v>
      </c>
      <c r="I496" s="0" t="n">
        <v>4.1</v>
      </c>
      <c r="J496" s="1" t="n">
        <v>0.2672</v>
      </c>
      <c r="L496" s="1" t="n">
        <v>1.119</v>
      </c>
      <c r="M496" s="0" t="n">
        <f aca="false">I496*0.56</f>
        <v>2.296</v>
      </c>
      <c r="N496" s="3" t="n">
        <v>0</v>
      </c>
      <c r="O496" s="3"/>
      <c r="R496" s="0" t="s">
        <v>26</v>
      </c>
      <c r="S496" s="10" t="n">
        <v>0.017</v>
      </c>
      <c r="T496" s="10"/>
      <c r="V496" s="5"/>
      <c r="W496" s="5" t="n">
        <f aca="false">A496</f>
        <v>20190116</v>
      </c>
      <c r="X496" s="0" t="s">
        <v>359</v>
      </c>
    </row>
    <row r="497" customFormat="false" ht="13.8" hidden="false" customHeight="false" outlineLevel="0" collapsed="false">
      <c r="A497" s="0" t="n">
        <v>20190116</v>
      </c>
      <c r="B497" s="0" t="n">
        <v>55</v>
      </c>
      <c r="C497" s="0" t="n">
        <v>1600</v>
      </c>
      <c r="D497" s="5" t="n">
        <f aca="false">C497*-2</f>
        <v>-3200</v>
      </c>
      <c r="E497" s="1" t="n">
        <v>3.7</v>
      </c>
      <c r="F497" s="7" t="n">
        <f aca="false">G497-38200</f>
        <v>0</v>
      </c>
      <c r="G497" s="0" t="n">
        <v>38200</v>
      </c>
      <c r="H497" s="0" t="n">
        <v>19</v>
      </c>
      <c r="I497" s="0" t="n">
        <v>4.1</v>
      </c>
      <c r="J497" s="1" t="n">
        <v>-0.005082</v>
      </c>
      <c r="L497" s="1" t="n">
        <v>0.3584</v>
      </c>
      <c r="M497" s="0" t="n">
        <f aca="false">I497*0.56</f>
        <v>2.296</v>
      </c>
      <c r="N497" s="3" t="n">
        <v>0</v>
      </c>
      <c r="O497" s="3"/>
      <c r="R497" s="0" t="s">
        <v>26</v>
      </c>
      <c r="S497" s="10" t="n">
        <v>0.017</v>
      </c>
      <c r="T497" s="10"/>
      <c r="V497" s="5"/>
      <c r="W497" s="5" t="n">
        <f aca="false">A497</f>
        <v>20190116</v>
      </c>
      <c r="X497" s="0" t="s">
        <v>83</v>
      </c>
    </row>
    <row r="498" customFormat="false" ht="13.8" hidden="false" customHeight="false" outlineLevel="0" collapsed="false">
      <c r="A498" s="0" t="n">
        <v>20190116</v>
      </c>
      <c r="B498" s="0" t="n">
        <v>56</v>
      </c>
      <c r="C498" s="0" t="n">
        <v>1600</v>
      </c>
      <c r="D498" s="5" t="n">
        <f aca="false">C498*-2</f>
        <v>-3200</v>
      </c>
      <c r="E498" s="1" t="n">
        <v>3.7</v>
      </c>
      <c r="F498" s="7" t="n">
        <f aca="false">G498-38200</f>
        <v>0</v>
      </c>
      <c r="G498" s="0" t="n">
        <v>38200</v>
      </c>
      <c r="H498" s="0" t="n">
        <v>20</v>
      </c>
      <c r="I498" s="0" t="n">
        <v>4.2</v>
      </c>
      <c r="J498" s="1" t="n">
        <v>0.849</v>
      </c>
      <c r="L498" s="1" t="n">
        <v>2.169</v>
      </c>
      <c r="M498" s="0" t="n">
        <f aca="false">I498*0.56</f>
        <v>2.352</v>
      </c>
      <c r="N498" s="3" t="n">
        <v>0</v>
      </c>
      <c r="O498" s="3"/>
      <c r="R498" s="0" t="s">
        <v>26</v>
      </c>
      <c r="S498" s="10" t="n">
        <v>0.018</v>
      </c>
      <c r="T498" s="10"/>
      <c r="V498" s="5"/>
      <c r="W498" s="5" t="n">
        <f aca="false">A498</f>
        <v>20190116</v>
      </c>
      <c r="X498" s="0" t="s">
        <v>170</v>
      </c>
    </row>
    <row r="499" customFormat="false" ht="13.8" hidden="false" customHeight="false" outlineLevel="0" collapsed="false">
      <c r="A499" s="0" t="n">
        <v>20190116</v>
      </c>
      <c r="B499" s="0" t="n">
        <v>57</v>
      </c>
      <c r="C499" s="0" t="n">
        <v>1600</v>
      </c>
      <c r="D499" s="5" t="n">
        <f aca="false">C499*-2</f>
        <v>-3200</v>
      </c>
      <c r="E499" s="1" t="n">
        <v>3.7</v>
      </c>
      <c r="F499" s="7" t="n">
        <f aca="false">G499-38200</f>
        <v>0</v>
      </c>
      <c r="G499" s="0" t="n">
        <v>38200</v>
      </c>
      <c r="H499" s="0" t="n">
        <v>20</v>
      </c>
      <c r="I499" s="0" t="n">
        <v>4.1</v>
      </c>
      <c r="J499" s="1" t="n">
        <v>0.6809</v>
      </c>
      <c r="L499" s="1" t="n">
        <v>1.795</v>
      </c>
      <c r="M499" s="0" t="n">
        <f aca="false">I499*0.56</f>
        <v>2.296</v>
      </c>
      <c r="N499" s="3" t="n">
        <v>0</v>
      </c>
      <c r="O499" s="3"/>
      <c r="R499" s="0" t="s">
        <v>26</v>
      </c>
      <c r="S499" s="10" t="n">
        <v>0.017</v>
      </c>
      <c r="T499" s="10"/>
      <c r="V499" s="5"/>
      <c r="W499" s="5" t="n">
        <f aca="false">A499</f>
        <v>20190116</v>
      </c>
      <c r="X499" s="0" t="s">
        <v>170</v>
      </c>
      <c r="Y499" s="0" t="s">
        <v>360</v>
      </c>
    </row>
    <row r="500" customFormat="false" ht="13.8" hidden="false" customHeight="false" outlineLevel="0" collapsed="false">
      <c r="A500" s="0" t="n">
        <v>20190116</v>
      </c>
      <c r="B500" s="0" t="n">
        <v>58</v>
      </c>
      <c r="C500" s="0" t="n">
        <v>1600</v>
      </c>
      <c r="D500" s="5" t="n">
        <f aca="false">C500*-2</f>
        <v>-3200</v>
      </c>
      <c r="E500" s="1" t="n">
        <v>3.7</v>
      </c>
      <c r="F500" s="7" t="n">
        <f aca="false">G500-38200</f>
        <v>0</v>
      </c>
      <c r="G500" s="0" t="n">
        <v>38200</v>
      </c>
      <c r="H500" s="0" t="n">
        <v>20</v>
      </c>
      <c r="I500" s="0" t="n">
        <v>4.1</v>
      </c>
      <c r="J500" s="1" t="n">
        <v>0.5711</v>
      </c>
      <c r="L500" s="1" t="n">
        <v>1.598</v>
      </c>
      <c r="M500" s="0" t="n">
        <f aca="false">I500*0.56</f>
        <v>2.296</v>
      </c>
      <c r="N500" s="3" t="n">
        <v>0</v>
      </c>
      <c r="O500" s="3"/>
      <c r="R500" s="61" t="s">
        <v>26</v>
      </c>
      <c r="S500" s="10" t="n">
        <v>0.017</v>
      </c>
      <c r="T500" s="10"/>
      <c r="V500" s="5"/>
      <c r="W500" s="5" t="n">
        <f aca="false">A500</f>
        <v>20190116</v>
      </c>
      <c r="X500" s="0" t="s">
        <v>170</v>
      </c>
    </row>
    <row r="501" customFormat="false" ht="13.8" hidden="false" customHeight="false" outlineLevel="0" collapsed="false">
      <c r="A501" s="0" t="n">
        <v>20190116</v>
      </c>
      <c r="B501" s="0" t="n">
        <v>59</v>
      </c>
      <c r="C501" s="0" t="n">
        <v>1600</v>
      </c>
      <c r="D501" s="5" t="n">
        <f aca="false">C501*-2</f>
        <v>-3200</v>
      </c>
      <c r="E501" s="1" t="n">
        <v>3.7</v>
      </c>
      <c r="F501" s="7" t="n">
        <f aca="false">G501-38200</f>
        <v>0</v>
      </c>
      <c r="G501" s="0" t="n">
        <v>38200</v>
      </c>
      <c r="H501" s="0" t="n">
        <v>20</v>
      </c>
      <c r="I501" s="0" t="n">
        <v>4.1</v>
      </c>
      <c r="J501" s="1" t="n">
        <v>0.9057</v>
      </c>
      <c r="L501" s="1" t="n">
        <v>2.132</v>
      </c>
      <c r="M501" s="0" t="n">
        <f aca="false">I501*0.56</f>
        <v>2.296</v>
      </c>
      <c r="N501" s="3" t="n">
        <v>0</v>
      </c>
      <c r="O501" s="3"/>
      <c r="R501" s="0" t="s">
        <v>24</v>
      </c>
      <c r="S501" s="10" t="n">
        <v>0.017</v>
      </c>
      <c r="T501" s="10"/>
      <c r="V501" s="5"/>
      <c r="W501" s="5" t="n">
        <f aca="false">A501</f>
        <v>20190116</v>
      </c>
      <c r="X501" s="0" t="s">
        <v>361</v>
      </c>
    </row>
    <row r="502" customFormat="false" ht="13.8" hidden="false" customHeight="false" outlineLevel="0" collapsed="false">
      <c r="A502" s="0" t="n">
        <v>20190116</v>
      </c>
      <c r="B502" s="0" t="n">
        <v>60</v>
      </c>
      <c r="C502" s="0" t="n">
        <v>1600</v>
      </c>
      <c r="D502" s="5" t="n">
        <f aca="false">C502*-2</f>
        <v>-3200</v>
      </c>
      <c r="E502" s="1" t="n">
        <v>3.7</v>
      </c>
      <c r="F502" s="7" t="n">
        <f aca="false">G502-38200</f>
        <v>0</v>
      </c>
      <c r="G502" s="0" t="n">
        <v>38200</v>
      </c>
      <c r="H502" s="0" t="n">
        <v>19</v>
      </c>
      <c r="I502" s="0" t="n">
        <v>4.2</v>
      </c>
      <c r="J502" s="1" t="n">
        <v>0.1248</v>
      </c>
      <c r="L502" s="1" t="n">
        <v>0.6811</v>
      </c>
      <c r="M502" s="0" t="n">
        <f aca="false">I502*0.56</f>
        <v>2.352</v>
      </c>
      <c r="N502" s="3" t="n">
        <v>0</v>
      </c>
      <c r="O502" s="3"/>
      <c r="R502" s="0" t="s">
        <v>24</v>
      </c>
      <c r="S502" s="10" t="n">
        <v>0.018</v>
      </c>
      <c r="T502" s="10"/>
      <c r="V502" s="5"/>
      <c r="W502" s="5" t="n">
        <f aca="false">A502</f>
        <v>20190116</v>
      </c>
      <c r="X502" s="0" t="s">
        <v>361</v>
      </c>
    </row>
    <row r="503" customFormat="false" ht="13.8" hidden="false" customHeight="false" outlineLevel="0" collapsed="false">
      <c r="A503" s="0" t="n">
        <v>20190116</v>
      </c>
      <c r="B503" s="0" t="n">
        <v>61</v>
      </c>
      <c r="C503" s="0" t="n">
        <v>2100</v>
      </c>
      <c r="D503" s="5" t="n">
        <f aca="false">C503*-2</f>
        <v>-4200</v>
      </c>
      <c r="E503" s="1" t="n">
        <v>3.7</v>
      </c>
      <c r="F503" s="7" t="n">
        <f aca="false">G503-38200</f>
        <v>0</v>
      </c>
      <c r="G503" s="0" t="n">
        <v>38200</v>
      </c>
      <c r="H503" s="0" t="n">
        <v>19</v>
      </c>
      <c r="I503" s="0" t="n">
        <v>4.2</v>
      </c>
      <c r="J503" s="1" t="n">
        <v>0.289</v>
      </c>
      <c r="L503" s="1" t="n">
        <v>1.064</v>
      </c>
      <c r="M503" s="0" t="n">
        <f aca="false">I503*0.56</f>
        <v>2.352</v>
      </c>
      <c r="N503" s="3" t="n">
        <v>0</v>
      </c>
      <c r="O503" s="3"/>
      <c r="R503" s="0" t="s">
        <v>26</v>
      </c>
      <c r="S503" s="10" t="n">
        <v>0.01</v>
      </c>
      <c r="T503" s="10"/>
      <c r="V503" s="5"/>
      <c r="W503" s="5" t="n">
        <f aca="false">A503</f>
        <v>20190116</v>
      </c>
      <c r="X503" s="0" t="s">
        <v>170</v>
      </c>
      <c r="Y503" s="0" t="s">
        <v>360</v>
      </c>
    </row>
    <row r="504" customFormat="false" ht="13.8" hidden="false" customHeight="false" outlineLevel="0" collapsed="false">
      <c r="A504" s="0" t="n">
        <v>20190116</v>
      </c>
      <c r="B504" s="0" t="n">
        <v>62</v>
      </c>
      <c r="C504" s="0" t="n">
        <v>2100</v>
      </c>
      <c r="D504" s="5" t="n">
        <f aca="false">C504*-2</f>
        <v>-4200</v>
      </c>
      <c r="E504" s="1" t="n">
        <v>3.7</v>
      </c>
      <c r="F504" s="7" t="n">
        <f aca="false">G504-38200</f>
        <v>0</v>
      </c>
      <c r="G504" s="0" t="n">
        <v>38200</v>
      </c>
      <c r="H504" s="0" t="n">
        <v>19</v>
      </c>
      <c r="I504" s="0" t="n">
        <v>4.3</v>
      </c>
      <c r="J504" s="1" t="n">
        <v>0.1709</v>
      </c>
      <c r="L504" s="1" t="n">
        <v>0.7686</v>
      </c>
      <c r="M504" s="0" t="n">
        <f aca="false">I504*0.56</f>
        <v>2.408</v>
      </c>
      <c r="N504" s="3" t="n">
        <v>0</v>
      </c>
      <c r="O504" s="3"/>
      <c r="R504" s="0" t="s">
        <v>26</v>
      </c>
      <c r="S504" s="10" t="n">
        <v>0.011</v>
      </c>
      <c r="T504" s="10"/>
      <c r="V504" s="5"/>
      <c r="W504" s="5" t="n">
        <f aca="false">A504</f>
        <v>20190116</v>
      </c>
      <c r="X504" s="0" t="s">
        <v>170</v>
      </c>
      <c r="Y504" s="0" t="s">
        <v>360</v>
      </c>
    </row>
    <row r="505" customFormat="false" ht="13.8" hidden="false" customHeight="false" outlineLevel="0" collapsed="false">
      <c r="A505" s="0" t="n">
        <v>20190116</v>
      </c>
      <c r="B505" s="0" t="n">
        <v>63</v>
      </c>
      <c r="C505" s="0" t="n">
        <v>400</v>
      </c>
      <c r="D505" s="5" t="n">
        <f aca="false">C505*-2</f>
        <v>-800</v>
      </c>
      <c r="E505" s="1" t="n">
        <v>3.7</v>
      </c>
      <c r="F505" s="7" t="n">
        <f aca="false">G505-38200</f>
        <v>0</v>
      </c>
      <c r="G505" s="0" t="n">
        <v>38200</v>
      </c>
      <c r="H505" s="0" t="n">
        <v>19</v>
      </c>
      <c r="I505" s="0" t="n">
        <v>4.3</v>
      </c>
      <c r="J505" s="1" t="n">
        <v>0.2288</v>
      </c>
      <c r="L505" s="1" t="n">
        <v>0.9211</v>
      </c>
      <c r="M505" s="0" t="n">
        <f aca="false">I505*0.56</f>
        <v>2.408</v>
      </c>
      <c r="N505" s="3" t="n">
        <v>0</v>
      </c>
      <c r="O505" s="3"/>
      <c r="R505" s="61" t="s">
        <v>26</v>
      </c>
      <c r="S505" s="10" t="n">
        <v>0.272</v>
      </c>
      <c r="T505" s="10"/>
      <c r="V505" s="5"/>
      <c r="W505" s="5" t="n">
        <f aca="false">A505</f>
        <v>20190116</v>
      </c>
      <c r="X505" s="0" t="s">
        <v>170</v>
      </c>
      <c r="Y505" s="0" t="s">
        <v>360</v>
      </c>
    </row>
    <row r="506" customFormat="false" ht="13.8" hidden="false" customHeight="false" outlineLevel="0" collapsed="false">
      <c r="A506" s="0" t="n">
        <v>20190116</v>
      </c>
      <c r="B506" s="0" t="n">
        <v>64</v>
      </c>
      <c r="C506" s="0" t="n">
        <v>400</v>
      </c>
      <c r="D506" s="5" t="n">
        <f aca="false">C506*-2</f>
        <v>-800</v>
      </c>
      <c r="E506" s="1" t="n">
        <v>3.7</v>
      </c>
      <c r="F506" s="7" t="n">
        <f aca="false">G506-38200</f>
        <v>0</v>
      </c>
      <c r="G506" s="0" t="n">
        <v>38200</v>
      </c>
      <c r="H506" s="0" t="n">
        <v>18</v>
      </c>
      <c r="I506" s="0" t="n">
        <v>4.5</v>
      </c>
      <c r="J506" s="1" t="n">
        <v>-0.1278</v>
      </c>
      <c r="L506" s="1" t="n">
        <v>0.1368</v>
      </c>
      <c r="M506" s="0" t="n">
        <f aca="false">I506*0.56</f>
        <v>2.52</v>
      </c>
      <c r="N506" s="3" t="n">
        <v>0</v>
      </c>
      <c r="O506" s="3"/>
      <c r="R506" s="0" t="s">
        <v>26</v>
      </c>
      <c r="S506" s="10" t="n">
        <v>0.285</v>
      </c>
      <c r="T506" s="10"/>
      <c r="V506" s="5"/>
      <c r="W506" s="5" t="n">
        <f aca="false">A506</f>
        <v>20190116</v>
      </c>
      <c r="X506" s="0" t="s">
        <v>362</v>
      </c>
    </row>
    <row r="507" customFormat="false" ht="13.8" hidden="false" customHeight="false" outlineLevel="0" collapsed="false">
      <c r="A507" s="0" t="n">
        <v>20190116</v>
      </c>
      <c r="B507" s="0" t="n">
        <v>65</v>
      </c>
      <c r="C507" s="0" t="n">
        <v>400</v>
      </c>
      <c r="D507" s="5" t="n">
        <f aca="false">C507*-2</f>
        <v>-800</v>
      </c>
      <c r="E507" s="1" t="n">
        <v>-1</v>
      </c>
      <c r="F507" s="7" t="n">
        <f aca="false">G507-38200</f>
        <v>0</v>
      </c>
      <c r="G507" s="0" t="n">
        <v>38200</v>
      </c>
      <c r="H507" s="0" t="n">
        <v>18</v>
      </c>
      <c r="I507" s="0" t="n">
        <v>4.4</v>
      </c>
      <c r="J507" s="1" t="n">
        <v>-0.1417</v>
      </c>
      <c r="L507" s="1" t="n">
        <v>0.09664</v>
      </c>
      <c r="M507" s="0" t="n">
        <f aca="false">I507*0.56</f>
        <v>2.464</v>
      </c>
      <c r="N507" s="3" t="n">
        <v>0</v>
      </c>
      <c r="O507" s="3"/>
      <c r="R507" s="0" t="s">
        <v>26</v>
      </c>
      <c r="S507" s="10" t="n">
        <v>0.279</v>
      </c>
      <c r="T507" s="10"/>
      <c r="V507" s="5"/>
      <c r="W507" s="5" t="n">
        <f aca="false">A507</f>
        <v>20190116</v>
      </c>
    </row>
    <row r="508" customFormat="false" ht="13.8" hidden="false" customHeight="false" outlineLevel="0" collapsed="false">
      <c r="A508" s="0" t="n">
        <v>20190116</v>
      </c>
      <c r="B508" s="0" t="n">
        <v>66</v>
      </c>
      <c r="C508" s="0" t="n">
        <v>400</v>
      </c>
      <c r="D508" s="5" t="n">
        <f aca="false">C508*-2</f>
        <v>-800</v>
      </c>
      <c r="E508" s="1" t="n">
        <v>3.7</v>
      </c>
      <c r="F508" s="7" t="n">
        <f aca="false">G508-38200</f>
        <v>0</v>
      </c>
      <c r="G508" s="0" t="n">
        <v>38200</v>
      </c>
      <c r="H508" s="0" t="n">
        <v>18</v>
      </c>
      <c r="I508" s="0" t="n">
        <v>4.5</v>
      </c>
      <c r="J508" s="1" t="n">
        <v>-0.1407</v>
      </c>
      <c r="L508" s="1" t="n">
        <v>0.1257</v>
      </c>
      <c r="M508" s="0" t="n">
        <f aca="false">I508*0.56</f>
        <v>2.52</v>
      </c>
      <c r="N508" s="3" t="n">
        <v>0</v>
      </c>
      <c r="O508" s="3"/>
      <c r="R508" s="0" t="s">
        <v>26</v>
      </c>
      <c r="S508" s="10" t="n">
        <v>0.285</v>
      </c>
      <c r="T508" s="10"/>
      <c r="V508" s="5"/>
      <c r="W508" s="5" t="n">
        <f aca="false">A508</f>
        <v>20190116</v>
      </c>
      <c r="X508" s="0" t="s">
        <v>362</v>
      </c>
    </row>
    <row r="509" customFormat="false" ht="13.8" hidden="false" customHeight="false" outlineLevel="0" collapsed="false">
      <c r="A509" s="0" t="n">
        <v>20190116</v>
      </c>
      <c r="B509" s="0" t="n">
        <v>67</v>
      </c>
      <c r="C509" s="0" t="n">
        <v>400</v>
      </c>
      <c r="D509" s="5" t="n">
        <f aca="false">C509*-2</f>
        <v>-800</v>
      </c>
      <c r="E509" s="1" t="n">
        <v>3.7</v>
      </c>
      <c r="F509" s="7" t="n">
        <f aca="false">G509-38200</f>
        <v>0</v>
      </c>
      <c r="G509" s="0" t="n">
        <v>38200</v>
      </c>
      <c r="H509" s="0" t="n">
        <v>18</v>
      </c>
      <c r="I509" s="0" t="n">
        <v>4.5</v>
      </c>
      <c r="J509" s="1" t="n">
        <v>-0.1391</v>
      </c>
      <c r="L509" s="1" t="n">
        <v>0.1161</v>
      </c>
      <c r="M509" s="0" t="n">
        <f aca="false">I509*0.56</f>
        <v>2.52</v>
      </c>
      <c r="N509" s="3" t="n">
        <v>0</v>
      </c>
      <c r="O509" s="3"/>
      <c r="R509" s="0" t="s">
        <v>26</v>
      </c>
      <c r="S509" s="10" t="n">
        <v>0.285</v>
      </c>
      <c r="T509" s="10"/>
      <c r="V509" s="5"/>
      <c r="W509" s="5" t="n">
        <f aca="false">A509</f>
        <v>20190116</v>
      </c>
    </row>
    <row r="510" customFormat="false" ht="13.8" hidden="false" customHeight="false" outlineLevel="0" collapsed="false">
      <c r="A510" s="0" t="n">
        <v>20190116</v>
      </c>
      <c r="B510" s="0" t="n">
        <v>68</v>
      </c>
      <c r="C510" s="0" t="n">
        <v>600</v>
      </c>
      <c r="D510" s="5" t="n">
        <f aca="false">C510*-2</f>
        <v>-1200</v>
      </c>
      <c r="E510" s="1" t="n">
        <v>3.7</v>
      </c>
      <c r="F510" s="7" t="n">
        <f aca="false">G510-38200</f>
        <v>0</v>
      </c>
      <c r="G510" s="0" t="n">
        <v>38200</v>
      </c>
      <c r="H510" s="0" t="n">
        <v>18</v>
      </c>
      <c r="I510" s="0" t="n">
        <v>4.4</v>
      </c>
      <c r="J510" s="1" t="n">
        <v>-0.144</v>
      </c>
      <c r="L510" s="1" t="n">
        <v>0.09133</v>
      </c>
      <c r="M510" s="0" t="n">
        <f aca="false">I510*0.56</f>
        <v>2.464</v>
      </c>
      <c r="N510" s="3" t="n">
        <v>0</v>
      </c>
      <c r="O510" s="3"/>
      <c r="R510" s="0" t="s">
        <v>26</v>
      </c>
      <c r="S510" s="10" t="n">
        <v>0.129</v>
      </c>
      <c r="T510" s="10"/>
      <c r="V510" s="5"/>
      <c r="W510" s="5" t="n">
        <f aca="false">A510</f>
        <v>20190116</v>
      </c>
    </row>
    <row r="511" customFormat="false" ht="13.8" hidden="false" customHeight="false" outlineLevel="0" collapsed="false">
      <c r="A511" s="0" t="n">
        <v>20190116</v>
      </c>
      <c r="B511" s="0" t="n">
        <v>69</v>
      </c>
      <c r="C511" s="0" t="n">
        <v>900</v>
      </c>
      <c r="D511" s="5" t="n">
        <f aca="false">C511*-2</f>
        <v>-1800</v>
      </c>
      <c r="E511" s="1" t="n">
        <v>3.7</v>
      </c>
      <c r="F511" s="7" t="n">
        <f aca="false">G511-38200</f>
        <v>0</v>
      </c>
      <c r="G511" s="0" t="n">
        <v>38200</v>
      </c>
      <c r="H511" s="0" t="n">
        <v>19</v>
      </c>
      <c r="I511" s="0" t="n">
        <v>4.3</v>
      </c>
      <c r="J511" s="1" t="n">
        <v>-0.1235</v>
      </c>
      <c r="L511" s="1" t="n">
        <v>0.147</v>
      </c>
      <c r="M511" s="0" t="n">
        <f aca="false">I511*0.56</f>
        <v>2.408</v>
      </c>
      <c r="N511" s="3" t="n">
        <v>0</v>
      </c>
      <c r="O511" s="3"/>
      <c r="R511" s="0" t="s">
        <v>26</v>
      </c>
      <c r="S511" s="10" t="n">
        <v>0.057</v>
      </c>
      <c r="T511" s="10"/>
      <c r="V511" s="5"/>
      <c r="W511" s="5" t="n">
        <f aca="false">A511</f>
        <v>20190116</v>
      </c>
      <c r="X511" s="0" t="s">
        <v>363</v>
      </c>
    </row>
    <row r="512" customFormat="false" ht="13.8" hidden="false" customHeight="false" outlineLevel="0" collapsed="false">
      <c r="A512" s="0" t="n">
        <v>20190116</v>
      </c>
      <c r="B512" s="0" t="n">
        <v>70</v>
      </c>
      <c r="C512" s="0" t="n">
        <v>1500</v>
      </c>
      <c r="D512" s="5" t="n">
        <f aca="false">C512*-2</f>
        <v>-3000</v>
      </c>
      <c r="E512" s="1" t="n">
        <v>3.7</v>
      </c>
      <c r="F512" s="7" t="n">
        <f aca="false">G512-38200</f>
        <v>0</v>
      </c>
      <c r="G512" s="0" t="n">
        <v>38200</v>
      </c>
      <c r="H512" s="0" t="n">
        <v>19</v>
      </c>
      <c r="I512" s="0" t="n">
        <v>4.3</v>
      </c>
      <c r="J512" s="1" t="n">
        <v>0.00759</v>
      </c>
      <c r="L512" s="1" t="n">
        <v>0.5122</v>
      </c>
      <c r="M512" s="0" t="n">
        <f aca="false">I512*0.56</f>
        <v>2.408</v>
      </c>
      <c r="N512" s="3" t="n">
        <v>0</v>
      </c>
      <c r="O512" s="3"/>
      <c r="R512" s="0" t="s">
        <v>26</v>
      </c>
      <c r="S512" s="10" t="n">
        <v>0.021</v>
      </c>
      <c r="T512" s="10"/>
      <c r="V512" s="5"/>
      <c r="W512" s="5" t="n">
        <f aca="false">A512</f>
        <v>20190116</v>
      </c>
      <c r="X512" s="0" t="s">
        <v>362</v>
      </c>
    </row>
    <row r="513" customFormat="false" ht="12.8" hidden="false" customHeight="false" outlineLevel="0" collapsed="false">
      <c r="A513" s="0" t="n">
        <v>20190115</v>
      </c>
      <c r="B513" s="0" t="n">
        <v>1</v>
      </c>
      <c r="C513" s="0" t="n">
        <v>0</v>
      </c>
      <c r="D513" s="5" t="n">
        <f aca="false">C513*-2</f>
        <v>-0</v>
      </c>
      <c r="E513" s="1" t="n">
        <v>1.25</v>
      </c>
      <c r="F513" s="0" t="n">
        <v>0</v>
      </c>
      <c r="H513" s="0" t="n">
        <v>20</v>
      </c>
      <c r="I513" s="0" t="n">
        <v>4.4</v>
      </c>
      <c r="J513" s="1" t="n">
        <v>0.157</v>
      </c>
      <c r="M513" s="0" t="n">
        <f aca="false">I513*0.56</f>
        <v>2.464</v>
      </c>
      <c r="S513" s="1" t="n">
        <v>3.87</v>
      </c>
      <c r="T513" s="1"/>
      <c r="W513" s="5" t="n">
        <f aca="false">A513</f>
        <v>20190115</v>
      </c>
    </row>
    <row r="514" customFormat="false" ht="13.8" hidden="false" customHeight="false" outlineLevel="0" collapsed="false">
      <c r="A514" s="0" t="n">
        <v>20190115</v>
      </c>
      <c r="B514" s="0" t="n">
        <v>2</v>
      </c>
      <c r="C514" s="0" t="n">
        <v>0</v>
      </c>
      <c r="D514" s="5" t="n">
        <f aca="false">C514*-2</f>
        <v>-0</v>
      </c>
      <c r="E514" s="1" t="n">
        <v>1.25</v>
      </c>
      <c r="F514" s="7" t="n">
        <v>0</v>
      </c>
      <c r="H514" s="0" t="n">
        <v>20</v>
      </c>
      <c r="I514" s="0" t="n">
        <v>4.6</v>
      </c>
      <c r="J514" s="1" t="n">
        <v>0.245</v>
      </c>
      <c r="M514" s="0" t="n">
        <f aca="false">I514*0.56</f>
        <v>2.576</v>
      </c>
      <c r="S514" s="1" t="n">
        <v>4.046</v>
      </c>
      <c r="T514" s="1"/>
      <c r="W514" s="5" t="n">
        <f aca="false">A514</f>
        <v>20190115</v>
      </c>
    </row>
    <row r="515" customFormat="false" ht="12.8" hidden="false" customHeight="false" outlineLevel="0" collapsed="false">
      <c r="A515" s="0" t="n">
        <v>20190115</v>
      </c>
      <c r="B515" s="0" t="n">
        <v>3</v>
      </c>
      <c r="C515" s="0" t="n">
        <v>0</v>
      </c>
      <c r="D515" s="5" t="n">
        <f aca="false">C515*-2</f>
        <v>-0</v>
      </c>
      <c r="E515" s="1" t="n">
        <v>1.25</v>
      </c>
      <c r="F515" s="0" t="n">
        <v>0</v>
      </c>
      <c r="H515" s="0" t="n">
        <v>21</v>
      </c>
      <c r="I515" s="0" t="n">
        <v>4.8</v>
      </c>
      <c r="J515" s="1" t="n">
        <v>0.3545</v>
      </c>
      <c r="M515" s="0" t="n">
        <f aca="false">I515*0.56</f>
        <v>2.688</v>
      </c>
      <c r="S515" s="1" t="n">
        <v>4.222</v>
      </c>
      <c r="T515" s="1"/>
      <c r="W515" s="5" t="n">
        <f aca="false">A515</f>
        <v>20190115</v>
      </c>
    </row>
    <row r="516" customFormat="false" ht="13.8" hidden="false" customHeight="false" outlineLevel="0" collapsed="false">
      <c r="A516" s="0" t="n">
        <v>20190115</v>
      </c>
      <c r="B516" s="0" t="n">
        <v>4</v>
      </c>
      <c r="C516" s="0" t="n">
        <v>0</v>
      </c>
      <c r="D516" s="5" t="n">
        <f aca="false">C516*-2</f>
        <v>-0</v>
      </c>
      <c r="E516" s="1" t="n">
        <v>1.25</v>
      </c>
      <c r="F516" s="7" t="n">
        <v>0</v>
      </c>
      <c r="H516" s="0" t="n">
        <v>20</v>
      </c>
      <c r="I516" s="0" t="n">
        <v>4.5</v>
      </c>
      <c r="J516" s="1" t="n">
        <v>0.1524</v>
      </c>
      <c r="M516" s="0" t="n">
        <f aca="false">I516*0.56</f>
        <v>2.52</v>
      </c>
      <c r="S516" s="1" t="n">
        <v>3.958</v>
      </c>
      <c r="T516" s="1"/>
      <c r="W516" s="5" t="n">
        <f aca="false">A516</f>
        <v>20190115</v>
      </c>
    </row>
    <row r="517" customFormat="false" ht="12.8" hidden="false" customHeight="false" outlineLevel="0" collapsed="false">
      <c r="A517" s="0" t="n">
        <v>20190115</v>
      </c>
      <c r="B517" s="0" t="n">
        <v>5</v>
      </c>
      <c r="C517" s="0" t="n">
        <v>0</v>
      </c>
      <c r="D517" s="5" t="n">
        <f aca="false">C517*-2</f>
        <v>-0</v>
      </c>
      <c r="E517" s="1" t="n">
        <v>1.25</v>
      </c>
      <c r="F517" s="0" t="n">
        <v>0</v>
      </c>
      <c r="H517" s="0" t="n">
        <v>21</v>
      </c>
      <c r="I517" s="0" t="n">
        <v>4.8</v>
      </c>
      <c r="J517" s="1" t="n">
        <v>0.2499</v>
      </c>
      <c r="M517" s="0" t="n">
        <f aca="false">I517*0.56</f>
        <v>2.688</v>
      </c>
      <c r="S517" s="1" t="n">
        <v>4.222</v>
      </c>
      <c r="T517" s="1"/>
      <c r="W517" s="5" t="n">
        <f aca="false">A517</f>
        <v>20190115</v>
      </c>
    </row>
    <row r="518" customFormat="false" ht="13.8" hidden="false" customHeight="false" outlineLevel="0" collapsed="false">
      <c r="A518" s="0" t="n">
        <v>20190115</v>
      </c>
      <c r="B518" s="0" t="n">
        <v>6</v>
      </c>
      <c r="C518" s="0" t="n">
        <v>300</v>
      </c>
      <c r="D518" s="5" t="n">
        <f aca="false">C518*-2</f>
        <v>-600</v>
      </c>
      <c r="E518" s="1" t="n">
        <v>1.25</v>
      </c>
      <c r="F518" s="7" t="n">
        <v>0</v>
      </c>
      <c r="H518" s="0" t="n">
        <v>22</v>
      </c>
      <c r="I518" s="0" t="n">
        <v>3.75</v>
      </c>
      <c r="J518" s="1" t="n">
        <v>1.092</v>
      </c>
      <c r="M518" s="0" t="n">
        <f aca="false">I518*0.56</f>
        <v>2.1</v>
      </c>
      <c r="S518" s="1" t="n">
        <v>0.4</v>
      </c>
      <c r="T518" s="1"/>
      <c r="W518" s="5" t="n">
        <f aca="false">A518</f>
        <v>20190115</v>
      </c>
    </row>
    <row r="519" customFormat="false" ht="12.8" hidden="false" customHeight="false" outlineLevel="0" collapsed="false">
      <c r="A519" s="0" t="n">
        <v>20190115</v>
      </c>
      <c r="B519" s="0" t="n">
        <v>7</v>
      </c>
      <c r="C519" s="0" t="n">
        <v>600</v>
      </c>
      <c r="D519" s="5" t="n">
        <f aca="false">C519*-2</f>
        <v>-1200</v>
      </c>
      <c r="E519" s="1" t="n">
        <v>1.25</v>
      </c>
      <c r="F519" s="0" t="n">
        <v>0</v>
      </c>
      <c r="H519" s="0" t="n">
        <v>28</v>
      </c>
      <c r="I519" s="0" t="n">
        <v>5.2</v>
      </c>
      <c r="J519" s="1" t="n">
        <v>2.241</v>
      </c>
      <c r="M519" s="0" t="n">
        <f aca="false">I519*0.56</f>
        <v>2.912</v>
      </c>
      <c r="S519" s="1" t="n">
        <v>0.152</v>
      </c>
      <c r="T519" s="1"/>
      <c r="W519" s="5" t="n">
        <f aca="false">A519</f>
        <v>20190115</v>
      </c>
    </row>
    <row r="520" customFormat="false" ht="13.8" hidden="false" customHeight="false" outlineLevel="0" collapsed="false">
      <c r="A520" s="0" t="n">
        <v>20190115</v>
      </c>
      <c r="B520" s="0" t="n">
        <v>8</v>
      </c>
      <c r="C520" s="0" t="n">
        <v>600</v>
      </c>
      <c r="D520" s="5" t="n">
        <f aca="false">C520*-2</f>
        <v>-1200</v>
      </c>
      <c r="E520" s="1" t="n">
        <v>1.25</v>
      </c>
      <c r="F520" s="7" t="n">
        <v>0</v>
      </c>
      <c r="H520" s="0" t="n">
        <v>25</v>
      </c>
      <c r="I520" s="0" t="n">
        <v>4.95</v>
      </c>
      <c r="J520" s="1" t="n">
        <v>2.779</v>
      </c>
      <c r="M520" s="0" t="n">
        <f aca="false">I520*0.56</f>
        <v>2.772</v>
      </c>
      <c r="S520" s="1" t="n">
        <v>0.145</v>
      </c>
      <c r="T520" s="1"/>
      <c r="W520" s="5" t="n">
        <f aca="false">A520</f>
        <v>20190115</v>
      </c>
    </row>
    <row r="521" customFormat="false" ht="12.8" hidden="false" customHeight="false" outlineLevel="0" collapsed="false">
      <c r="A521" s="0" t="n">
        <v>20190115</v>
      </c>
      <c r="B521" s="0" t="n">
        <v>9</v>
      </c>
      <c r="C521" s="0" t="n">
        <v>800</v>
      </c>
      <c r="D521" s="5" t="n">
        <f aca="false">C521*-2</f>
        <v>-1600</v>
      </c>
      <c r="E521" s="1" t="n">
        <v>1.25</v>
      </c>
      <c r="F521" s="0" t="n">
        <v>0</v>
      </c>
      <c r="H521" s="0" t="n">
        <v>28</v>
      </c>
      <c r="I521" s="0" t="n">
        <v>5</v>
      </c>
      <c r="J521" s="1" t="n">
        <v>4.286</v>
      </c>
      <c r="M521" s="0" t="n">
        <f aca="false">I521*0.56</f>
        <v>2.8</v>
      </c>
      <c r="S521" s="1" t="n">
        <v>0.084</v>
      </c>
      <c r="T521" s="1"/>
      <c r="W521" s="5" t="n">
        <f aca="false">A521</f>
        <v>20190115</v>
      </c>
    </row>
    <row r="522" customFormat="false" ht="13.8" hidden="false" customHeight="false" outlineLevel="0" collapsed="false">
      <c r="A522" s="0" t="n">
        <v>20190115</v>
      </c>
      <c r="B522" s="0" t="n">
        <v>10</v>
      </c>
      <c r="C522" s="0" t="n">
        <v>800</v>
      </c>
      <c r="D522" s="5" t="n">
        <f aca="false">C522*-2</f>
        <v>-1600</v>
      </c>
      <c r="E522" s="1" t="n">
        <v>1.25</v>
      </c>
      <c r="F522" s="7" t="n">
        <v>0</v>
      </c>
      <c r="H522" s="0" t="n">
        <v>23</v>
      </c>
      <c r="I522" s="0" t="n">
        <v>5.2</v>
      </c>
      <c r="J522" s="1" t="n">
        <v>0.5966</v>
      </c>
      <c r="M522" s="0" t="n">
        <f aca="false">I522*0.56</f>
        <v>2.912</v>
      </c>
      <c r="S522" s="1" t="n">
        <v>0.087</v>
      </c>
      <c r="T522" s="1"/>
      <c r="W522" s="5" t="n">
        <f aca="false">A522</f>
        <v>20190115</v>
      </c>
    </row>
    <row r="523" customFormat="false" ht="12.8" hidden="false" customHeight="false" outlineLevel="0" collapsed="false">
      <c r="A523" s="0" t="n">
        <v>20190115</v>
      </c>
      <c r="B523" s="0" t="n">
        <v>11</v>
      </c>
      <c r="C523" s="0" t="n">
        <v>800</v>
      </c>
      <c r="D523" s="5" t="n">
        <f aca="false">C523*-2</f>
        <v>-1600</v>
      </c>
      <c r="E523" s="1" t="n">
        <v>1.25</v>
      </c>
      <c r="F523" s="0" t="n">
        <v>0</v>
      </c>
      <c r="H523" s="0" t="n">
        <v>26</v>
      </c>
      <c r="I523" s="0" t="n">
        <v>4.8</v>
      </c>
      <c r="J523" s="1" t="n">
        <v>2.622</v>
      </c>
      <c r="M523" s="0" t="n">
        <f aca="false">I523*0.56</f>
        <v>2.688</v>
      </c>
      <c r="S523" s="1" t="n">
        <v>0.08</v>
      </c>
      <c r="T523" s="1"/>
      <c r="W523" s="5" t="n">
        <f aca="false">A523</f>
        <v>20190115</v>
      </c>
    </row>
    <row r="524" customFormat="false" ht="12.8" hidden="false" customHeight="false" outlineLevel="0" collapsed="false">
      <c r="A524" s="0" t="n">
        <v>20190115</v>
      </c>
      <c r="B524" s="0" t="n">
        <v>13</v>
      </c>
      <c r="C524" s="0" t="n">
        <v>800</v>
      </c>
      <c r="D524" s="5" t="n">
        <f aca="false">C524*-2</f>
        <v>-1600</v>
      </c>
      <c r="E524" s="1" t="n">
        <v>1.25</v>
      </c>
      <c r="F524" s="0" t="n">
        <v>0</v>
      </c>
      <c r="H524" s="0" t="n">
        <v>28</v>
      </c>
      <c r="I524" s="0" t="n">
        <v>5.3</v>
      </c>
      <c r="J524" s="1" t="n">
        <v>0.03321</v>
      </c>
      <c r="M524" s="0" t="n">
        <f aca="false">I524*0.56</f>
        <v>2.968</v>
      </c>
      <c r="S524" s="1" t="n">
        <v>0.089</v>
      </c>
      <c r="T524" s="1"/>
      <c r="W524" s="5" t="n">
        <f aca="false">A524</f>
        <v>20190115</v>
      </c>
    </row>
    <row r="525" customFormat="false" ht="13.8" hidden="false" customHeight="false" outlineLevel="0" collapsed="false">
      <c r="A525" s="0" t="n">
        <v>20190115</v>
      </c>
      <c r="B525" s="0" t="n">
        <v>14</v>
      </c>
      <c r="C525" s="0" t="n">
        <v>800</v>
      </c>
      <c r="D525" s="5" t="n">
        <f aca="false">C525*-2</f>
        <v>-1600</v>
      </c>
      <c r="E525" s="1" t="n">
        <v>1.25</v>
      </c>
      <c r="F525" s="7" t="n">
        <v>0</v>
      </c>
      <c r="H525" s="0" t="n">
        <v>24</v>
      </c>
      <c r="I525" s="0" t="n">
        <v>4.8</v>
      </c>
      <c r="J525" s="1" t="n">
        <v>2.3</v>
      </c>
      <c r="M525" s="0" t="n">
        <f aca="false">I525*0.56</f>
        <v>2.688</v>
      </c>
      <c r="S525" s="1" t="n">
        <v>0.08</v>
      </c>
      <c r="T525" s="1"/>
      <c r="W525" s="5" t="n">
        <f aca="false">A525</f>
        <v>20190115</v>
      </c>
    </row>
    <row r="526" customFormat="false" ht="12.8" hidden="false" customHeight="false" outlineLevel="0" collapsed="false">
      <c r="A526" s="0" t="n">
        <v>20190115</v>
      </c>
      <c r="B526" s="0" t="n">
        <v>15</v>
      </c>
      <c r="C526" s="0" t="n">
        <v>800</v>
      </c>
      <c r="D526" s="5" t="n">
        <f aca="false">C526*-2</f>
        <v>-1600</v>
      </c>
      <c r="E526" s="1" t="n">
        <v>1.25</v>
      </c>
      <c r="F526" s="0" t="n">
        <v>0</v>
      </c>
      <c r="H526" s="0" t="n">
        <v>24</v>
      </c>
      <c r="I526" s="0" t="n">
        <v>5.1</v>
      </c>
      <c r="J526" s="1" t="n">
        <v>2.083</v>
      </c>
      <c r="M526" s="0" t="n">
        <f aca="false">I526*0.56</f>
        <v>2.856</v>
      </c>
      <c r="S526" s="1" t="n">
        <v>0.085</v>
      </c>
      <c r="T526" s="1"/>
      <c r="W526" s="5" t="n">
        <f aca="false">A526</f>
        <v>20190115</v>
      </c>
    </row>
    <row r="527" customFormat="false" ht="13.8" hidden="false" customHeight="false" outlineLevel="0" collapsed="false">
      <c r="A527" s="0" t="n">
        <v>20190115</v>
      </c>
      <c r="B527" s="0" t="n">
        <v>16</v>
      </c>
      <c r="C527" s="0" t="n">
        <v>1000</v>
      </c>
      <c r="D527" s="5" t="n">
        <f aca="false">C527*-2</f>
        <v>-2000</v>
      </c>
      <c r="E527" s="1" t="n">
        <v>1.25</v>
      </c>
      <c r="F527" s="7" t="n">
        <v>0</v>
      </c>
      <c r="H527" s="0" t="n">
        <v>26</v>
      </c>
      <c r="I527" s="0" t="n">
        <v>5</v>
      </c>
      <c r="J527" s="1" t="n">
        <v>3.164</v>
      </c>
      <c r="M527" s="0" t="n">
        <f aca="false">I527*0.56</f>
        <v>2.8</v>
      </c>
      <c r="S527" s="1" t="n">
        <v>0.054</v>
      </c>
      <c r="T527" s="1"/>
      <c r="W527" s="5" t="n">
        <f aca="false">A527</f>
        <v>20190115</v>
      </c>
    </row>
    <row r="528" customFormat="false" ht="12.8" hidden="false" customHeight="false" outlineLevel="0" collapsed="false">
      <c r="A528" s="0" t="n">
        <v>20190115</v>
      </c>
      <c r="B528" s="0" t="n">
        <v>17</v>
      </c>
      <c r="C528" s="0" t="n">
        <v>1000</v>
      </c>
      <c r="D528" s="5" t="n">
        <f aca="false">C528*-2</f>
        <v>-2000</v>
      </c>
      <c r="E528" s="1" t="n">
        <v>1.25</v>
      </c>
      <c r="F528" s="0" t="n">
        <v>0</v>
      </c>
      <c r="H528" s="0" t="n">
        <v>26</v>
      </c>
      <c r="I528" s="0" t="n">
        <v>4.7</v>
      </c>
      <c r="J528" s="1" t="n">
        <v>6.511</v>
      </c>
      <c r="M528" s="0" t="n">
        <f aca="false">I528*0.56</f>
        <v>2.632</v>
      </c>
      <c r="S528" s="1" t="n">
        <v>0.051</v>
      </c>
      <c r="T528" s="1"/>
      <c r="W528" s="5" t="n">
        <f aca="false">A528</f>
        <v>20190115</v>
      </c>
    </row>
    <row r="529" customFormat="false" ht="13.8" hidden="false" customHeight="false" outlineLevel="0" collapsed="false">
      <c r="A529" s="0" t="n">
        <v>20190115</v>
      </c>
      <c r="B529" s="0" t="n">
        <v>18</v>
      </c>
      <c r="C529" s="0" t="n">
        <v>1000</v>
      </c>
      <c r="D529" s="5" t="n">
        <f aca="false">C529*-2</f>
        <v>-2000</v>
      </c>
      <c r="E529" s="1" t="n">
        <v>1.25</v>
      </c>
      <c r="F529" s="7" t="n">
        <v>0</v>
      </c>
      <c r="H529" s="0" t="n">
        <v>25</v>
      </c>
      <c r="I529" s="0" t="n">
        <v>5.2</v>
      </c>
      <c r="J529" s="1" t="n">
        <v>2.268</v>
      </c>
      <c r="M529" s="0" t="n">
        <f aca="false">I529*0.56</f>
        <v>2.912</v>
      </c>
      <c r="S529" s="1" t="n">
        <v>0.056</v>
      </c>
      <c r="T529" s="1"/>
      <c r="W529" s="5" t="n">
        <f aca="false">A529</f>
        <v>20190115</v>
      </c>
    </row>
    <row r="530" s="11" customFormat="true" ht="12.8" hidden="false" customHeight="false" outlineLevel="0" collapsed="false">
      <c r="A530" s="11" t="n">
        <v>20190115</v>
      </c>
      <c r="B530" s="11" t="n">
        <v>19</v>
      </c>
      <c r="C530" s="11" t="n">
        <v>1000</v>
      </c>
      <c r="D530" s="5" t="n">
        <f aca="false">C530*-2</f>
        <v>-2000</v>
      </c>
      <c r="E530" s="67" t="n">
        <v>1.25</v>
      </c>
      <c r="F530" s="11" t="n">
        <v>0</v>
      </c>
      <c r="H530" s="11" t="n">
        <v>28</v>
      </c>
      <c r="I530" s="11" t="n">
        <v>5.2</v>
      </c>
      <c r="J530" s="67" t="n">
        <v>4.459</v>
      </c>
      <c r="M530" s="11" t="n">
        <f aca="false">I530*0.56</f>
        <v>2.912</v>
      </c>
      <c r="N530" s="65"/>
      <c r="O530" s="65"/>
      <c r="S530" s="67" t="n">
        <v>0.056</v>
      </c>
      <c r="T530" s="67"/>
      <c r="U530" s="0"/>
      <c r="W530" s="5" t="n">
        <f aca="false">A530</f>
        <v>20190115</v>
      </c>
    </row>
    <row r="531" customFormat="false" ht="13.8" hidden="false" customHeight="false" outlineLevel="0" collapsed="false">
      <c r="A531" s="0" t="n">
        <v>20190115</v>
      </c>
      <c r="B531" s="0" t="n">
        <v>20</v>
      </c>
      <c r="C531" s="0" t="n">
        <v>1000</v>
      </c>
      <c r="D531" s="5" t="n">
        <f aca="false">C531*-2</f>
        <v>-2000</v>
      </c>
      <c r="E531" s="1" t="n">
        <v>1.25</v>
      </c>
      <c r="F531" s="7" t="n">
        <v>0</v>
      </c>
      <c r="H531" s="0" t="n">
        <v>24</v>
      </c>
      <c r="I531" s="0" t="n">
        <v>5.5</v>
      </c>
      <c r="J531" s="1" t="n">
        <v>3.593</v>
      </c>
      <c r="M531" s="0" t="n">
        <f aca="false">I531*0.56</f>
        <v>3.08</v>
      </c>
      <c r="S531" s="1" t="n">
        <v>0.059</v>
      </c>
      <c r="T531" s="1"/>
      <c r="W531" s="5" t="n">
        <f aca="false">A531</f>
        <v>20190115</v>
      </c>
    </row>
    <row r="532" customFormat="false" ht="12.8" hidden="false" customHeight="false" outlineLevel="0" collapsed="false">
      <c r="A532" s="0" t="n">
        <v>20190115</v>
      </c>
      <c r="B532" s="0" t="n">
        <v>21</v>
      </c>
      <c r="C532" s="0" t="n">
        <v>1000</v>
      </c>
      <c r="D532" s="5" t="n">
        <f aca="false">C532*-2</f>
        <v>-2000</v>
      </c>
      <c r="E532" s="1" t="n">
        <v>2.5</v>
      </c>
      <c r="F532" s="0" t="n">
        <v>0</v>
      </c>
      <c r="H532" s="0" t="n">
        <v>18</v>
      </c>
      <c r="I532" s="0" t="n">
        <v>4.3</v>
      </c>
      <c r="J532" s="1" t="n">
        <v>2.309</v>
      </c>
      <c r="M532" s="0" t="n">
        <f aca="false">I532*0.56</f>
        <v>2.408</v>
      </c>
      <c r="S532" s="1" t="n">
        <v>0.046</v>
      </c>
      <c r="T532" s="1"/>
      <c r="W532" s="5" t="n">
        <f aca="false">A532</f>
        <v>20190115</v>
      </c>
    </row>
    <row r="533" customFormat="false" ht="13.8" hidden="false" customHeight="false" outlineLevel="0" collapsed="false">
      <c r="A533" s="0" t="n">
        <v>20190115</v>
      </c>
      <c r="B533" s="0" t="n">
        <v>22</v>
      </c>
      <c r="C533" s="0" t="n">
        <v>1000</v>
      </c>
      <c r="D533" s="5" t="n">
        <f aca="false">C533*-2</f>
        <v>-2000</v>
      </c>
      <c r="E533" s="1" t="n">
        <v>2.5</v>
      </c>
      <c r="F533" s="7" t="n">
        <v>0</v>
      </c>
      <c r="H533" s="0" t="n">
        <v>19</v>
      </c>
      <c r="I533" s="0" t="n">
        <v>4.5</v>
      </c>
      <c r="J533" s="1" t="n">
        <v>0.01694</v>
      </c>
      <c r="M533" s="0" t="n">
        <f aca="false">I533*0.56</f>
        <v>2.52</v>
      </c>
      <c r="S533" s="1" t="n">
        <v>0.049</v>
      </c>
      <c r="T533" s="1"/>
      <c r="W533" s="5" t="n">
        <f aca="false">A533</f>
        <v>20190115</v>
      </c>
    </row>
    <row r="534" customFormat="false" ht="12.8" hidden="false" customHeight="false" outlineLevel="0" collapsed="false">
      <c r="A534" s="0" t="n">
        <v>20190115</v>
      </c>
      <c r="B534" s="0" t="n">
        <v>23</v>
      </c>
      <c r="C534" s="0" t="n">
        <v>1000</v>
      </c>
      <c r="D534" s="5" t="n">
        <f aca="false">C534*-2</f>
        <v>-2000</v>
      </c>
      <c r="E534" s="1" t="n">
        <v>2.5</v>
      </c>
      <c r="F534" s="0" t="n">
        <v>0</v>
      </c>
      <c r="H534" s="0" t="n">
        <v>18</v>
      </c>
      <c r="I534" s="0" t="n">
        <v>4.8</v>
      </c>
      <c r="J534" s="1" t="n">
        <v>0.4045</v>
      </c>
      <c r="M534" s="0" t="n">
        <f aca="false">I534*0.56</f>
        <v>2.688</v>
      </c>
      <c r="S534" s="1" t="n">
        <v>0.052</v>
      </c>
      <c r="T534" s="1"/>
      <c r="W534" s="5" t="n">
        <f aca="false">A534</f>
        <v>20190115</v>
      </c>
    </row>
    <row r="535" customFormat="false" ht="13.8" hidden="false" customHeight="false" outlineLevel="0" collapsed="false">
      <c r="A535" s="0" t="n">
        <v>20190115</v>
      </c>
      <c r="B535" s="0" t="n">
        <v>24</v>
      </c>
      <c r="C535" s="0" t="n">
        <v>1000</v>
      </c>
      <c r="D535" s="5" t="n">
        <f aca="false">C535*-2</f>
        <v>-2000</v>
      </c>
      <c r="E535" s="1" t="n">
        <v>2.5</v>
      </c>
      <c r="F535" s="7" t="n">
        <v>0</v>
      </c>
      <c r="H535" s="0" t="n">
        <v>21</v>
      </c>
      <c r="I535" s="0" t="n">
        <v>4.8</v>
      </c>
      <c r="J535" s="1" t="n">
        <v>-0.06405</v>
      </c>
      <c r="M535" s="0" t="n">
        <f aca="false">I535*0.56</f>
        <v>2.688</v>
      </c>
      <c r="S535" s="1" t="n">
        <v>0.052</v>
      </c>
      <c r="T535" s="1"/>
      <c r="W535" s="5" t="n">
        <f aca="false">A535</f>
        <v>20190115</v>
      </c>
    </row>
    <row r="536" customFormat="false" ht="12.8" hidden="false" customHeight="false" outlineLevel="0" collapsed="false">
      <c r="A536" s="0" t="n">
        <v>20190115</v>
      </c>
      <c r="B536" s="0" t="n">
        <v>25</v>
      </c>
      <c r="C536" s="0" t="n">
        <v>1000</v>
      </c>
      <c r="D536" s="5" t="n">
        <f aca="false">C536*-2</f>
        <v>-2000</v>
      </c>
      <c r="E536" s="1" t="n">
        <v>2.5</v>
      </c>
      <c r="F536" s="0" t="n">
        <v>0</v>
      </c>
      <c r="H536" s="0" t="n">
        <v>20</v>
      </c>
      <c r="I536" s="0" t="n">
        <v>4.7</v>
      </c>
      <c r="J536" s="1" t="n">
        <v>-0.09458</v>
      </c>
      <c r="M536" s="0" t="n">
        <f aca="false">I536*0.56</f>
        <v>2.632</v>
      </c>
      <c r="S536" s="1" t="n">
        <v>0.051</v>
      </c>
      <c r="T536" s="1"/>
      <c r="W536" s="5" t="n">
        <f aca="false">A536</f>
        <v>20190115</v>
      </c>
    </row>
    <row r="537" customFormat="false" ht="13.8" hidden="false" customHeight="false" outlineLevel="0" collapsed="false">
      <c r="A537" s="0" t="n">
        <v>20190115</v>
      </c>
      <c r="B537" s="0" t="n">
        <v>26</v>
      </c>
      <c r="C537" s="0" t="n">
        <v>1000</v>
      </c>
      <c r="D537" s="5" t="n">
        <f aca="false">C537*-2</f>
        <v>-2000</v>
      </c>
      <c r="E537" s="1" t="n">
        <v>2.5</v>
      </c>
      <c r="F537" s="7" t="n">
        <v>0</v>
      </c>
      <c r="H537" s="0" t="n">
        <v>21</v>
      </c>
      <c r="I537" s="0" t="n">
        <v>4.5</v>
      </c>
      <c r="J537" s="1" t="n">
        <v>-0.0385</v>
      </c>
      <c r="M537" s="0" t="n">
        <f aca="false">I537*0.56</f>
        <v>2.52</v>
      </c>
      <c r="S537" s="1" t="n">
        <v>0.049</v>
      </c>
      <c r="T537" s="1"/>
      <c r="W537" s="5" t="n">
        <f aca="false">A537</f>
        <v>20190115</v>
      </c>
    </row>
    <row r="538" customFormat="false" ht="12.8" hidden="false" customHeight="false" outlineLevel="0" collapsed="false">
      <c r="A538" s="0" t="n">
        <v>20190115</v>
      </c>
      <c r="B538" s="0" t="n">
        <v>27</v>
      </c>
      <c r="C538" s="0" t="n">
        <v>1200</v>
      </c>
      <c r="D538" s="5" t="n">
        <f aca="false">C538*-2</f>
        <v>-2400</v>
      </c>
      <c r="E538" s="1" t="n">
        <v>2.5</v>
      </c>
      <c r="F538" s="0" t="n">
        <v>0</v>
      </c>
      <c r="H538" s="0" t="n">
        <v>22</v>
      </c>
      <c r="I538" s="0" t="n">
        <v>4.3</v>
      </c>
      <c r="J538" s="1" t="n">
        <v>0.4016</v>
      </c>
      <c r="M538" s="0" t="n">
        <f aca="false">I538*0.56</f>
        <v>2.408</v>
      </c>
      <c r="S538" s="1" t="n">
        <v>0.032</v>
      </c>
      <c r="T538" s="1"/>
      <c r="W538" s="5" t="n">
        <f aca="false">A538</f>
        <v>20190115</v>
      </c>
    </row>
    <row r="539" customFormat="false" ht="13.8" hidden="false" customHeight="false" outlineLevel="0" collapsed="false">
      <c r="A539" s="0" t="n">
        <v>20190115</v>
      </c>
      <c r="B539" s="0" t="n">
        <v>28</v>
      </c>
      <c r="C539" s="0" t="n">
        <v>1200</v>
      </c>
      <c r="D539" s="5" t="n">
        <f aca="false">C539*-2</f>
        <v>-2400</v>
      </c>
      <c r="E539" s="1" t="n">
        <v>2.5</v>
      </c>
      <c r="F539" s="7" t="n">
        <v>0</v>
      </c>
      <c r="H539" s="0" t="n">
        <v>21</v>
      </c>
      <c r="I539" s="0" t="n">
        <v>4.4</v>
      </c>
      <c r="J539" s="1" t="n">
        <v>0.7353</v>
      </c>
      <c r="M539" s="0" t="n">
        <f aca="false">I539*0.56</f>
        <v>2.464</v>
      </c>
      <c r="S539" s="1" t="n">
        <v>0.033</v>
      </c>
      <c r="T539" s="1"/>
      <c r="W539" s="5" t="n">
        <f aca="false">A539</f>
        <v>20190115</v>
      </c>
    </row>
    <row r="540" customFormat="false" ht="12.8" hidden="false" customHeight="false" outlineLevel="0" collapsed="false">
      <c r="A540" s="0" t="n">
        <v>20190115</v>
      </c>
      <c r="B540" s="0" t="n">
        <v>29</v>
      </c>
      <c r="C540" s="0" t="n">
        <v>1200</v>
      </c>
      <c r="D540" s="5" t="n">
        <f aca="false">C540*-2</f>
        <v>-2400</v>
      </c>
      <c r="E540" s="1" t="n">
        <v>2.5</v>
      </c>
      <c r="F540" s="0" t="n">
        <v>0</v>
      </c>
      <c r="H540" s="0" t="n">
        <v>25</v>
      </c>
      <c r="I540" s="0" t="n">
        <v>4.4</v>
      </c>
      <c r="J540" s="1" t="n">
        <v>0.8322</v>
      </c>
      <c r="M540" s="0" t="n">
        <f aca="false">I540*0.56</f>
        <v>2.464</v>
      </c>
      <c r="S540" s="1" t="n">
        <v>0.033</v>
      </c>
      <c r="T540" s="1"/>
      <c r="W540" s="5" t="n">
        <f aca="false">A540</f>
        <v>20190115</v>
      </c>
    </row>
    <row r="541" customFormat="false" ht="13.8" hidden="false" customHeight="false" outlineLevel="0" collapsed="false">
      <c r="A541" s="0" t="n">
        <v>20190115</v>
      </c>
      <c r="B541" s="0" t="n">
        <v>30</v>
      </c>
      <c r="C541" s="0" t="n">
        <v>1200</v>
      </c>
      <c r="D541" s="5" t="n">
        <f aca="false">C541*-2</f>
        <v>-2400</v>
      </c>
      <c r="E541" s="1" t="n">
        <v>2.5</v>
      </c>
      <c r="F541" s="7" t="n">
        <v>0</v>
      </c>
      <c r="H541" s="0" t="n">
        <v>27</v>
      </c>
      <c r="I541" s="0" t="n">
        <v>4.5</v>
      </c>
      <c r="J541" s="1" t="n">
        <v>1.425</v>
      </c>
      <c r="M541" s="0" t="n">
        <f aca="false">I541*0.56</f>
        <v>2.52</v>
      </c>
      <c r="S541" s="1" t="n">
        <v>0.034</v>
      </c>
      <c r="T541" s="1"/>
      <c r="W541" s="5" t="n">
        <f aca="false">A541</f>
        <v>20190115</v>
      </c>
    </row>
    <row r="542" customFormat="false" ht="12.8" hidden="false" customHeight="false" outlineLevel="0" collapsed="false">
      <c r="A542" s="0" t="n">
        <v>20190111</v>
      </c>
      <c r="B542" s="0" t="n">
        <v>5</v>
      </c>
      <c r="C542" s="0" t="n">
        <v>0</v>
      </c>
      <c r="D542" s="5" t="n">
        <f aca="false">C542*-2</f>
        <v>-0</v>
      </c>
      <c r="E542" s="1" t="n">
        <v>5</v>
      </c>
      <c r="F542" s="0" t="n">
        <v>0</v>
      </c>
      <c r="H542" s="0" t="n">
        <v>26</v>
      </c>
      <c r="I542" s="0" t="n">
        <v>3.7</v>
      </c>
      <c r="J542" s="1" t="n">
        <v>0.7309</v>
      </c>
      <c r="M542" s="0" t="n">
        <f aca="false">I542*0.56</f>
        <v>2.072</v>
      </c>
      <c r="S542" s="1" t="n">
        <v>3.255</v>
      </c>
      <c r="T542" s="1"/>
      <c r="W542" s="5" t="n">
        <f aca="false">A542</f>
        <v>20190111</v>
      </c>
    </row>
    <row r="543" customFormat="false" ht="12.8" hidden="false" customHeight="false" outlineLevel="0" collapsed="false">
      <c r="A543" s="0" t="n">
        <v>20190111</v>
      </c>
      <c r="B543" s="0" t="n">
        <v>6</v>
      </c>
      <c r="C543" s="0" t="n">
        <v>0</v>
      </c>
      <c r="D543" s="5" t="n">
        <f aca="false">C543*-2</f>
        <v>-0</v>
      </c>
      <c r="E543" s="1" t="n">
        <v>5</v>
      </c>
      <c r="F543" s="0" t="n">
        <v>0</v>
      </c>
      <c r="H543" s="0" t="n">
        <v>25</v>
      </c>
      <c r="I543" s="0" t="n">
        <v>3.7</v>
      </c>
      <c r="J543" s="1" t="n">
        <v>-0.05806</v>
      </c>
      <c r="M543" s="0" t="n">
        <f aca="false">I543*0.56</f>
        <v>2.072</v>
      </c>
      <c r="S543" s="1" t="n">
        <v>3.255</v>
      </c>
      <c r="T543" s="1"/>
      <c r="W543" s="5" t="n">
        <f aca="false">A543</f>
        <v>20190111</v>
      </c>
    </row>
    <row r="544" customFormat="false" ht="12.8" hidden="false" customHeight="false" outlineLevel="0" collapsed="false">
      <c r="A544" s="0" t="n">
        <v>20190111</v>
      </c>
      <c r="B544" s="0" t="n">
        <v>7</v>
      </c>
      <c r="C544" s="0" t="n">
        <v>0</v>
      </c>
      <c r="D544" s="5" t="n">
        <f aca="false">C544*-2</f>
        <v>-0</v>
      </c>
      <c r="E544" s="1" t="n">
        <v>5</v>
      </c>
      <c r="F544" s="0" t="n">
        <v>0</v>
      </c>
      <c r="H544" s="0" t="n">
        <v>25</v>
      </c>
      <c r="I544" s="0" t="n">
        <v>3.7</v>
      </c>
      <c r="J544" s="1" t="n">
        <v>-0.1029</v>
      </c>
      <c r="M544" s="0" t="n">
        <f aca="false">I544*0.56</f>
        <v>2.072</v>
      </c>
      <c r="S544" s="1" t="n">
        <v>3.255</v>
      </c>
      <c r="T544" s="1"/>
      <c r="W544" s="5" t="n">
        <f aca="false">A544</f>
        <v>20190111</v>
      </c>
    </row>
    <row r="545" customFormat="false" ht="12.8" hidden="false" customHeight="false" outlineLevel="0" collapsed="false">
      <c r="A545" s="0" t="n">
        <v>20190111</v>
      </c>
      <c r="B545" s="0" t="n">
        <v>8</v>
      </c>
      <c r="C545" s="0" t="n">
        <v>0</v>
      </c>
      <c r="D545" s="5" t="n">
        <f aca="false">C545*-2</f>
        <v>-0</v>
      </c>
      <c r="E545" s="1" t="n">
        <v>5</v>
      </c>
      <c r="F545" s="0" t="n">
        <v>0</v>
      </c>
      <c r="H545" s="0" t="n">
        <v>26</v>
      </c>
      <c r="I545" s="0" t="n">
        <v>3.8</v>
      </c>
      <c r="J545" s="1" t="n">
        <v>-0.1054</v>
      </c>
      <c r="M545" s="0" t="n">
        <f aca="false">I545*0.56</f>
        <v>2.128</v>
      </c>
      <c r="S545" s="1" t="n">
        <v>3.343</v>
      </c>
      <c r="T545" s="1"/>
      <c r="W545" s="5" t="n">
        <f aca="false">A545</f>
        <v>20190111</v>
      </c>
    </row>
    <row r="546" customFormat="false" ht="12.8" hidden="false" customHeight="false" outlineLevel="0" collapsed="false">
      <c r="A546" s="0" t="n">
        <v>20190111</v>
      </c>
      <c r="B546" s="0" t="n">
        <v>9</v>
      </c>
      <c r="C546" s="0" t="n">
        <v>0</v>
      </c>
      <c r="D546" s="5" t="n">
        <f aca="false">C546*-2</f>
        <v>-0</v>
      </c>
      <c r="E546" s="1" t="n">
        <v>5</v>
      </c>
      <c r="F546" s="0" t="n">
        <v>0</v>
      </c>
      <c r="H546" s="0" t="n">
        <v>26</v>
      </c>
      <c r="I546" s="0" t="n">
        <v>3.8</v>
      </c>
      <c r="J546" s="1" t="n">
        <v>-0.1079</v>
      </c>
      <c r="M546" s="0" t="n">
        <f aca="false">I546*0.56</f>
        <v>2.128</v>
      </c>
      <c r="S546" s="1" t="n">
        <v>3.343</v>
      </c>
      <c r="T546" s="1"/>
      <c r="W546" s="5" t="n">
        <f aca="false">A546</f>
        <v>20190111</v>
      </c>
    </row>
    <row r="547" customFormat="false" ht="12.8" hidden="false" customHeight="false" outlineLevel="0" collapsed="false">
      <c r="A547" s="0" t="n">
        <v>20190111</v>
      </c>
      <c r="B547" s="0" t="n">
        <v>10</v>
      </c>
      <c r="C547" s="0" t="n">
        <v>0</v>
      </c>
      <c r="D547" s="5" t="n">
        <f aca="false">C547*-2</f>
        <v>-0</v>
      </c>
      <c r="E547" s="1" t="n">
        <v>5</v>
      </c>
      <c r="F547" s="0" t="n">
        <v>0</v>
      </c>
      <c r="H547" s="0" t="n">
        <v>27</v>
      </c>
      <c r="I547" s="0" t="n">
        <v>3.7</v>
      </c>
      <c r="J547" s="1" t="n">
        <v>-0.09692</v>
      </c>
      <c r="M547" s="0" t="n">
        <f aca="false">I547*0.56</f>
        <v>2.072</v>
      </c>
      <c r="S547" s="1" t="n">
        <v>3.255</v>
      </c>
      <c r="T547" s="1"/>
      <c r="W547" s="5" t="n">
        <f aca="false">A547</f>
        <v>20190111</v>
      </c>
    </row>
    <row r="548" customFormat="false" ht="12.8" hidden="false" customHeight="false" outlineLevel="0" collapsed="false">
      <c r="A548" s="0" t="n">
        <v>20190111</v>
      </c>
      <c r="B548" s="0" t="n">
        <v>11</v>
      </c>
      <c r="C548" s="0" t="n">
        <v>0</v>
      </c>
      <c r="D548" s="5" t="n">
        <f aca="false">C548*-2</f>
        <v>-0</v>
      </c>
      <c r="E548" s="1" t="n">
        <v>5</v>
      </c>
      <c r="F548" s="0" t="n">
        <v>0</v>
      </c>
      <c r="H548" s="0" t="n">
        <v>26</v>
      </c>
      <c r="I548" s="0" t="n">
        <v>3.7</v>
      </c>
      <c r="J548" s="1" t="n">
        <v>0.1099</v>
      </c>
      <c r="M548" s="0" t="n">
        <f aca="false">I548*0.56</f>
        <v>2.072</v>
      </c>
      <c r="S548" s="1" t="n">
        <v>3.255</v>
      </c>
      <c r="T548" s="1"/>
      <c r="W548" s="5" t="n">
        <f aca="false">A548</f>
        <v>20190111</v>
      </c>
    </row>
    <row r="549" customFormat="false" ht="12.8" hidden="false" customHeight="false" outlineLevel="0" collapsed="false">
      <c r="A549" s="0" t="n">
        <v>20190111</v>
      </c>
      <c r="B549" s="0" t="n">
        <v>12</v>
      </c>
      <c r="C549" s="0" t="n">
        <v>-250</v>
      </c>
      <c r="D549" s="5" t="n">
        <f aca="false">C549*-2</f>
        <v>500</v>
      </c>
      <c r="E549" s="1" t="n">
        <v>5</v>
      </c>
      <c r="F549" s="0" t="n">
        <v>0</v>
      </c>
      <c r="H549" s="0" t="n">
        <v>26</v>
      </c>
      <c r="I549" s="0" t="n">
        <v>3.7</v>
      </c>
      <c r="J549" s="1" t="n">
        <v>-0.03996</v>
      </c>
      <c r="M549" s="0" t="n">
        <f aca="false">I549*0.56</f>
        <v>2.072</v>
      </c>
      <c r="S549" s="1" t="n">
        <v>0.539</v>
      </c>
      <c r="T549" s="1"/>
      <c r="W549" s="5" t="n">
        <f aca="false">A549</f>
        <v>20190111</v>
      </c>
    </row>
    <row r="550" customFormat="false" ht="12.8" hidden="false" customHeight="false" outlineLevel="0" collapsed="false">
      <c r="A550" s="0" t="n">
        <v>20190111</v>
      </c>
      <c r="B550" s="0" t="n">
        <v>13</v>
      </c>
      <c r="C550" s="0" t="n">
        <v>-250</v>
      </c>
      <c r="D550" s="5" t="n">
        <f aca="false">C550*-2</f>
        <v>500</v>
      </c>
      <c r="E550" s="1" t="n">
        <v>5</v>
      </c>
      <c r="F550" s="0" t="n">
        <v>0</v>
      </c>
      <c r="H550" s="0" t="n">
        <v>26</v>
      </c>
      <c r="I550" s="0" t="n">
        <v>3.6</v>
      </c>
      <c r="J550" s="1" t="n">
        <v>-0.04291</v>
      </c>
      <c r="M550" s="0" t="n">
        <f aca="false">I550*0.56</f>
        <v>2.016</v>
      </c>
      <c r="S550" s="1" t="n">
        <v>0.525</v>
      </c>
      <c r="T550" s="1"/>
      <c r="W550" s="5" t="n">
        <f aca="false">A550</f>
        <v>20190111</v>
      </c>
    </row>
    <row r="551" customFormat="false" ht="12.8" hidden="false" customHeight="false" outlineLevel="0" collapsed="false">
      <c r="A551" s="0" t="n">
        <v>20190111</v>
      </c>
      <c r="B551" s="0" t="n">
        <v>14</v>
      </c>
      <c r="C551" s="0" t="n">
        <v>350</v>
      </c>
      <c r="D551" s="5" t="n">
        <f aca="false">C551*-2</f>
        <v>-700</v>
      </c>
      <c r="E551" s="1" t="n">
        <v>5</v>
      </c>
      <c r="F551" s="0" t="n">
        <v>0</v>
      </c>
      <c r="H551" s="0" t="n">
        <v>26</v>
      </c>
      <c r="I551" s="0" t="n">
        <v>3.4</v>
      </c>
      <c r="J551" s="1" t="n">
        <v>-0.04308</v>
      </c>
      <c r="M551" s="0" t="n">
        <f aca="false">I551*0.56</f>
        <v>1.904</v>
      </c>
      <c r="S551" s="1" t="n">
        <v>0.275</v>
      </c>
      <c r="T551" s="1"/>
      <c r="W551" s="5" t="n">
        <f aca="false">A551</f>
        <v>20190111</v>
      </c>
    </row>
    <row r="552" customFormat="false" ht="12.8" hidden="false" customHeight="false" outlineLevel="0" collapsed="false">
      <c r="A552" s="0" t="n">
        <v>20190111</v>
      </c>
      <c r="B552" s="0" t="n">
        <v>15</v>
      </c>
      <c r="C552" s="0" t="n">
        <v>500</v>
      </c>
      <c r="D552" s="5" t="n">
        <f aca="false">C552*-2</f>
        <v>-1000</v>
      </c>
      <c r="E552" s="1" t="n">
        <v>5</v>
      </c>
      <c r="F552" s="0" t="n">
        <v>0</v>
      </c>
      <c r="H552" s="0" t="n">
        <v>26</v>
      </c>
      <c r="I552" s="0" t="n">
        <v>3.8</v>
      </c>
      <c r="J552" s="1" t="n">
        <v>0.3173</v>
      </c>
      <c r="M552" s="0" t="n">
        <f aca="false">I552*0.56</f>
        <v>2.128</v>
      </c>
      <c r="S552" s="1" t="n">
        <v>0.158</v>
      </c>
      <c r="T552" s="1"/>
      <c r="W552" s="5" t="n">
        <f aca="false">A552</f>
        <v>20190111</v>
      </c>
    </row>
    <row r="553" customFormat="false" ht="12.8" hidden="false" customHeight="false" outlineLevel="0" collapsed="false">
      <c r="A553" s="0" t="n">
        <v>20190111</v>
      </c>
      <c r="B553" s="0" t="n">
        <v>16</v>
      </c>
      <c r="C553" s="0" t="n">
        <v>800</v>
      </c>
      <c r="D553" s="5" t="n">
        <f aca="false">C553*-2</f>
        <v>-1600</v>
      </c>
      <c r="E553" s="1" t="n">
        <v>5</v>
      </c>
      <c r="F553" s="0" t="n">
        <v>0</v>
      </c>
      <c r="H553" s="0" t="n">
        <v>25</v>
      </c>
      <c r="I553" s="0" t="n">
        <v>3.6</v>
      </c>
      <c r="J553" s="1" t="n">
        <v>1.865</v>
      </c>
      <c r="M553" s="0" t="n">
        <f aca="false">I553*0.56</f>
        <v>2.016</v>
      </c>
      <c r="S553" s="1" t="n">
        <v>0.06</v>
      </c>
      <c r="T553" s="1"/>
      <c r="W553" s="5" t="n">
        <f aca="false">A553</f>
        <v>20190111</v>
      </c>
    </row>
    <row r="554" customFormat="false" ht="12.8" hidden="false" customHeight="false" outlineLevel="0" collapsed="false">
      <c r="A554" s="0" t="n">
        <v>20190111</v>
      </c>
      <c r="B554" s="0" t="n">
        <v>17</v>
      </c>
      <c r="C554" s="0" t="n">
        <v>800</v>
      </c>
      <c r="D554" s="5" t="n">
        <f aca="false">C554*-2</f>
        <v>-1600</v>
      </c>
      <c r="E554" s="1" t="n">
        <v>5</v>
      </c>
      <c r="F554" s="0" t="n">
        <v>0</v>
      </c>
      <c r="H554" s="0" t="n">
        <v>25</v>
      </c>
      <c r="I554" s="0" t="n">
        <v>3.6</v>
      </c>
      <c r="J554" s="1" t="n">
        <v>1.629</v>
      </c>
      <c r="M554" s="0" t="n">
        <f aca="false">I554*0.56</f>
        <v>2.016</v>
      </c>
      <c r="S554" s="1" t="n">
        <v>0.06</v>
      </c>
      <c r="T554" s="1"/>
      <c r="W554" s="5" t="n">
        <f aca="false">A554</f>
        <v>20190111</v>
      </c>
    </row>
    <row r="555" customFormat="false" ht="12.8" hidden="false" customHeight="false" outlineLevel="0" collapsed="false">
      <c r="A555" s="0" t="n">
        <v>20190111</v>
      </c>
      <c r="B555" s="0" t="n">
        <v>18</v>
      </c>
      <c r="C555" s="0" t="n">
        <v>800</v>
      </c>
      <c r="D555" s="5" t="n">
        <f aca="false">C555*-2</f>
        <v>-1600</v>
      </c>
      <c r="E555" s="1" t="n">
        <v>5</v>
      </c>
      <c r="F555" s="0" t="n">
        <v>0</v>
      </c>
      <c r="H555" s="0" t="n">
        <v>25</v>
      </c>
      <c r="I555" s="0" t="n">
        <v>3.6</v>
      </c>
      <c r="J555" s="1" t="n">
        <v>1.737</v>
      </c>
      <c r="M555" s="0" t="n">
        <f aca="false">I555*0.56</f>
        <v>2.016</v>
      </c>
      <c r="S555" s="1" t="n">
        <v>0.06</v>
      </c>
      <c r="T555" s="1"/>
      <c r="W555" s="5" t="n">
        <f aca="false">A555</f>
        <v>20190111</v>
      </c>
    </row>
    <row r="556" customFormat="false" ht="12.8" hidden="false" customHeight="false" outlineLevel="0" collapsed="false">
      <c r="A556" s="0" t="n">
        <v>20190111</v>
      </c>
      <c r="B556" s="0" t="n">
        <v>19</v>
      </c>
      <c r="C556" s="0" t="n">
        <v>800</v>
      </c>
      <c r="D556" s="5" t="n">
        <f aca="false">C556*-2</f>
        <v>-1600</v>
      </c>
      <c r="E556" s="1" t="n">
        <v>5</v>
      </c>
      <c r="F556" s="0" t="n">
        <v>0</v>
      </c>
      <c r="H556" s="0" t="n">
        <v>25</v>
      </c>
      <c r="I556" s="0" t="n">
        <v>3.7</v>
      </c>
      <c r="J556" s="1" t="n">
        <v>2.413</v>
      </c>
      <c r="M556" s="0" t="n">
        <f aca="false">I556*0.56</f>
        <v>2.072</v>
      </c>
      <c r="S556" s="1" t="n">
        <v>0.062</v>
      </c>
      <c r="T556" s="1"/>
      <c r="W556" s="5" t="n">
        <f aca="false">A556</f>
        <v>20190111</v>
      </c>
    </row>
    <row r="557" customFormat="false" ht="12.8" hidden="false" customHeight="false" outlineLevel="0" collapsed="false">
      <c r="A557" s="0" t="n">
        <v>20190111</v>
      </c>
      <c r="B557" s="0" t="n">
        <v>20</v>
      </c>
      <c r="C557" s="0" t="n">
        <v>1000</v>
      </c>
      <c r="D557" s="5" t="n">
        <f aca="false">C557*-2</f>
        <v>-2000</v>
      </c>
      <c r="E557" s="1" t="n">
        <v>5</v>
      </c>
      <c r="F557" s="0" t="n">
        <v>0</v>
      </c>
      <c r="H557" s="0" t="n">
        <v>25</v>
      </c>
      <c r="I557" s="0" t="n">
        <v>3.6</v>
      </c>
      <c r="J557" s="1" t="n">
        <v>0.8803</v>
      </c>
      <c r="M557" s="0" t="n">
        <f aca="false">I557*0.56</f>
        <v>2.016</v>
      </c>
      <c r="S557" s="1" t="n">
        <v>0.039</v>
      </c>
      <c r="T557" s="1"/>
      <c r="W557" s="5" t="n">
        <f aca="false">A557</f>
        <v>20190111</v>
      </c>
    </row>
    <row r="558" customFormat="false" ht="12.8" hidden="false" customHeight="false" outlineLevel="0" collapsed="false">
      <c r="A558" s="0" t="n">
        <v>20190111</v>
      </c>
      <c r="B558" s="0" t="n">
        <v>21</v>
      </c>
      <c r="C558" s="0" t="n">
        <v>1000</v>
      </c>
      <c r="D558" s="5" t="n">
        <f aca="false">C558*-2</f>
        <v>-2000</v>
      </c>
      <c r="E558" s="1" t="n">
        <v>5</v>
      </c>
      <c r="F558" s="0" t="n">
        <v>0</v>
      </c>
      <c r="H558" s="0" t="n">
        <v>25</v>
      </c>
      <c r="I558" s="0" t="n">
        <v>3.7</v>
      </c>
      <c r="J558" s="1" t="n">
        <v>2.383</v>
      </c>
      <c r="M558" s="0" t="n">
        <f aca="false">I558*0.56</f>
        <v>2.072</v>
      </c>
      <c r="S558" s="1" t="n">
        <v>0.04</v>
      </c>
      <c r="T558" s="1"/>
      <c r="W558" s="5" t="n">
        <f aca="false">A558</f>
        <v>20190111</v>
      </c>
    </row>
    <row r="559" customFormat="false" ht="12.8" hidden="false" customHeight="false" outlineLevel="0" collapsed="false">
      <c r="A559" s="0" t="n">
        <v>20190111</v>
      </c>
      <c r="B559" s="0" t="n">
        <v>22</v>
      </c>
      <c r="C559" s="0" t="n">
        <v>1200</v>
      </c>
      <c r="D559" s="5" t="n">
        <f aca="false">C559*-2</f>
        <v>-2400</v>
      </c>
      <c r="E559" s="1" t="n">
        <v>5</v>
      </c>
      <c r="F559" s="0" t="n">
        <v>0</v>
      </c>
      <c r="H559" s="0" t="n">
        <v>25</v>
      </c>
      <c r="I559" s="0" t="n">
        <v>3.7</v>
      </c>
      <c r="J559" s="1" t="n">
        <v>1.035</v>
      </c>
      <c r="M559" s="0" t="n">
        <f aca="false">I559*0.56</f>
        <v>2.072</v>
      </c>
      <c r="S559" s="1" t="n">
        <v>0.028</v>
      </c>
      <c r="T559" s="1"/>
      <c r="W559" s="5" t="n">
        <f aca="false">A559</f>
        <v>20190111</v>
      </c>
    </row>
    <row r="560" customFormat="false" ht="12.8" hidden="false" customHeight="false" outlineLevel="0" collapsed="false">
      <c r="A560" s="0" t="n">
        <v>20190111</v>
      </c>
      <c r="B560" s="0" t="n">
        <v>23</v>
      </c>
      <c r="C560" s="0" t="n">
        <v>1200</v>
      </c>
      <c r="D560" s="5" t="n">
        <f aca="false">C560*-2</f>
        <v>-2400</v>
      </c>
      <c r="E560" s="1" t="n">
        <v>5</v>
      </c>
      <c r="F560" s="0" t="n">
        <v>0</v>
      </c>
      <c r="H560" s="0" t="n">
        <v>25</v>
      </c>
      <c r="I560" s="0" t="n">
        <v>3.7</v>
      </c>
      <c r="J560" s="1" t="n">
        <v>1.415</v>
      </c>
      <c r="M560" s="0" t="n">
        <f aca="false">I560*0.56</f>
        <v>2.072</v>
      </c>
      <c r="S560" s="1" t="n">
        <v>0.028</v>
      </c>
      <c r="T560" s="1"/>
      <c r="W560" s="5" t="n">
        <f aca="false">A560</f>
        <v>20190111</v>
      </c>
    </row>
    <row r="561" customFormat="false" ht="12.8" hidden="false" customHeight="false" outlineLevel="0" collapsed="false">
      <c r="A561" s="0" t="n">
        <v>20190111</v>
      </c>
      <c r="B561" s="0" t="n">
        <v>24</v>
      </c>
      <c r="C561" s="0" t="n">
        <v>1500</v>
      </c>
      <c r="D561" s="5" t="n">
        <f aca="false">C561*-2</f>
        <v>-3000</v>
      </c>
      <c r="E561" s="1" t="n">
        <v>5</v>
      </c>
      <c r="F561" s="0" t="n">
        <v>0</v>
      </c>
      <c r="H561" s="0" t="n">
        <v>25</v>
      </c>
      <c r="I561" s="0" t="n">
        <v>3.7</v>
      </c>
      <c r="J561" s="1" t="n">
        <v>3.941</v>
      </c>
      <c r="M561" s="0" t="n">
        <f aca="false">I561*0.56</f>
        <v>2.072</v>
      </c>
      <c r="S561" s="1" t="n">
        <v>0.018</v>
      </c>
      <c r="T561" s="1"/>
      <c r="W561" s="5" t="n">
        <f aca="false">A561</f>
        <v>20190111</v>
      </c>
    </row>
    <row r="562" customFormat="false" ht="12.8" hidden="false" customHeight="false" outlineLevel="0" collapsed="false">
      <c r="A562" s="0" t="n">
        <v>20190111</v>
      </c>
      <c r="B562" s="0" t="n">
        <v>25</v>
      </c>
      <c r="C562" s="0" t="n">
        <v>1750</v>
      </c>
      <c r="D562" s="5" t="n">
        <f aca="false">C562*-2</f>
        <v>-3500</v>
      </c>
      <c r="E562" s="1" t="n">
        <v>5</v>
      </c>
      <c r="F562" s="0" t="n">
        <v>0</v>
      </c>
      <c r="H562" s="0" t="n">
        <v>25</v>
      </c>
      <c r="I562" s="0" t="n">
        <v>3.6</v>
      </c>
      <c r="J562" s="1" t="n">
        <v>1.727</v>
      </c>
      <c r="M562" s="0" t="n">
        <f aca="false">I562*0.56</f>
        <v>2.016</v>
      </c>
      <c r="S562" s="1" t="n">
        <v>0.013</v>
      </c>
      <c r="T562" s="1"/>
      <c r="W562" s="5" t="n">
        <f aca="false">A562</f>
        <v>20190111</v>
      </c>
    </row>
    <row r="563" customFormat="false" ht="12.8" hidden="false" customHeight="false" outlineLevel="0" collapsed="false">
      <c r="A563" s="0" t="n">
        <v>20190111</v>
      </c>
      <c r="B563" s="0" t="n">
        <v>26</v>
      </c>
      <c r="C563" s="0" t="n">
        <v>2000</v>
      </c>
      <c r="D563" s="5" t="n">
        <f aca="false">C563*-2</f>
        <v>-4000</v>
      </c>
      <c r="E563" s="1" t="n">
        <v>5</v>
      </c>
      <c r="F563" s="0" t="n">
        <v>0</v>
      </c>
      <c r="H563" s="0" t="n">
        <v>25</v>
      </c>
      <c r="I563" s="0" t="n">
        <v>3.7</v>
      </c>
      <c r="J563" s="1" t="n">
        <v>3.129</v>
      </c>
      <c r="M563" s="0" t="n">
        <f aca="false">I563*0.56</f>
        <v>2.072</v>
      </c>
      <c r="S563" s="1" t="n">
        <v>0.01</v>
      </c>
      <c r="T563" s="1"/>
      <c r="W563" s="5" t="n">
        <f aca="false">A563</f>
        <v>20190111</v>
      </c>
    </row>
    <row r="564" customFormat="false" ht="12.8" hidden="false" customHeight="false" outlineLevel="0" collapsed="false">
      <c r="A564" s="0" t="n">
        <v>20190111</v>
      </c>
      <c r="B564" s="0" t="n">
        <v>27</v>
      </c>
      <c r="C564" s="0" t="n">
        <v>2500</v>
      </c>
      <c r="D564" s="5" t="n">
        <f aca="false">C564*-2</f>
        <v>-5000</v>
      </c>
      <c r="E564" s="1" t="n">
        <v>5</v>
      </c>
      <c r="F564" s="0" t="n">
        <v>0</v>
      </c>
      <c r="H564" s="0" t="n">
        <v>25</v>
      </c>
      <c r="I564" s="0" t="n">
        <v>3.7</v>
      </c>
      <c r="J564" s="1" t="n">
        <v>3.605</v>
      </c>
      <c r="M564" s="0" t="n">
        <f aca="false">I564*0.56</f>
        <v>2.072</v>
      </c>
      <c r="S564" s="1" t="n">
        <v>0.006</v>
      </c>
      <c r="T564" s="1"/>
      <c r="W564" s="5" t="n">
        <f aca="false">A564</f>
        <v>20190111</v>
      </c>
    </row>
    <row r="565" customFormat="false" ht="12.8" hidden="false" customHeight="false" outlineLevel="0" collapsed="false">
      <c r="A565" s="0" t="n">
        <v>20190111</v>
      </c>
      <c r="B565" s="0" t="n">
        <v>28</v>
      </c>
      <c r="C565" s="0" t="n">
        <v>1250</v>
      </c>
      <c r="D565" s="5" t="n">
        <f aca="false">C565*-2</f>
        <v>-2500</v>
      </c>
      <c r="E565" s="1" t="n">
        <v>5</v>
      </c>
      <c r="F565" s="0" t="n">
        <v>0</v>
      </c>
      <c r="H565" s="0" t="n">
        <v>25</v>
      </c>
      <c r="I565" s="0" t="n">
        <v>3.7</v>
      </c>
      <c r="J565" s="1" t="n">
        <v>0.4286</v>
      </c>
      <c r="M565" s="0" t="n">
        <f aca="false">I565*0.56</f>
        <v>2.072</v>
      </c>
      <c r="S565" s="1" t="n">
        <v>0.026</v>
      </c>
      <c r="T565" s="1"/>
      <c r="W565" s="5" t="n">
        <f aca="false">A565</f>
        <v>20190111</v>
      </c>
    </row>
    <row r="566" customFormat="false" ht="12.8" hidden="false" customHeight="false" outlineLevel="0" collapsed="false">
      <c r="A566" s="0" t="n">
        <v>20190111</v>
      </c>
      <c r="B566" s="0" t="n">
        <v>29</v>
      </c>
      <c r="C566" s="0" t="n">
        <v>1250</v>
      </c>
      <c r="D566" s="5" t="n">
        <f aca="false">C566*-2</f>
        <v>-2500</v>
      </c>
      <c r="E566" s="1" t="n">
        <v>5</v>
      </c>
      <c r="F566" s="0" t="n">
        <v>0</v>
      </c>
      <c r="H566" s="0" t="n">
        <v>26</v>
      </c>
      <c r="I566" s="0" t="n">
        <v>3.6</v>
      </c>
      <c r="J566" s="1" t="n">
        <v>1.403</v>
      </c>
      <c r="M566" s="0" t="n">
        <f aca="false">I566*0.56</f>
        <v>2.016</v>
      </c>
      <c r="S566" s="1" t="n">
        <v>0.025</v>
      </c>
      <c r="T566" s="1"/>
      <c r="W566" s="5" t="n">
        <f aca="false">A566</f>
        <v>20190111</v>
      </c>
    </row>
    <row r="567" customFormat="false" ht="12.8" hidden="false" customHeight="false" outlineLevel="0" collapsed="false">
      <c r="A567" s="0" t="n">
        <v>20190111</v>
      </c>
      <c r="B567" s="0" t="n">
        <v>30</v>
      </c>
      <c r="C567" s="0" t="n">
        <v>1250</v>
      </c>
      <c r="D567" s="5" t="n">
        <f aca="false">C567*-2</f>
        <v>-2500</v>
      </c>
      <c r="E567" s="1" t="n">
        <v>0</v>
      </c>
      <c r="F567" s="0" t="n">
        <v>0</v>
      </c>
      <c r="H567" s="0" t="n">
        <v>26</v>
      </c>
      <c r="I567" s="0" t="n">
        <v>3.7</v>
      </c>
      <c r="J567" s="1" t="n">
        <v>2.086</v>
      </c>
      <c r="M567" s="0" t="n">
        <f aca="false">I567*0.56</f>
        <v>2.072</v>
      </c>
      <c r="S567" s="1" t="n">
        <v>0.026</v>
      </c>
      <c r="T567" s="1"/>
      <c r="W567" s="5" t="n">
        <f aca="false">A567</f>
        <v>20190111</v>
      </c>
    </row>
    <row r="568" customFormat="false" ht="12.8" hidden="false" customHeight="false" outlineLevel="0" collapsed="false">
      <c r="A568" s="0" t="n">
        <v>20190111</v>
      </c>
      <c r="B568" s="0" t="n">
        <v>31</v>
      </c>
      <c r="C568" s="0" t="n">
        <v>1250</v>
      </c>
      <c r="D568" s="5" t="n">
        <f aca="false">C568*-2</f>
        <v>-2500</v>
      </c>
      <c r="E568" s="1" t="n">
        <v>0</v>
      </c>
      <c r="F568" s="0" t="n">
        <v>0</v>
      </c>
      <c r="H568" s="0" t="n">
        <v>26</v>
      </c>
      <c r="I568" s="0" t="n">
        <v>3.7</v>
      </c>
      <c r="J568" s="1" t="n">
        <v>3.921</v>
      </c>
      <c r="M568" s="0" t="n">
        <f aca="false">I568*0.56</f>
        <v>2.072</v>
      </c>
      <c r="S568" s="1" t="n">
        <v>0.026</v>
      </c>
      <c r="T568" s="1"/>
      <c r="W568" s="5" t="n">
        <f aca="false">A568</f>
        <v>20190111</v>
      </c>
    </row>
    <row r="569" customFormat="false" ht="12.8" hidden="false" customHeight="false" outlineLevel="0" collapsed="false">
      <c r="A569" s="0" t="n">
        <v>20190111</v>
      </c>
      <c r="B569" s="0" t="n">
        <v>32</v>
      </c>
      <c r="C569" s="0" t="n">
        <v>1250</v>
      </c>
      <c r="D569" s="5" t="n">
        <f aca="false">C569*-2</f>
        <v>-2500</v>
      </c>
      <c r="E569" s="1" t="n">
        <v>6.7</v>
      </c>
      <c r="F569" s="0" t="n">
        <v>0</v>
      </c>
      <c r="H569" s="0" t="n">
        <v>26</v>
      </c>
      <c r="I569" s="0" t="n">
        <v>3.6</v>
      </c>
      <c r="J569" s="1" t="n">
        <v>0.4297</v>
      </c>
      <c r="M569" s="0" t="n">
        <f aca="false">I569*0.56</f>
        <v>2.016</v>
      </c>
      <c r="S569" s="1" t="n">
        <v>0.025</v>
      </c>
      <c r="T569" s="1"/>
      <c r="W569" s="5" t="n">
        <f aca="false">A569</f>
        <v>20190111</v>
      </c>
    </row>
    <row r="570" customFormat="false" ht="12.8" hidden="false" customHeight="false" outlineLevel="0" collapsed="false">
      <c r="A570" s="0" t="n">
        <v>20190111</v>
      </c>
      <c r="B570" s="0" t="n">
        <v>33</v>
      </c>
      <c r="C570" s="0" t="n">
        <v>250</v>
      </c>
      <c r="D570" s="5" t="n">
        <f aca="false">C570*-2</f>
        <v>-500</v>
      </c>
      <c r="E570" s="1" t="n">
        <v>6.7</v>
      </c>
      <c r="F570" s="0" t="n">
        <v>0</v>
      </c>
      <c r="H570" s="0" t="n">
        <v>26</v>
      </c>
      <c r="I570" s="0" t="n">
        <v>3.7</v>
      </c>
      <c r="J570" s="1" t="n">
        <v>0.2154</v>
      </c>
      <c r="M570" s="0" t="n">
        <f aca="false">I570*0.56</f>
        <v>2.072</v>
      </c>
      <c r="S570" s="1" t="n">
        <v>0.539</v>
      </c>
      <c r="T570" s="1"/>
      <c r="W570" s="5" t="n">
        <f aca="false">A570</f>
        <v>20190111</v>
      </c>
    </row>
    <row r="571" customFormat="false" ht="12.8" hidden="false" customHeight="false" outlineLevel="0" collapsed="false">
      <c r="A571" s="0" t="n">
        <v>20190111</v>
      </c>
      <c r="B571" s="0" t="n">
        <v>34</v>
      </c>
      <c r="C571" s="0" t="n">
        <v>250</v>
      </c>
      <c r="D571" s="5" t="n">
        <f aca="false">C571*-2</f>
        <v>-500</v>
      </c>
      <c r="E571" s="1" t="n">
        <v>6.7</v>
      </c>
      <c r="F571" s="0" t="n">
        <v>0</v>
      </c>
      <c r="H571" s="0" t="n">
        <v>26</v>
      </c>
      <c r="I571" s="0" t="n">
        <v>3.6</v>
      </c>
      <c r="J571" s="1" t="n">
        <v>-0.1174</v>
      </c>
      <c r="M571" s="0" t="n">
        <f aca="false">I571*0.56</f>
        <v>2.016</v>
      </c>
      <c r="S571" s="1" t="n">
        <v>0.525</v>
      </c>
      <c r="T571" s="1"/>
      <c r="W571" s="5" t="n">
        <f aca="false">A571</f>
        <v>20190111</v>
      </c>
    </row>
    <row r="572" customFormat="false" ht="12.8" hidden="false" customHeight="false" outlineLevel="0" collapsed="false">
      <c r="A572" s="0" t="n">
        <v>20190111</v>
      </c>
      <c r="B572" s="0" t="n">
        <v>35</v>
      </c>
      <c r="C572" s="0" t="n">
        <v>250</v>
      </c>
      <c r="D572" s="5" t="n">
        <f aca="false">C572*-2</f>
        <v>-500</v>
      </c>
      <c r="E572" s="1" t="n">
        <v>6.7</v>
      </c>
      <c r="F572" s="0" t="n">
        <v>0</v>
      </c>
      <c r="H572" s="0" t="n">
        <v>26</v>
      </c>
      <c r="I572" s="0" t="n">
        <v>3.4</v>
      </c>
      <c r="J572" s="1" t="n">
        <v>-0.07356</v>
      </c>
      <c r="M572" s="0" t="n">
        <f aca="false">I572*0.56</f>
        <v>1.904</v>
      </c>
      <c r="S572" s="1" t="n">
        <v>0.496</v>
      </c>
      <c r="T572" s="1"/>
      <c r="W572" s="5" t="n">
        <f aca="false">A572</f>
        <v>20190111</v>
      </c>
    </row>
    <row r="573" customFormat="false" ht="12.8" hidden="false" customHeight="false" outlineLevel="0" collapsed="false">
      <c r="A573" s="0" t="n">
        <v>20190111</v>
      </c>
      <c r="B573" s="0" t="n">
        <v>36</v>
      </c>
      <c r="C573" s="0" t="n">
        <v>250</v>
      </c>
      <c r="D573" s="5" t="n">
        <f aca="false">C573*-2</f>
        <v>-500</v>
      </c>
      <c r="E573" s="1" t="n">
        <v>8</v>
      </c>
      <c r="F573" s="0" t="n">
        <v>0</v>
      </c>
      <c r="H573" s="0" t="n">
        <v>26</v>
      </c>
      <c r="I573" s="0" t="n">
        <v>3.5</v>
      </c>
      <c r="J573" s="1" t="n">
        <v>0.1683</v>
      </c>
      <c r="M573" s="0" t="n">
        <f aca="false">I573*0.56</f>
        <v>1.96</v>
      </c>
      <c r="S573" s="1" t="n">
        <v>0.51</v>
      </c>
      <c r="T573" s="1"/>
      <c r="W573" s="5" t="n">
        <f aca="false">A573</f>
        <v>20190111</v>
      </c>
    </row>
    <row r="574" customFormat="false" ht="12.8" hidden="false" customHeight="false" outlineLevel="0" collapsed="false">
      <c r="A574" s="0" t="n">
        <v>20190111</v>
      </c>
      <c r="B574" s="0" t="n">
        <v>37</v>
      </c>
      <c r="C574" s="0" t="n">
        <v>250</v>
      </c>
      <c r="D574" s="5" t="n">
        <f aca="false">C574*-2</f>
        <v>-500</v>
      </c>
      <c r="E574" s="1" t="n">
        <v>8</v>
      </c>
      <c r="F574" s="0" t="n">
        <v>0</v>
      </c>
      <c r="H574" s="0" t="n">
        <v>26</v>
      </c>
      <c r="I574" s="0" t="n">
        <v>3.5</v>
      </c>
      <c r="J574" s="1" t="n">
        <v>0.3742</v>
      </c>
      <c r="M574" s="0" t="n">
        <f aca="false">I574*0.56</f>
        <v>1.96</v>
      </c>
      <c r="S574" s="1" t="n">
        <v>0.51</v>
      </c>
      <c r="T574" s="1"/>
      <c r="W574" s="5" t="n">
        <f aca="false">A574</f>
        <v>20190111</v>
      </c>
    </row>
    <row r="575" customFormat="false" ht="12.8" hidden="false" customHeight="false" outlineLevel="0" collapsed="false">
      <c r="A575" s="0" t="n">
        <v>20190111</v>
      </c>
      <c r="B575" s="0" t="n">
        <v>38</v>
      </c>
      <c r="C575" s="0" t="n">
        <v>500</v>
      </c>
      <c r="D575" s="5" t="n">
        <f aca="false">C575*-2</f>
        <v>-1000</v>
      </c>
      <c r="E575" s="1" t="n">
        <v>8</v>
      </c>
      <c r="F575" s="0" t="n">
        <v>0</v>
      </c>
      <c r="H575" s="0" t="n">
        <v>26</v>
      </c>
      <c r="I575" s="0" t="n">
        <v>3.6</v>
      </c>
      <c r="J575" s="1" t="n">
        <v>0.02542</v>
      </c>
      <c r="M575" s="0" t="n">
        <f aca="false">I575*0.56</f>
        <v>2.016</v>
      </c>
      <c r="S575" s="1" t="n">
        <v>0.15</v>
      </c>
      <c r="T575" s="1"/>
      <c r="W575" s="5" t="n">
        <f aca="false">A575</f>
        <v>20190111</v>
      </c>
    </row>
    <row r="576" customFormat="false" ht="12.8" hidden="false" customHeight="false" outlineLevel="0" collapsed="false">
      <c r="A576" s="0" t="n">
        <v>20190111</v>
      </c>
      <c r="B576" s="0" t="n">
        <v>39</v>
      </c>
      <c r="C576" s="0" t="n">
        <v>750</v>
      </c>
      <c r="D576" s="5" t="n">
        <f aca="false">C576*-2</f>
        <v>-1500</v>
      </c>
      <c r="E576" s="1" t="n">
        <v>8</v>
      </c>
      <c r="F576" s="0" t="n">
        <v>0</v>
      </c>
      <c r="H576" s="0" t="n">
        <v>26</v>
      </c>
      <c r="I576" s="0" t="n">
        <v>3.6</v>
      </c>
      <c r="J576" s="1" t="n">
        <v>1.199</v>
      </c>
      <c r="M576" s="0" t="n">
        <f aca="false">I576*0.56</f>
        <v>2.016</v>
      </c>
      <c r="S576" s="1" t="n">
        <v>0.068</v>
      </c>
      <c r="T576" s="1"/>
      <c r="W576" s="5" t="n">
        <f aca="false">A576</f>
        <v>20190111</v>
      </c>
    </row>
    <row r="577" customFormat="false" ht="12.8" hidden="false" customHeight="false" outlineLevel="0" collapsed="false">
      <c r="A577" s="0" t="n">
        <v>20190111</v>
      </c>
      <c r="B577" s="0" t="n">
        <v>40</v>
      </c>
      <c r="C577" s="0" t="n">
        <v>1200</v>
      </c>
      <c r="D577" s="5" t="n">
        <f aca="false">C577*-2</f>
        <v>-2400</v>
      </c>
      <c r="E577" s="1" t="n">
        <v>8</v>
      </c>
      <c r="F577" s="0" t="n">
        <v>0</v>
      </c>
      <c r="H577" s="0" t="n">
        <v>25</v>
      </c>
      <c r="I577" s="0" t="n">
        <v>3.6</v>
      </c>
      <c r="J577" s="1" t="n">
        <v>0.2706</v>
      </c>
      <c r="M577" s="0" t="n">
        <f aca="false">I577*0.56</f>
        <v>2.016</v>
      </c>
      <c r="S577" s="1" t="n">
        <v>0.027</v>
      </c>
      <c r="T577" s="1"/>
      <c r="W577" s="5" t="n">
        <f aca="false">A577</f>
        <v>20190111</v>
      </c>
    </row>
    <row r="578" customFormat="false" ht="12.8" hidden="false" customHeight="false" outlineLevel="0" collapsed="false">
      <c r="A578" s="0" t="n">
        <v>20190111</v>
      </c>
      <c r="B578" s="0" t="n">
        <v>41</v>
      </c>
      <c r="C578" s="0" t="n">
        <v>1200</v>
      </c>
      <c r="D578" s="5" t="n">
        <f aca="false">C578*-2</f>
        <v>-2400</v>
      </c>
      <c r="E578" s="1" t="n">
        <v>8</v>
      </c>
      <c r="F578" s="0" t="n">
        <v>0</v>
      </c>
      <c r="H578" s="0" t="n">
        <v>25</v>
      </c>
      <c r="I578" s="0" t="n">
        <v>3.6</v>
      </c>
      <c r="J578" s="1" t="n">
        <v>-0.1234</v>
      </c>
      <c r="M578" s="0" t="n">
        <f aca="false">I578*0.56</f>
        <v>2.016</v>
      </c>
      <c r="S578" s="1" t="n">
        <v>0.027</v>
      </c>
      <c r="T578" s="1"/>
      <c r="W578" s="5" t="n">
        <f aca="false">A578</f>
        <v>20190111</v>
      </c>
    </row>
    <row r="579" customFormat="false" ht="12.8" hidden="false" customHeight="false" outlineLevel="0" collapsed="false">
      <c r="A579" s="0" t="n">
        <v>20190111</v>
      </c>
      <c r="B579" s="0" t="n">
        <v>42</v>
      </c>
      <c r="C579" s="0" t="n">
        <v>1200</v>
      </c>
      <c r="D579" s="5" t="n">
        <f aca="false">C579*-2</f>
        <v>-2400</v>
      </c>
      <c r="E579" s="1" t="n">
        <v>8</v>
      </c>
      <c r="F579" s="0" t="n">
        <v>0</v>
      </c>
      <c r="H579" s="0" t="n">
        <v>25</v>
      </c>
      <c r="I579" s="0" t="n">
        <v>3.6</v>
      </c>
      <c r="J579" s="1" t="n">
        <v>0.07887</v>
      </c>
      <c r="M579" s="0" t="n">
        <f aca="false">I579*0.56</f>
        <v>2.016</v>
      </c>
      <c r="S579" s="1" t="n">
        <v>0.027</v>
      </c>
      <c r="T579" s="1"/>
      <c r="W579" s="5" t="n">
        <f aca="false">A579</f>
        <v>20190111</v>
      </c>
    </row>
    <row r="580" customFormat="false" ht="12.8" hidden="false" customHeight="false" outlineLevel="0" collapsed="false">
      <c r="D580" s="5"/>
      <c r="J580" s="1"/>
    </row>
    <row r="581" customFormat="false" ht="12.8" hidden="false" customHeight="false" outlineLevel="0" collapsed="false">
      <c r="D581" s="5"/>
      <c r="J581" s="1"/>
    </row>
    <row r="582" customFormat="false" ht="12.8" hidden="false" customHeight="false" outlineLevel="0" collapsed="false">
      <c r="D582" s="5"/>
    </row>
    <row r="583" customFormat="false" ht="12.8" hidden="false" customHeight="false" outlineLevel="0" collapsed="false">
      <c r="D583" s="5"/>
    </row>
    <row r="584" customFormat="false" ht="12.8" hidden="false" customHeight="false" outlineLevel="0" collapsed="false">
      <c r="D584" s="5"/>
    </row>
    <row r="585" customFormat="false" ht="12.8" hidden="false" customHeight="false" outlineLevel="0" collapsed="false">
      <c r="D585" s="5"/>
    </row>
    <row r="586" customFormat="false" ht="12.8" hidden="false" customHeight="false" outlineLevel="0" collapsed="false">
      <c r="D586" s="5"/>
    </row>
    <row r="587" customFormat="false" ht="12.8" hidden="false" customHeight="false" outlineLevel="0" collapsed="false">
      <c r="D587" s="5"/>
    </row>
    <row r="588" customFormat="false" ht="12.8" hidden="false" customHeight="false" outlineLevel="0" collapsed="false">
      <c r="D588" s="5"/>
    </row>
    <row r="589" customFormat="false" ht="12.8" hidden="false" customHeight="false" outlineLevel="0" collapsed="false">
      <c r="D589" s="5"/>
    </row>
    <row r="590" customFormat="false" ht="12.8" hidden="false" customHeight="false" outlineLevel="0" collapsed="false">
      <c r="D590" s="5"/>
    </row>
    <row r="591" customFormat="false" ht="12.8" hidden="false" customHeight="false" outlineLevel="0" collapsed="false">
      <c r="D591" s="5"/>
    </row>
    <row r="592" customFormat="false" ht="12.8" hidden="false" customHeight="false" outlineLevel="0" collapsed="false">
      <c r="D592" s="5"/>
    </row>
    <row r="593" customFormat="false" ht="12.8" hidden="false" customHeight="false" outlineLevel="0" collapsed="false">
      <c r="D593" s="5"/>
    </row>
    <row r="594" customFormat="false" ht="12.8" hidden="false" customHeight="false" outlineLevel="0" collapsed="false">
      <c r="D594" s="5"/>
    </row>
    <row r="595" customFormat="false" ht="12.8" hidden="false" customHeight="false" outlineLevel="0" collapsed="false">
      <c r="D595" s="5"/>
    </row>
    <row r="596" customFormat="false" ht="12.8" hidden="false" customHeight="false" outlineLevel="0" collapsed="false">
      <c r="D596" s="5"/>
    </row>
    <row r="597" customFormat="false" ht="12.8" hidden="false" customHeight="false" outlineLevel="0" collapsed="false">
      <c r="D597" s="5"/>
    </row>
    <row r="598" customFormat="false" ht="12.8" hidden="false" customHeight="false" outlineLevel="0" collapsed="false">
      <c r="D598" s="5"/>
    </row>
    <row r="599" customFormat="false" ht="12.8" hidden="false" customHeight="false" outlineLevel="0" collapsed="false">
      <c r="D599" s="5"/>
    </row>
    <row r="600" customFormat="false" ht="12.8" hidden="false" customHeight="false" outlineLevel="0" collapsed="false">
      <c r="D600" s="5"/>
    </row>
    <row r="601" customFormat="false" ht="12.8" hidden="false" customHeight="false" outlineLevel="0" collapsed="false">
      <c r="D601" s="5"/>
    </row>
    <row r="602" customFormat="false" ht="12.8" hidden="false" customHeight="false" outlineLevel="0" collapsed="false">
      <c r="D602" s="5"/>
    </row>
    <row r="603" customFormat="false" ht="12.8" hidden="false" customHeight="false" outlineLevel="0" collapsed="false">
      <c r="D603" s="5"/>
    </row>
    <row r="604" customFormat="false" ht="12.8" hidden="false" customHeight="false" outlineLevel="0" collapsed="false">
      <c r="D604" s="5"/>
    </row>
    <row r="605" customFormat="false" ht="12.8" hidden="false" customHeight="false" outlineLevel="0" collapsed="false">
      <c r="D605" s="5"/>
    </row>
    <row r="606" customFormat="false" ht="12.8" hidden="false" customHeight="false" outlineLevel="0" collapsed="false">
      <c r="D606" s="5"/>
    </row>
    <row r="607" customFormat="false" ht="12.8" hidden="false" customHeight="false" outlineLevel="0" collapsed="false">
      <c r="D607" s="5"/>
    </row>
    <row r="608" customFormat="false" ht="12.8" hidden="false" customHeight="false" outlineLevel="0" collapsed="false">
      <c r="D608" s="5"/>
    </row>
    <row r="609" customFormat="false" ht="12.8" hidden="false" customHeight="false" outlineLevel="0" collapsed="false">
      <c r="D609" s="5"/>
    </row>
    <row r="610" customFormat="false" ht="12.8" hidden="false" customHeight="false" outlineLevel="0" collapsed="false">
      <c r="D610" s="5"/>
    </row>
    <row r="611" customFormat="false" ht="12.8" hidden="false" customHeight="false" outlineLevel="0" collapsed="false">
      <c r="D611" s="5"/>
    </row>
    <row r="612" customFormat="false" ht="12.8" hidden="false" customHeight="false" outlineLevel="0" collapsed="false">
      <c r="D612" s="5"/>
    </row>
    <row r="613" customFormat="false" ht="12.8" hidden="false" customHeight="false" outlineLevel="0" collapsed="false">
      <c r="D613" s="5"/>
    </row>
    <row r="614" customFormat="false" ht="12.8" hidden="false" customHeight="false" outlineLevel="0" collapsed="false">
      <c r="D614" s="5"/>
    </row>
    <row r="615" customFormat="false" ht="12.8" hidden="false" customHeight="false" outlineLevel="0" collapsed="false">
      <c r="D615" s="5"/>
    </row>
    <row r="616" customFormat="false" ht="12.8" hidden="false" customHeight="false" outlineLevel="0" collapsed="false">
      <c r="D616" s="5"/>
    </row>
    <row r="617" customFormat="false" ht="12.8" hidden="false" customHeight="false" outlineLevel="0" collapsed="false">
      <c r="D617" s="5"/>
    </row>
    <row r="618" customFormat="false" ht="12.8" hidden="false" customHeight="false" outlineLevel="0" collapsed="false">
      <c r="D618" s="5"/>
    </row>
    <row r="619" customFormat="false" ht="12.8" hidden="false" customHeight="false" outlineLevel="0" collapsed="false">
      <c r="D619" s="5"/>
    </row>
    <row r="620" customFormat="false" ht="12.8" hidden="false" customHeight="false" outlineLevel="0" collapsed="false">
      <c r="D620" s="5"/>
    </row>
    <row r="621" customFormat="false" ht="12.8" hidden="false" customHeight="false" outlineLevel="0" collapsed="false">
      <c r="D621" s="5"/>
    </row>
    <row r="622" customFormat="false" ht="12.8" hidden="false" customHeight="false" outlineLevel="0" collapsed="false">
      <c r="D622" s="5"/>
    </row>
    <row r="623" customFormat="false" ht="12.8" hidden="false" customHeight="false" outlineLevel="0" collapsed="false">
      <c r="D623" s="5"/>
    </row>
    <row r="624" customFormat="false" ht="12.8" hidden="false" customHeight="false" outlineLevel="0" collapsed="false">
      <c r="D624" s="5"/>
    </row>
    <row r="625" customFormat="false" ht="12.8" hidden="false" customHeight="false" outlineLevel="0" collapsed="false">
      <c r="D625" s="5"/>
    </row>
    <row r="626" customFormat="false" ht="12.8" hidden="false" customHeight="false" outlineLevel="0" collapsed="false">
      <c r="D626" s="5"/>
    </row>
    <row r="627" customFormat="false" ht="12.8" hidden="false" customHeight="false" outlineLevel="0" collapsed="false">
      <c r="D627" s="5"/>
    </row>
    <row r="628" customFormat="false" ht="12.8" hidden="false" customHeight="false" outlineLevel="0" collapsed="false">
      <c r="D628" s="5"/>
    </row>
    <row r="629" customFormat="false" ht="12.8" hidden="false" customHeight="false" outlineLevel="0" collapsed="false">
      <c r="D629" s="5"/>
    </row>
    <row r="630" customFormat="false" ht="12.8" hidden="false" customHeight="false" outlineLevel="0" collapsed="false">
      <c r="D630" s="5"/>
    </row>
    <row r="631" customFormat="false" ht="12.8" hidden="false" customHeight="false" outlineLevel="0" collapsed="false">
      <c r="D631" s="5"/>
    </row>
    <row r="632" customFormat="false" ht="12.8" hidden="false" customHeight="false" outlineLevel="0" collapsed="false">
      <c r="D632" s="5"/>
    </row>
    <row r="633" customFormat="false" ht="12.8" hidden="false" customHeight="false" outlineLevel="0" collapsed="false">
      <c r="D633" s="5"/>
    </row>
    <row r="634" customFormat="false" ht="12.8" hidden="false" customHeight="false" outlineLevel="0" collapsed="false">
      <c r="D634" s="5"/>
    </row>
    <row r="635" customFormat="false" ht="12.8" hidden="false" customHeight="false" outlineLevel="0" collapsed="false">
      <c r="D635" s="5"/>
    </row>
    <row r="636" customFormat="false" ht="12.8" hidden="false" customHeight="false" outlineLevel="0" collapsed="false">
      <c r="D636" s="5"/>
    </row>
    <row r="637" customFormat="false" ht="12.8" hidden="false" customHeight="false" outlineLevel="0" collapsed="false">
      <c r="D637" s="5"/>
    </row>
    <row r="638" customFormat="false" ht="12.8" hidden="false" customHeight="false" outlineLevel="0" collapsed="false">
      <c r="D638" s="5"/>
    </row>
    <row r="639" customFormat="false" ht="12.8" hidden="false" customHeight="false" outlineLevel="0" collapsed="false">
      <c r="D639" s="5"/>
    </row>
    <row r="640" customFormat="false" ht="12.8" hidden="false" customHeight="false" outlineLevel="0" collapsed="false">
      <c r="D640" s="5"/>
    </row>
    <row r="641" customFormat="false" ht="12.8" hidden="false" customHeight="false" outlineLevel="0" collapsed="false">
      <c r="D641" s="5"/>
    </row>
    <row r="642" customFormat="false" ht="12.8" hidden="false" customHeight="false" outlineLevel="0" collapsed="false">
      <c r="D642" s="5"/>
    </row>
    <row r="643" customFormat="false" ht="12.8" hidden="false" customHeight="false" outlineLevel="0" collapsed="false">
      <c r="D643" s="5"/>
    </row>
    <row r="644" customFormat="false" ht="12.8" hidden="false" customHeight="false" outlineLevel="0" collapsed="false">
      <c r="D644" s="5"/>
    </row>
    <row r="645" customFormat="false" ht="12.8" hidden="false" customHeight="false" outlineLevel="0" collapsed="false">
      <c r="D645" s="5"/>
    </row>
    <row r="646" customFormat="false" ht="12.8" hidden="false" customHeight="false" outlineLevel="0" collapsed="false">
      <c r="D646" s="5"/>
    </row>
    <row r="647" customFormat="false" ht="12.8" hidden="false" customHeight="false" outlineLevel="0" collapsed="false">
      <c r="D647" s="5"/>
    </row>
    <row r="648" customFormat="false" ht="12.8" hidden="false" customHeight="false" outlineLevel="0" collapsed="false">
      <c r="D648" s="5"/>
    </row>
    <row r="649" customFormat="false" ht="12.8" hidden="false" customHeight="false" outlineLevel="0" collapsed="false">
      <c r="D649" s="5"/>
    </row>
    <row r="650" customFormat="false" ht="12.8" hidden="false" customHeight="false" outlineLevel="0" collapsed="false">
      <c r="D650" s="5"/>
    </row>
    <row r="651" customFormat="false" ht="12.8" hidden="false" customHeight="false" outlineLevel="0" collapsed="false">
      <c r="D651" s="5"/>
    </row>
    <row r="652" customFormat="false" ht="12.8" hidden="false" customHeight="false" outlineLevel="0" collapsed="false">
      <c r="D652" s="5"/>
    </row>
    <row r="653" customFormat="false" ht="12.8" hidden="false" customHeight="false" outlineLevel="0" collapsed="false">
      <c r="D653" s="5"/>
    </row>
    <row r="654" customFormat="false" ht="12.8" hidden="false" customHeight="false" outlineLevel="0" collapsed="false">
      <c r="D654" s="5"/>
    </row>
    <row r="655" customFormat="false" ht="12.8" hidden="false" customHeight="false" outlineLevel="0" collapsed="false">
      <c r="D655" s="5"/>
    </row>
    <row r="656" customFormat="false" ht="12.8" hidden="false" customHeight="false" outlineLevel="0" collapsed="false">
      <c r="D656" s="5"/>
    </row>
    <row r="657" customFormat="false" ht="12.8" hidden="false" customHeight="false" outlineLevel="0" collapsed="false">
      <c r="D657" s="5"/>
    </row>
    <row r="658" customFormat="false" ht="12.8" hidden="false" customHeight="false" outlineLevel="0" collapsed="false">
      <c r="D658" s="5"/>
    </row>
    <row r="659" customFormat="false" ht="12.8" hidden="false" customHeight="false" outlineLevel="0" collapsed="false">
      <c r="D659" s="5"/>
    </row>
    <row r="660" customFormat="false" ht="12.8" hidden="false" customHeight="false" outlineLevel="0" collapsed="false">
      <c r="D660" s="5"/>
    </row>
    <row r="661" customFormat="false" ht="12.8" hidden="false" customHeight="false" outlineLevel="0" collapsed="false">
      <c r="D661" s="5"/>
    </row>
    <row r="662" customFormat="false" ht="12.8" hidden="false" customHeight="false" outlineLevel="0" collapsed="false">
      <c r="D662" s="5"/>
    </row>
    <row r="663" customFormat="false" ht="12.8" hidden="false" customHeight="false" outlineLevel="0" collapsed="false">
      <c r="D663" s="5"/>
    </row>
    <row r="664" customFormat="false" ht="12.8" hidden="false" customHeight="false" outlineLevel="0" collapsed="false">
      <c r="D664" s="5"/>
    </row>
    <row r="665" customFormat="false" ht="12.8" hidden="false" customHeight="false" outlineLevel="0" collapsed="false">
      <c r="D665" s="5"/>
    </row>
    <row r="666" customFormat="false" ht="12.8" hidden="false" customHeight="false" outlineLevel="0" collapsed="false">
      <c r="D666" s="5"/>
    </row>
    <row r="667" customFormat="false" ht="12.8" hidden="false" customHeight="false" outlineLevel="0" collapsed="false">
      <c r="D667" s="5"/>
    </row>
    <row r="668" customFormat="false" ht="12.8" hidden="false" customHeight="false" outlineLevel="0" collapsed="false">
      <c r="D668" s="5"/>
    </row>
    <row r="669" customFormat="false" ht="12.8" hidden="false" customHeight="false" outlineLevel="0" collapsed="false">
      <c r="D669" s="5"/>
    </row>
    <row r="670" customFormat="false" ht="12.8" hidden="false" customHeight="false" outlineLevel="0" collapsed="false">
      <c r="D670" s="5"/>
    </row>
    <row r="671" customFormat="false" ht="12.8" hidden="false" customHeight="false" outlineLevel="0" collapsed="false">
      <c r="D671" s="5"/>
    </row>
    <row r="672" customFormat="false" ht="12.8" hidden="false" customHeight="false" outlineLevel="0" collapsed="false">
      <c r="D672" s="5"/>
    </row>
    <row r="673" customFormat="false" ht="12.8" hidden="false" customHeight="false" outlineLevel="0" collapsed="false">
      <c r="D673" s="5"/>
    </row>
    <row r="674" customFormat="false" ht="12.8" hidden="false" customHeight="false" outlineLevel="0" collapsed="false">
      <c r="D674" s="5"/>
    </row>
    <row r="675" customFormat="false" ht="12.8" hidden="false" customHeight="false" outlineLevel="0" collapsed="false">
      <c r="D675" s="5"/>
    </row>
    <row r="676" customFormat="false" ht="12.8" hidden="false" customHeight="false" outlineLevel="0" collapsed="false">
      <c r="D676" s="5"/>
    </row>
    <row r="677" customFormat="false" ht="12.8" hidden="false" customHeight="false" outlineLevel="0" collapsed="false">
      <c r="D677" s="5"/>
    </row>
    <row r="678" customFormat="false" ht="12.8" hidden="false" customHeight="false" outlineLevel="0" collapsed="false">
      <c r="D678" s="5"/>
    </row>
    <row r="679" customFormat="false" ht="12.8" hidden="false" customHeight="false" outlineLevel="0" collapsed="false">
      <c r="D679" s="5"/>
    </row>
    <row r="680" customFormat="false" ht="12.8" hidden="false" customHeight="false" outlineLevel="0" collapsed="false">
      <c r="D680" s="5"/>
    </row>
    <row r="681" customFormat="false" ht="12.8" hidden="false" customHeight="false" outlineLevel="0" collapsed="false">
      <c r="D681" s="5"/>
    </row>
    <row r="682" customFormat="false" ht="12.8" hidden="false" customHeight="false" outlineLevel="0" collapsed="false">
      <c r="D682" s="5"/>
    </row>
    <row r="683" customFormat="false" ht="12.8" hidden="false" customHeight="false" outlineLevel="0" collapsed="false">
      <c r="D683" s="5"/>
    </row>
    <row r="684" customFormat="false" ht="12.8" hidden="false" customHeight="false" outlineLevel="0" collapsed="false">
      <c r="D684" s="5"/>
    </row>
    <row r="685" customFormat="false" ht="12.8" hidden="false" customHeight="false" outlineLevel="0" collapsed="false">
      <c r="D685" s="5"/>
    </row>
    <row r="686" customFormat="false" ht="12.8" hidden="false" customHeight="false" outlineLevel="0" collapsed="false">
      <c r="D686" s="5"/>
    </row>
    <row r="687" customFormat="false" ht="12.8" hidden="false" customHeight="false" outlineLevel="0" collapsed="false">
      <c r="D687" s="5"/>
    </row>
    <row r="688" customFormat="false" ht="12.8" hidden="false" customHeight="false" outlineLevel="0" collapsed="false">
      <c r="D688" s="5"/>
    </row>
    <row r="689" customFormat="false" ht="12.8" hidden="false" customHeight="false" outlineLevel="0" collapsed="false">
      <c r="D689" s="5"/>
    </row>
    <row r="690" customFormat="false" ht="12.8" hidden="false" customHeight="false" outlineLevel="0" collapsed="false">
      <c r="D690" s="5"/>
    </row>
    <row r="691" customFormat="false" ht="12.8" hidden="false" customHeight="false" outlineLevel="0" collapsed="false">
      <c r="D691" s="5"/>
    </row>
    <row r="692" customFormat="false" ht="12.8" hidden="false" customHeight="false" outlineLevel="0" collapsed="false">
      <c r="D692" s="5"/>
    </row>
    <row r="693" customFormat="false" ht="12.8" hidden="false" customHeight="false" outlineLevel="0" collapsed="false">
      <c r="D693" s="5"/>
    </row>
    <row r="694" customFormat="false" ht="12.8" hidden="false" customHeight="false" outlineLevel="0" collapsed="false">
      <c r="D694" s="5"/>
    </row>
    <row r="695" customFormat="false" ht="12.8" hidden="false" customHeight="false" outlineLevel="0" collapsed="false">
      <c r="D695" s="5"/>
    </row>
    <row r="696" customFormat="false" ht="12.8" hidden="false" customHeight="false" outlineLevel="0" collapsed="false">
      <c r="D696" s="5"/>
    </row>
    <row r="697" customFormat="false" ht="12.8" hidden="false" customHeight="false" outlineLevel="0" collapsed="false">
      <c r="D697" s="5"/>
    </row>
    <row r="698" customFormat="false" ht="12.8" hidden="false" customHeight="false" outlineLevel="0" collapsed="false">
      <c r="D698" s="5"/>
    </row>
    <row r="699" customFormat="false" ht="12.8" hidden="false" customHeight="false" outlineLevel="0" collapsed="false">
      <c r="D699" s="5"/>
    </row>
    <row r="700" customFormat="false" ht="12.8" hidden="false" customHeight="false" outlineLevel="0" collapsed="false">
      <c r="D700" s="5"/>
    </row>
    <row r="701" customFormat="false" ht="12.8" hidden="false" customHeight="false" outlineLevel="0" collapsed="false">
      <c r="D701" s="5"/>
    </row>
    <row r="702" customFormat="false" ht="12.8" hidden="false" customHeight="false" outlineLevel="0" collapsed="false">
      <c r="D702" s="5"/>
    </row>
    <row r="703" customFormat="false" ht="12.8" hidden="false" customHeight="false" outlineLevel="0" collapsed="false">
      <c r="D703" s="5"/>
    </row>
    <row r="704" customFormat="false" ht="12.8" hidden="false" customHeight="false" outlineLevel="0" collapsed="false">
      <c r="D704" s="5"/>
    </row>
    <row r="705" customFormat="false" ht="12.8" hidden="false" customHeight="false" outlineLevel="0" collapsed="false">
      <c r="D705" s="5"/>
    </row>
    <row r="706" customFormat="false" ht="12.8" hidden="false" customHeight="false" outlineLevel="0" collapsed="false">
      <c r="D706" s="5"/>
    </row>
    <row r="707" customFormat="false" ht="12.8" hidden="false" customHeight="false" outlineLevel="0" collapsed="false">
      <c r="D707" s="5"/>
    </row>
    <row r="708" customFormat="false" ht="12.8" hidden="false" customHeight="false" outlineLevel="0" collapsed="false">
      <c r="D708" s="5"/>
    </row>
    <row r="709" customFormat="false" ht="12.8" hidden="false" customHeight="false" outlineLevel="0" collapsed="false">
      <c r="D709" s="5"/>
    </row>
    <row r="710" customFormat="false" ht="12.8" hidden="false" customHeight="false" outlineLevel="0" collapsed="false">
      <c r="D710" s="5"/>
    </row>
    <row r="711" customFormat="false" ht="12.8" hidden="false" customHeight="false" outlineLevel="0" collapsed="false">
      <c r="D711" s="5"/>
    </row>
    <row r="712" customFormat="false" ht="12.8" hidden="false" customHeight="false" outlineLevel="0" collapsed="false">
      <c r="D712" s="5"/>
    </row>
    <row r="713" customFormat="false" ht="12.8" hidden="false" customHeight="false" outlineLevel="0" collapsed="false">
      <c r="D713" s="5"/>
    </row>
    <row r="714" customFormat="false" ht="12.8" hidden="false" customHeight="false" outlineLevel="0" collapsed="false">
      <c r="D714" s="5"/>
    </row>
    <row r="715" customFormat="false" ht="12.8" hidden="false" customHeight="false" outlineLevel="0" collapsed="false">
      <c r="D715" s="5"/>
    </row>
    <row r="716" customFormat="false" ht="12.8" hidden="false" customHeight="false" outlineLevel="0" collapsed="false">
      <c r="D716" s="5"/>
    </row>
    <row r="717" customFormat="false" ht="12.8" hidden="false" customHeight="false" outlineLevel="0" collapsed="false">
      <c r="D717" s="5"/>
    </row>
    <row r="718" customFormat="false" ht="12.8" hidden="false" customHeight="false" outlineLevel="0" collapsed="false">
      <c r="D718" s="5"/>
    </row>
    <row r="719" customFormat="false" ht="12.8" hidden="false" customHeight="false" outlineLevel="0" collapsed="false">
      <c r="D719" s="5"/>
    </row>
    <row r="720" customFormat="false" ht="12.8" hidden="false" customHeight="false" outlineLevel="0" collapsed="false">
      <c r="D720" s="5"/>
    </row>
    <row r="721" customFormat="false" ht="12.8" hidden="false" customHeight="false" outlineLevel="0" collapsed="false">
      <c r="D721" s="5"/>
    </row>
    <row r="722" customFormat="false" ht="12.8" hidden="false" customHeight="false" outlineLevel="0" collapsed="false">
      <c r="D722" s="5"/>
    </row>
    <row r="723" customFormat="false" ht="12.8" hidden="false" customHeight="false" outlineLevel="0" collapsed="false">
      <c r="D723" s="5"/>
    </row>
    <row r="724" customFormat="false" ht="12.8" hidden="false" customHeight="false" outlineLevel="0" collapsed="false">
      <c r="D724" s="5"/>
    </row>
    <row r="725" customFormat="false" ht="12.8" hidden="false" customHeight="false" outlineLevel="0" collapsed="false">
      <c r="D725" s="5"/>
    </row>
    <row r="726" customFormat="false" ht="12.8" hidden="false" customHeight="false" outlineLevel="0" collapsed="false">
      <c r="D726" s="5"/>
    </row>
    <row r="727" customFormat="false" ht="12.8" hidden="false" customHeight="false" outlineLevel="0" collapsed="false">
      <c r="D727" s="5"/>
    </row>
    <row r="728" customFormat="false" ht="12.8" hidden="false" customHeight="false" outlineLevel="0" collapsed="false">
      <c r="D728" s="5"/>
    </row>
    <row r="729" customFormat="false" ht="12.8" hidden="false" customHeight="false" outlineLevel="0" collapsed="false">
      <c r="D729" s="5"/>
    </row>
    <row r="730" customFormat="false" ht="12.8" hidden="false" customHeight="false" outlineLevel="0" collapsed="false">
      <c r="D730" s="5"/>
    </row>
    <row r="731" customFormat="false" ht="12.8" hidden="false" customHeight="false" outlineLevel="0" collapsed="false">
      <c r="D731" s="5"/>
    </row>
    <row r="732" customFormat="false" ht="12.8" hidden="false" customHeight="false" outlineLevel="0" collapsed="false">
      <c r="D732" s="5"/>
    </row>
    <row r="733" customFormat="false" ht="12.8" hidden="false" customHeight="false" outlineLevel="0" collapsed="false">
      <c r="D733" s="5"/>
    </row>
    <row r="734" customFormat="false" ht="12.8" hidden="false" customHeight="false" outlineLevel="0" collapsed="false">
      <c r="D734" s="5"/>
    </row>
    <row r="735" customFormat="false" ht="12.8" hidden="false" customHeight="false" outlineLevel="0" collapsed="false">
      <c r="D735" s="5"/>
    </row>
    <row r="736" customFormat="false" ht="12.8" hidden="false" customHeight="false" outlineLevel="0" collapsed="false">
      <c r="D736" s="5"/>
    </row>
    <row r="737" customFormat="false" ht="12.8" hidden="false" customHeight="false" outlineLevel="0" collapsed="false">
      <c r="D737" s="5"/>
    </row>
    <row r="738" customFormat="false" ht="12.8" hidden="false" customHeight="false" outlineLevel="0" collapsed="false">
      <c r="D738" s="5"/>
    </row>
    <row r="739" customFormat="false" ht="12.8" hidden="false" customHeight="false" outlineLevel="0" collapsed="false">
      <c r="D739" s="5"/>
    </row>
    <row r="740" customFormat="false" ht="12.8" hidden="false" customHeight="false" outlineLevel="0" collapsed="false">
      <c r="D740" s="5"/>
    </row>
    <row r="741" customFormat="false" ht="12.8" hidden="false" customHeight="false" outlineLevel="0" collapsed="false">
      <c r="D741" s="5"/>
    </row>
    <row r="742" customFormat="false" ht="12.8" hidden="false" customHeight="false" outlineLevel="0" collapsed="false">
      <c r="D742" s="5"/>
    </row>
    <row r="743" customFormat="false" ht="12.8" hidden="false" customHeight="false" outlineLevel="0" collapsed="false">
      <c r="D743" s="5"/>
    </row>
    <row r="744" customFormat="false" ht="12.8" hidden="false" customHeight="false" outlineLevel="0" collapsed="false">
      <c r="D744" s="5"/>
    </row>
    <row r="745" customFormat="false" ht="12.8" hidden="false" customHeight="false" outlineLevel="0" collapsed="false">
      <c r="D745" s="5"/>
    </row>
    <row r="746" customFormat="false" ht="12.8" hidden="false" customHeight="false" outlineLevel="0" collapsed="false">
      <c r="D746" s="5"/>
    </row>
    <row r="747" customFormat="false" ht="12.8" hidden="false" customHeight="false" outlineLevel="0" collapsed="false">
      <c r="D747" s="5"/>
    </row>
    <row r="748" customFormat="false" ht="12.8" hidden="false" customHeight="false" outlineLevel="0" collapsed="false">
      <c r="D748" s="5"/>
    </row>
    <row r="749" customFormat="false" ht="12.8" hidden="false" customHeight="false" outlineLevel="0" collapsed="false">
      <c r="D749" s="5"/>
    </row>
    <row r="750" customFormat="false" ht="12.8" hidden="false" customHeight="false" outlineLevel="0" collapsed="false">
      <c r="D750" s="5"/>
    </row>
    <row r="751" customFormat="false" ht="12.8" hidden="false" customHeight="false" outlineLevel="0" collapsed="false">
      <c r="D751" s="5"/>
    </row>
    <row r="752" customFormat="false" ht="12.8" hidden="false" customHeight="false" outlineLevel="0" collapsed="false">
      <c r="D752" s="5"/>
    </row>
    <row r="753" customFormat="false" ht="12.8" hidden="false" customHeight="false" outlineLevel="0" collapsed="false">
      <c r="D753" s="5"/>
    </row>
    <row r="754" customFormat="false" ht="12.8" hidden="false" customHeight="false" outlineLevel="0" collapsed="false">
      <c r="D754" s="5"/>
    </row>
    <row r="755" customFormat="false" ht="12.8" hidden="false" customHeight="false" outlineLevel="0" collapsed="false">
      <c r="D755" s="5"/>
    </row>
    <row r="756" customFormat="false" ht="12.8" hidden="false" customHeight="false" outlineLevel="0" collapsed="false">
      <c r="D756" s="5"/>
    </row>
    <row r="757" customFormat="false" ht="12.8" hidden="false" customHeight="false" outlineLevel="0" collapsed="false">
      <c r="D757" s="5"/>
    </row>
    <row r="758" customFormat="false" ht="12.8" hidden="false" customHeight="false" outlineLevel="0" collapsed="false">
      <c r="D758" s="5"/>
    </row>
    <row r="759" customFormat="false" ht="12.8" hidden="false" customHeight="false" outlineLevel="0" collapsed="false">
      <c r="D759" s="5"/>
    </row>
    <row r="760" customFormat="false" ht="12.8" hidden="false" customHeight="false" outlineLevel="0" collapsed="false">
      <c r="D760" s="5"/>
    </row>
    <row r="761" customFormat="false" ht="12.8" hidden="false" customHeight="false" outlineLevel="0" collapsed="false">
      <c r="D761" s="5"/>
    </row>
    <row r="762" customFormat="false" ht="12.8" hidden="false" customHeight="false" outlineLevel="0" collapsed="false">
      <c r="D762" s="5"/>
    </row>
    <row r="763" customFormat="false" ht="12.8" hidden="false" customHeight="false" outlineLevel="0" collapsed="false">
      <c r="D763" s="5"/>
    </row>
    <row r="764" customFormat="false" ht="12.8" hidden="false" customHeight="false" outlineLevel="0" collapsed="false">
      <c r="D764" s="5"/>
    </row>
    <row r="765" customFormat="false" ht="12.8" hidden="false" customHeight="false" outlineLevel="0" collapsed="false">
      <c r="D765" s="5"/>
    </row>
    <row r="766" customFormat="false" ht="12.8" hidden="false" customHeight="false" outlineLevel="0" collapsed="false">
      <c r="D766" s="5"/>
    </row>
    <row r="767" customFormat="false" ht="12.8" hidden="false" customHeight="false" outlineLevel="0" collapsed="false">
      <c r="D767" s="5"/>
    </row>
    <row r="768" customFormat="false" ht="12.8" hidden="false" customHeight="false" outlineLevel="0" collapsed="false">
      <c r="D768" s="5"/>
    </row>
    <row r="769" customFormat="false" ht="12.8" hidden="false" customHeight="false" outlineLevel="0" collapsed="false">
      <c r="D769" s="5"/>
    </row>
    <row r="770" customFormat="false" ht="12.8" hidden="false" customHeight="false" outlineLevel="0" collapsed="false">
      <c r="D770" s="5"/>
    </row>
    <row r="771" customFormat="false" ht="12.8" hidden="false" customHeight="false" outlineLevel="0" collapsed="false">
      <c r="D771" s="5"/>
    </row>
    <row r="772" customFormat="false" ht="12.8" hidden="false" customHeight="false" outlineLevel="0" collapsed="false">
      <c r="D772" s="5"/>
    </row>
    <row r="773" customFormat="false" ht="12.8" hidden="false" customHeight="false" outlineLevel="0" collapsed="false">
      <c r="D773" s="5"/>
    </row>
    <row r="774" customFormat="false" ht="12.8" hidden="false" customHeight="false" outlineLevel="0" collapsed="false">
      <c r="D774" s="5"/>
    </row>
    <row r="775" customFormat="false" ht="12.8" hidden="false" customHeight="false" outlineLevel="0" collapsed="false">
      <c r="D775" s="5"/>
    </row>
    <row r="776" customFormat="false" ht="12.8" hidden="false" customHeight="false" outlineLevel="0" collapsed="false">
      <c r="D776" s="5"/>
    </row>
    <row r="777" customFormat="false" ht="12.8" hidden="false" customHeight="false" outlineLevel="0" collapsed="false">
      <c r="D777" s="5"/>
    </row>
    <row r="778" customFormat="false" ht="12.8" hidden="false" customHeight="false" outlineLevel="0" collapsed="false">
      <c r="D778" s="5"/>
    </row>
    <row r="779" customFormat="false" ht="12.8" hidden="false" customHeight="false" outlineLevel="0" collapsed="false">
      <c r="D779" s="5"/>
    </row>
    <row r="780" customFormat="false" ht="12.8" hidden="false" customHeight="false" outlineLevel="0" collapsed="false">
      <c r="D780" s="5"/>
    </row>
    <row r="781" customFormat="false" ht="12.8" hidden="false" customHeight="false" outlineLevel="0" collapsed="false">
      <c r="D781" s="5"/>
    </row>
    <row r="782" customFormat="false" ht="12.8" hidden="false" customHeight="false" outlineLevel="0" collapsed="false">
      <c r="D782" s="5"/>
    </row>
    <row r="783" customFormat="false" ht="12.8" hidden="false" customHeight="false" outlineLevel="0" collapsed="false">
      <c r="D783" s="5"/>
    </row>
    <row r="784" customFormat="false" ht="12.8" hidden="false" customHeight="false" outlineLevel="0" collapsed="false">
      <c r="D784" s="5"/>
    </row>
    <row r="785" customFormat="false" ht="12.8" hidden="false" customHeight="false" outlineLevel="0" collapsed="false">
      <c r="D785" s="5"/>
    </row>
    <row r="786" customFormat="false" ht="12.8" hidden="false" customHeight="false" outlineLevel="0" collapsed="false">
      <c r="D786" s="5"/>
    </row>
    <row r="787" customFormat="false" ht="12.8" hidden="false" customHeight="false" outlineLevel="0" collapsed="false">
      <c r="D787" s="5"/>
    </row>
    <row r="788" customFormat="false" ht="12.8" hidden="false" customHeight="false" outlineLevel="0" collapsed="false">
      <c r="D788" s="5"/>
    </row>
    <row r="789" customFormat="false" ht="12.8" hidden="false" customHeight="false" outlineLevel="0" collapsed="false">
      <c r="D789" s="5"/>
    </row>
    <row r="790" customFormat="false" ht="12.8" hidden="false" customHeight="false" outlineLevel="0" collapsed="false">
      <c r="D790" s="5"/>
    </row>
    <row r="791" customFormat="false" ht="12.8" hidden="false" customHeight="false" outlineLevel="0" collapsed="false">
      <c r="D791" s="5"/>
    </row>
    <row r="792" customFormat="false" ht="12.8" hidden="false" customHeight="false" outlineLevel="0" collapsed="false">
      <c r="D792" s="5"/>
    </row>
    <row r="793" customFormat="false" ht="12.8" hidden="false" customHeight="false" outlineLevel="0" collapsed="false">
      <c r="D793" s="5"/>
    </row>
    <row r="794" customFormat="false" ht="12.8" hidden="false" customHeight="false" outlineLevel="0" collapsed="false">
      <c r="D794" s="5"/>
    </row>
    <row r="795" customFormat="false" ht="12.8" hidden="false" customHeight="false" outlineLevel="0" collapsed="false">
      <c r="D795" s="5"/>
    </row>
    <row r="796" customFormat="false" ht="12.8" hidden="false" customHeight="false" outlineLevel="0" collapsed="false">
      <c r="D796" s="5"/>
    </row>
    <row r="797" customFormat="false" ht="12.8" hidden="false" customHeight="false" outlineLevel="0" collapsed="false">
      <c r="D797" s="5"/>
    </row>
    <row r="798" customFormat="false" ht="12.8" hidden="false" customHeight="false" outlineLevel="0" collapsed="false">
      <c r="D798" s="5"/>
    </row>
    <row r="799" customFormat="false" ht="12.8" hidden="false" customHeight="false" outlineLevel="0" collapsed="false">
      <c r="D799" s="5"/>
    </row>
    <row r="800" customFormat="false" ht="12.8" hidden="false" customHeight="false" outlineLevel="0" collapsed="false">
      <c r="D800" s="5"/>
    </row>
    <row r="801" customFormat="false" ht="12.8" hidden="false" customHeight="false" outlineLevel="0" collapsed="false">
      <c r="D801" s="5"/>
    </row>
    <row r="802" customFormat="false" ht="12.8" hidden="false" customHeight="false" outlineLevel="0" collapsed="false">
      <c r="D802" s="5"/>
    </row>
    <row r="803" customFormat="false" ht="12.8" hidden="false" customHeight="false" outlineLevel="0" collapsed="false">
      <c r="D803" s="5"/>
    </row>
    <row r="804" customFormat="false" ht="12.8" hidden="false" customHeight="false" outlineLevel="0" collapsed="false">
      <c r="D804" s="5"/>
    </row>
    <row r="805" customFormat="false" ht="12.8" hidden="false" customHeight="false" outlineLevel="0" collapsed="false">
      <c r="D805" s="5"/>
    </row>
    <row r="806" customFormat="false" ht="12.8" hidden="false" customHeight="false" outlineLevel="0" collapsed="false">
      <c r="D806" s="5"/>
    </row>
    <row r="807" customFormat="false" ht="12.8" hidden="false" customHeight="false" outlineLevel="0" collapsed="false">
      <c r="D807" s="5"/>
    </row>
    <row r="808" customFormat="false" ht="12.8" hidden="false" customHeight="false" outlineLevel="0" collapsed="false">
      <c r="D808" s="5"/>
    </row>
    <row r="809" customFormat="false" ht="12.8" hidden="false" customHeight="false" outlineLevel="0" collapsed="false">
      <c r="D809" s="5"/>
    </row>
    <row r="810" customFormat="false" ht="12.8" hidden="false" customHeight="false" outlineLevel="0" collapsed="false">
      <c r="D810" s="5"/>
    </row>
    <row r="811" customFormat="false" ht="12.8" hidden="false" customHeight="false" outlineLevel="0" collapsed="false">
      <c r="D811" s="5"/>
    </row>
    <row r="812" customFormat="false" ht="12.8" hidden="false" customHeight="false" outlineLevel="0" collapsed="false">
      <c r="D812" s="5"/>
    </row>
    <row r="813" customFormat="false" ht="12.8" hidden="false" customHeight="false" outlineLevel="0" collapsed="false">
      <c r="D813" s="5"/>
    </row>
    <row r="814" customFormat="false" ht="12.8" hidden="false" customHeight="false" outlineLevel="0" collapsed="false">
      <c r="D814" s="5"/>
    </row>
    <row r="815" customFormat="false" ht="12.8" hidden="false" customHeight="false" outlineLevel="0" collapsed="false">
      <c r="D815" s="5"/>
    </row>
    <row r="816" customFormat="false" ht="12.8" hidden="false" customHeight="false" outlineLevel="0" collapsed="false">
      <c r="D816" s="5"/>
    </row>
    <row r="817" customFormat="false" ht="12.8" hidden="false" customHeight="false" outlineLevel="0" collapsed="false">
      <c r="D817" s="5"/>
    </row>
    <row r="818" customFormat="false" ht="12.8" hidden="false" customHeight="false" outlineLevel="0" collapsed="false">
      <c r="D818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&amp;C&amp;"Arial,Standard"&amp;A</oddHeader>
    <oddFooter>&amp;C&amp;"Arial,Standard"Page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D4" activeCellId="1" sqref="U445:U665 D4"/>
    </sheetView>
  </sheetViews>
  <sheetFormatPr defaultRowHeight="12.8" zeroHeight="false" outlineLevelRow="0" outlineLevelCol="0"/>
  <cols>
    <col collapsed="false" customWidth="true" hidden="false" outlineLevel="0" max="1" min="1" style="0" width="13.44"/>
    <col collapsed="false" customWidth="true" hidden="false" outlineLevel="0" max="2" min="2" style="0" width="10.08"/>
    <col collapsed="false" customWidth="true" hidden="false" outlineLevel="0" max="3" min="3" style="0" width="14.38"/>
    <col collapsed="false" customWidth="true" hidden="false" outlineLevel="0" max="4" min="4" style="0" width="18.72"/>
    <col collapsed="false" customWidth="true" hidden="false" outlineLevel="0" max="5" min="5" style="0" width="25.01"/>
    <col collapsed="false" customWidth="true" hidden="false" outlineLevel="0" max="1025" min="6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365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0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1.875E-008</v>
      </c>
      <c r="B4" s="0" t="n">
        <v>3020080645.16129</v>
      </c>
      <c r="C4" s="1" t="n">
        <v>162873605300601</v>
      </c>
      <c r="D4" s="0" t="n">
        <v>4073942812676.41</v>
      </c>
      <c r="E4" s="0" t="n">
        <v>75541005.0348567</v>
      </c>
    </row>
    <row r="5" customFormat="false" ht="12.8" hidden="false" customHeight="false" outlineLevel="0" collapsed="false">
      <c r="A5" s="1" t="n">
        <v>1.829E-008</v>
      </c>
      <c r="B5" s="0" t="n">
        <v>2945988000</v>
      </c>
      <c r="C5" s="1" t="n">
        <v>158877772850560</v>
      </c>
      <c r="D5" s="0" t="n">
        <v>3973995415672.08</v>
      </c>
      <c r="E5" s="0" t="n">
        <v>73687732.3780016</v>
      </c>
    </row>
    <row r="6" customFormat="false" ht="12.8" hidden="false" customHeight="false" outlineLevel="0" collapsed="false">
      <c r="A6" s="1" t="n">
        <v>1.961E-008</v>
      </c>
      <c r="B6" s="0" t="n">
        <v>3158601677.41935</v>
      </c>
      <c r="C6" s="1" t="n">
        <v>170344074663722</v>
      </c>
      <c r="D6" s="0" t="n">
        <v>4260800989684.5</v>
      </c>
      <c r="E6" s="0" t="n">
        <v>79005819.1324555</v>
      </c>
    </row>
    <row r="7" customFormat="false" ht="12.8" hidden="false" customHeight="false" outlineLevel="0" collapsed="false">
      <c r="A7" s="1" t="n">
        <v>2.362E-008</v>
      </c>
      <c r="B7" s="0" t="n">
        <v>3804496258.06452</v>
      </c>
      <c r="C7" s="1" t="n">
        <v>205177309717344</v>
      </c>
      <c r="D7" s="0" t="n">
        <v>5132081559222.23</v>
      </c>
      <c r="E7" s="0" t="n">
        <v>95161522.0759102</v>
      </c>
    </row>
    <row r="8" customFormat="false" ht="12.8" hidden="false" customHeight="false" outlineLevel="0" collapsed="false">
      <c r="A8" s="1" t="n">
        <v>1.069E-008</v>
      </c>
      <c r="B8" s="0" t="n">
        <v>1721848645.16129</v>
      </c>
      <c r="C8" s="1" t="n">
        <v>92859671502049.3</v>
      </c>
      <c r="D8" s="0" t="n">
        <v>2322690595600.58</v>
      </c>
      <c r="E8" s="0" t="n">
        <v>43068445.003873</v>
      </c>
    </row>
    <row r="9" customFormat="false" ht="12.8" hidden="false" customHeight="false" outlineLevel="0" collapsed="false">
      <c r="A9" s="1" t="n">
        <v>9.903E-009</v>
      </c>
      <c r="B9" s="0" t="n">
        <v>1595085793.54839</v>
      </c>
      <c r="C9" s="1" t="n">
        <v>86023323375565.4</v>
      </c>
      <c r="D9" s="0" t="n">
        <v>2151693635943.17</v>
      </c>
      <c r="E9" s="0" t="n">
        <v>39897737.2192099</v>
      </c>
    </row>
    <row r="10" customFormat="false" ht="12.8" hidden="false" customHeight="false" outlineLevel="0" collapsed="false">
      <c r="A10" s="1" t="n">
        <v>1.027E-008</v>
      </c>
      <c r="B10" s="0" t="n">
        <v>1654198838.70968</v>
      </c>
      <c r="C10" s="1" t="n">
        <v>89211302743315.9</v>
      </c>
      <c r="D10" s="0" t="n">
        <v>2231434276596.62</v>
      </c>
      <c r="E10" s="0" t="n">
        <v>41376326.4910922</v>
      </c>
    </row>
    <row r="11" customFormat="false" ht="12.8" hidden="false" customHeight="false" outlineLevel="0" collapsed="false">
      <c r="A11" s="1" t="n">
        <v>1.009E-008</v>
      </c>
      <c r="B11" s="0" t="n">
        <v>1625206064.51613</v>
      </c>
      <c r="C11" s="1" t="n">
        <v>87647716132430.1</v>
      </c>
      <c r="D11" s="0" t="n">
        <v>2192324425594.93</v>
      </c>
      <c r="E11" s="0" t="n">
        <v>40651132.8427576</v>
      </c>
    </row>
    <row r="12" customFormat="false" ht="12.8" hidden="false" customHeight="false" outlineLevel="0" collapsed="false">
      <c r="A12" s="1" t="n">
        <v>9.596E-009</v>
      </c>
      <c r="B12" s="0" t="n">
        <v>1545637006.45161</v>
      </c>
      <c r="C12" s="1" t="n">
        <v>83356539544776.9</v>
      </c>
      <c r="D12" s="0" t="n">
        <v>2084989612290.28</v>
      </c>
      <c r="E12" s="0" t="n">
        <v>38660879.1634392</v>
      </c>
    </row>
    <row r="13" customFormat="false" ht="12.8" hidden="false" customHeight="false" outlineLevel="0" collapsed="false">
      <c r="A13" s="1" t="n">
        <v>8.539E-009</v>
      </c>
      <c r="B13" s="0" t="n">
        <v>1375384993.54839</v>
      </c>
      <c r="C13" s="1" t="n">
        <v>74174811501964.4</v>
      </c>
      <c r="D13" s="0" t="n">
        <v>1855327876130.34</v>
      </c>
      <c r="E13" s="0" t="n">
        <v>34402380.9062742</v>
      </c>
    </row>
    <row r="14" customFormat="false" ht="12.8" hidden="false" customHeight="false" outlineLevel="0" collapsed="false">
      <c r="A14" s="1" t="n">
        <v>8.658E-009</v>
      </c>
      <c r="B14" s="0" t="n">
        <v>1394552438.70968</v>
      </c>
      <c r="C14" s="1" t="n">
        <v>75208515983605.5</v>
      </c>
      <c r="D14" s="0" t="n">
        <v>1881183833181.46</v>
      </c>
      <c r="E14" s="0" t="n">
        <v>34881814.4848955</v>
      </c>
    </row>
    <row r="15" customFormat="false" ht="12.8" hidden="false" customHeight="false" outlineLevel="0" collapsed="false">
      <c r="A15" s="1" t="n">
        <v>1.331E-008</v>
      </c>
      <c r="B15" s="0" t="n">
        <v>2143854580.64516</v>
      </c>
      <c r="C15" s="1" t="n">
        <v>115618543282720</v>
      </c>
      <c r="D15" s="0" t="n">
        <v>2891956204625.23</v>
      </c>
      <c r="E15" s="0" t="n">
        <v>53624041.4407436</v>
      </c>
    </row>
    <row r="16" customFormat="false" ht="12.8" hidden="false" customHeight="false" outlineLevel="0" collapsed="false">
      <c r="A16" s="1" t="n">
        <v>1.346E-008</v>
      </c>
      <c r="B16" s="0" t="n">
        <v>2168015225.80645</v>
      </c>
      <c r="C16" s="1" t="n">
        <v>116921532125125</v>
      </c>
      <c r="D16" s="0" t="n">
        <v>2924547747126.64</v>
      </c>
      <c r="E16" s="0" t="n">
        <v>54228369.4810225</v>
      </c>
    </row>
    <row r="17" customFormat="false" ht="12.8" hidden="false" customHeight="false" outlineLevel="0" collapsed="false">
      <c r="A17" s="1" t="n">
        <v>1.469E-008</v>
      </c>
      <c r="B17" s="0" t="n">
        <v>2366132516.12903</v>
      </c>
      <c r="C17" s="1" t="n">
        <v>127606040632844</v>
      </c>
      <c r="D17" s="0" t="n">
        <v>3191798395638.21</v>
      </c>
      <c r="E17" s="0" t="n">
        <v>59183859.4113091</v>
      </c>
    </row>
    <row r="18" customFormat="false" ht="12.8" hidden="false" customHeight="false" outlineLevel="0" collapsed="false">
      <c r="A18" s="1" t="n">
        <v>1.568E-008</v>
      </c>
      <c r="B18" s="0" t="n">
        <v>2525592774.19355</v>
      </c>
      <c r="C18" s="1" t="n">
        <v>136205766992716</v>
      </c>
      <c r="D18" s="0" t="n">
        <v>3406902576147.52</v>
      </c>
      <c r="E18" s="0" t="n">
        <v>63172424.4771495</v>
      </c>
    </row>
    <row r="19" customFormat="false" ht="12.8" hidden="false" customHeight="false" outlineLevel="0" collapsed="false">
      <c r="A19" s="1" t="n">
        <v>1.622E-008</v>
      </c>
      <c r="B19" s="0" t="n">
        <v>2612571096.77419</v>
      </c>
      <c r="C19" s="1" t="n">
        <v>140896526825373</v>
      </c>
      <c r="D19" s="0" t="n">
        <v>3524232129152.61</v>
      </c>
      <c r="E19" s="0" t="n">
        <v>65348005.4221534</v>
      </c>
    </row>
    <row r="20" customFormat="false" ht="12.8" hidden="false" customHeight="false" outlineLevel="0" collapsed="false">
      <c r="A20" s="1" t="n">
        <v>1.359E-008</v>
      </c>
      <c r="B20" s="0" t="n">
        <v>2188954451.6129</v>
      </c>
      <c r="C20" s="1" t="n">
        <v>118050789121876</v>
      </c>
      <c r="D20" s="0" t="n">
        <v>2952793750627.86</v>
      </c>
      <c r="E20" s="0" t="n">
        <v>54752120.4492642</v>
      </c>
    </row>
    <row r="21" customFormat="false" ht="12.8" hidden="false" customHeight="false" outlineLevel="0" collapsed="false">
      <c r="A21" s="1" t="n">
        <v>1.475E-008</v>
      </c>
      <c r="B21" s="0" t="n">
        <v>2375796774.19355</v>
      </c>
      <c r="C21" s="1" t="n">
        <v>128127236169806</v>
      </c>
      <c r="D21" s="0" t="n">
        <v>3204835012638.77</v>
      </c>
      <c r="E21" s="0" t="n">
        <v>59425590.6274206</v>
      </c>
    </row>
    <row r="22" customFormat="false" ht="12.8" hidden="false" customHeight="false" outlineLevel="0" collapsed="false">
      <c r="A22" s="1" t="n">
        <v>1.325E-008</v>
      </c>
      <c r="B22" s="0" t="n">
        <v>2134190322.58065</v>
      </c>
      <c r="C22" s="1" t="n">
        <v>115097347745758</v>
      </c>
      <c r="D22" s="0" t="n">
        <v>2878919587624.66</v>
      </c>
      <c r="E22" s="0" t="n">
        <v>53382310.2246321</v>
      </c>
    </row>
    <row r="23" customFormat="false" ht="12.8" hidden="false" customHeight="false" outlineLevel="0" collapsed="false">
      <c r="A23" s="1" t="n">
        <v>1.265E-008</v>
      </c>
      <c r="B23" s="0" t="n">
        <v>2037547741.93548</v>
      </c>
      <c r="C23" s="1" t="n">
        <v>109885392376139</v>
      </c>
      <c r="D23" s="0" t="n">
        <v>2748553417619.02</v>
      </c>
      <c r="E23" s="0" t="n">
        <v>50964998.0635167</v>
      </c>
    </row>
    <row r="24" customFormat="false" ht="12.8" hidden="false" customHeight="false" outlineLevel="0" collapsed="false">
      <c r="A24" s="1" t="n">
        <v>1.243E-008</v>
      </c>
      <c r="B24" s="0" t="n">
        <v>2002112129.03226</v>
      </c>
      <c r="C24" s="1" t="n">
        <v>107974342073945</v>
      </c>
      <c r="D24" s="0" t="n">
        <v>2700752488616.95</v>
      </c>
      <c r="E24" s="0" t="n">
        <v>50078650.2711077</v>
      </c>
    </row>
    <row r="25" customFormat="false" ht="12.8" hidden="false" customHeight="false" outlineLevel="0" collapsed="false">
      <c r="A25" s="1" t="n">
        <v>1.249E-008</v>
      </c>
      <c r="B25" s="0" t="n">
        <v>2011776387.09677</v>
      </c>
      <c r="C25" s="1" t="n">
        <v>108495537610907</v>
      </c>
      <c r="D25" s="0" t="n">
        <v>2713789105617.51</v>
      </c>
      <c r="E25" s="0" t="n">
        <v>50320381.4872192</v>
      </c>
    </row>
    <row r="26" customFormat="false" ht="12.8" hidden="false" customHeight="false" outlineLevel="0" collapsed="false">
      <c r="A26" s="1" t="n">
        <v>9.415E-009</v>
      </c>
      <c r="B26" s="0" t="n">
        <v>1516483161.29032</v>
      </c>
      <c r="C26" s="1" t="n">
        <v>81784266341608.4</v>
      </c>
      <c r="D26" s="0" t="n">
        <v>2045662484338.58</v>
      </c>
      <c r="E26" s="0" t="n">
        <v>37931656.6615027</v>
      </c>
    </row>
    <row r="27" customFormat="false" ht="12.8" hidden="false" customHeight="false" outlineLevel="0" collapsed="false">
      <c r="A27" s="1" t="n">
        <v>1.085E-008</v>
      </c>
      <c r="B27" s="0" t="n">
        <v>1747620000</v>
      </c>
      <c r="C27" s="1" t="n">
        <v>94249526267281.1</v>
      </c>
      <c r="D27" s="0" t="n">
        <v>2357454907602.08</v>
      </c>
      <c r="E27" s="0" t="n">
        <v>43713061.5801704</v>
      </c>
    </row>
    <row r="28" customFormat="false" ht="12.8" hidden="false" customHeight="false" outlineLevel="0" collapsed="false">
      <c r="A28" s="1" t="n">
        <v>1.714E-008</v>
      </c>
      <c r="B28" s="0" t="n">
        <v>2760756387.09677</v>
      </c>
      <c r="C28" s="1" t="n">
        <v>148888191725456</v>
      </c>
      <c r="D28" s="0" t="n">
        <v>3724126923161.26</v>
      </c>
      <c r="E28" s="0" t="n">
        <v>69054550.7358637</v>
      </c>
    </row>
    <row r="29" customFormat="false" ht="12.8" hidden="false" customHeight="false" outlineLevel="0" collapsed="false">
      <c r="A29" s="1" t="n">
        <v>1.638E-008</v>
      </c>
      <c r="B29" s="0" t="n">
        <v>2638342451.6129</v>
      </c>
      <c r="C29" s="1" t="n">
        <v>142286381590605</v>
      </c>
      <c r="D29" s="0" t="n">
        <v>3558996441154.11</v>
      </c>
      <c r="E29" s="0" t="n">
        <v>65992621.9984508</v>
      </c>
    </row>
    <row r="30" customFormat="false" ht="12.8" hidden="false" customHeight="false" outlineLevel="0" collapsed="false">
      <c r="A30" s="1" t="n">
        <v>1.626E-008</v>
      </c>
      <c r="B30" s="0" t="n">
        <v>2619013935.48387</v>
      </c>
      <c r="C30" s="1" t="n">
        <v>141243990516681</v>
      </c>
      <c r="D30" s="0" t="n">
        <v>3532923207152.98</v>
      </c>
      <c r="E30" s="0" t="n">
        <v>65509159.5662278</v>
      </c>
    </row>
    <row r="31" customFormat="false" ht="12.8" hidden="false" customHeight="false" outlineLevel="0" collapsed="false">
      <c r="A31" s="1" t="n">
        <v>1.38E-008</v>
      </c>
      <c r="B31" s="0" t="n">
        <v>2222779354.83871</v>
      </c>
      <c r="C31" s="1" t="n">
        <v>119874973501242</v>
      </c>
      <c r="D31" s="0" t="n">
        <v>2998421910129.84</v>
      </c>
      <c r="E31" s="0" t="n">
        <v>55598179.7056546</v>
      </c>
    </row>
    <row r="32" customFormat="false" ht="12.8" hidden="false" customHeight="false" outlineLevel="0" collapsed="false">
      <c r="A32" s="1" t="n">
        <v>1.218E-008</v>
      </c>
      <c r="B32" s="0" t="n">
        <v>1961844387.09677</v>
      </c>
      <c r="C32" s="1" t="n">
        <v>105802694003270</v>
      </c>
      <c r="D32" s="0" t="n">
        <v>2646433251114.6</v>
      </c>
      <c r="E32" s="0" t="n">
        <v>49071436.8706429</v>
      </c>
    </row>
    <row r="33" customFormat="false" ht="12.8" hidden="false" customHeight="false" outlineLevel="0" collapsed="false">
      <c r="A33" s="1" t="n">
        <v>1.251E-008</v>
      </c>
      <c r="B33" s="0" t="n">
        <v>2014997806.45161</v>
      </c>
      <c r="C33" s="1" t="n">
        <v>108669269456561</v>
      </c>
      <c r="D33" s="0" t="n">
        <v>2718134644617.7</v>
      </c>
      <c r="E33" s="0" t="n">
        <v>50400958.5592564</v>
      </c>
    </row>
    <row r="34" customFormat="false" ht="12.8" hidden="false" customHeight="false" outlineLevel="0" collapsed="false">
      <c r="A34" s="1" t="n">
        <v>1.559E-008</v>
      </c>
      <c r="B34" s="0" t="n">
        <v>2511096387.09677</v>
      </c>
      <c r="C34" s="1" t="n">
        <v>135423973687273</v>
      </c>
      <c r="D34" s="0" t="n">
        <v>3387347650646.68</v>
      </c>
      <c r="E34" s="0" t="n">
        <v>62809827.6529822</v>
      </c>
    </row>
    <row r="35" customFormat="false" ht="12.8" hidden="false" customHeight="false" outlineLevel="0" collapsed="false">
      <c r="A35" s="1" t="n">
        <v>1.031E-008</v>
      </c>
      <c r="B35" s="0" t="n">
        <v>1660641677.41935</v>
      </c>
      <c r="C35" s="1" t="n">
        <v>89558766434623.8</v>
      </c>
      <c r="D35" s="0" t="n">
        <v>2240125354597</v>
      </c>
      <c r="E35" s="0" t="n">
        <v>41537480.6351666</v>
      </c>
    </row>
    <row r="36" customFormat="false" ht="12.8" hidden="false" customHeight="false" outlineLevel="0" collapsed="false">
      <c r="A36" s="1" t="n">
        <v>9.959E-009</v>
      </c>
      <c r="B36" s="0" t="n">
        <v>1604105767.74194</v>
      </c>
      <c r="C36" s="1" t="n">
        <v>86509772543396.6</v>
      </c>
      <c r="D36" s="0" t="n">
        <v>2163861145143.7</v>
      </c>
      <c r="E36" s="0" t="n">
        <v>40123353.020914</v>
      </c>
    </row>
    <row r="37" customFormat="false" ht="12.8" hidden="false" customHeight="false" outlineLevel="0" collapsed="false">
      <c r="A37" s="1" t="n">
        <v>1.19E-008</v>
      </c>
      <c r="B37" s="0" t="n">
        <v>1916744516.12903</v>
      </c>
      <c r="C37" s="1" t="n">
        <v>103370448164115</v>
      </c>
      <c r="D37" s="0" t="n">
        <v>2585595705111.96</v>
      </c>
      <c r="E37" s="0" t="n">
        <v>47943357.8621224</v>
      </c>
    </row>
    <row r="38" customFormat="false" ht="12.8" hidden="false" customHeight="false" outlineLevel="0" collapsed="false">
      <c r="A38" s="1" t="n">
        <v>1.089E-008</v>
      </c>
      <c r="B38" s="0" t="n">
        <v>1754062838.70968</v>
      </c>
      <c r="C38" s="1" t="n">
        <v>94596989958589.1</v>
      </c>
      <c r="D38" s="0" t="n">
        <v>2366145985602.46</v>
      </c>
      <c r="E38" s="0" t="n">
        <v>43874215.7242448</v>
      </c>
    </row>
    <row r="39" customFormat="false" ht="12.8" hidden="false" customHeight="false" outlineLevel="0" collapsed="false">
      <c r="A39" s="1" t="n">
        <v>1.232E-008</v>
      </c>
      <c r="B39" s="0" t="n">
        <v>1984394322.58065</v>
      </c>
      <c r="C39" s="1" t="n">
        <v>107018816922848</v>
      </c>
      <c r="D39" s="0" t="n">
        <v>2676852024115.91</v>
      </c>
      <c r="E39" s="0" t="n">
        <v>49635476.3749032</v>
      </c>
    </row>
    <row r="40" customFormat="false" ht="12.8" hidden="false" customHeight="false" outlineLevel="0" collapsed="false">
      <c r="A40" s="1" t="n">
        <v>1.294E-008</v>
      </c>
      <c r="B40" s="0" t="n">
        <v>2084258322.58064</v>
      </c>
      <c r="C40" s="1" t="n">
        <v>112404504138121</v>
      </c>
      <c r="D40" s="0" t="n">
        <v>2811563733121.74</v>
      </c>
      <c r="E40" s="0" t="n">
        <v>52133365.6080558</v>
      </c>
    </row>
    <row r="41" customFormat="false" ht="12.8" hidden="false" customHeight="false" outlineLevel="0" collapsed="false">
      <c r="A41" s="1" t="n">
        <v>1.128E-008</v>
      </c>
      <c r="B41" s="0" t="n">
        <v>1816880516.12903</v>
      </c>
      <c r="C41" s="1" t="n">
        <v>97984760948841.6</v>
      </c>
      <c r="D41" s="0" t="n">
        <v>2450883996106.13</v>
      </c>
      <c r="E41" s="0" t="n">
        <v>45445468.6289698</v>
      </c>
    </row>
    <row r="42" customFormat="false" ht="12.8" hidden="false" customHeight="false" outlineLevel="0" collapsed="false">
      <c r="A42" s="1" t="n">
        <v>1.275E-008</v>
      </c>
      <c r="B42" s="0" t="n">
        <v>2053654838.70968</v>
      </c>
      <c r="C42" s="1" t="n">
        <v>110754051604409</v>
      </c>
      <c r="D42" s="0" t="n">
        <v>2770281112619.96</v>
      </c>
      <c r="E42" s="0" t="n">
        <v>51367883.4237026</v>
      </c>
    </row>
    <row r="43" customFormat="false" ht="12.8" hidden="false" customHeight="false" outlineLevel="0" collapsed="false">
      <c r="A43" s="1" t="n">
        <v>1.257E-008</v>
      </c>
      <c r="B43" s="0" t="n">
        <v>2024662064.51613</v>
      </c>
      <c r="C43" s="1" t="n">
        <v>109190464993523</v>
      </c>
      <c r="D43" s="0" t="n">
        <v>2731171261618.26</v>
      </c>
      <c r="E43" s="0" t="n">
        <v>50642689.775368</v>
      </c>
    </row>
    <row r="44" customFormat="false" ht="12.8" hidden="false" customHeight="false" outlineLevel="0" collapsed="false">
      <c r="A44" s="1" t="n">
        <v>1.601E-008</v>
      </c>
      <c r="B44" s="0" t="n">
        <v>2578746193.54839</v>
      </c>
      <c r="C44" s="1" t="n">
        <v>139072342446007</v>
      </c>
      <c r="D44" s="0" t="n">
        <v>3478603969650.63</v>
      </c>
      <c r="E44" s="0" t="n">
        <v>64501946.165763</v>
      </c>
    </row>
    <row r="45" customFormat="false" ht="12.8" hidden="false" customHeight="false" outlineLevel="0" collapsed="false">
      <c r="A45" s="1" t="n">
        <v>1.649E-008</v>
      </c>
      <c r="B45" s="0" t="n">
        <v>2656060258.06452</v>
      </c>
      <c r="C45" s="1" t="n">
        <v>143241906741702</v>
      </c>
      <c r="D45" s="0" t="n">
        <v>3582896905655.15</v>
      </c>
      <c r="E45" s="0" t="n">
        <v>66435795.8946554</v>
      </c>
    </row>
    <row r="46" customFormat="false" ht="12.8" hidden="false" customHeight="false" outlineLevel="0" collapsed="false">
      <c r="A46" s="1" t="n">
        <v>1.434E-008</v>
      </c>
      <c r="B46" s="0" t="n">
        <v>2309757677.41936</v>
      </c>
      <c r="C46" s="1" t="n">
        <v>124565733333900</v>
      </c>
      <c r="D46" s="0" t="n">
        <v>3115751463134.92</v>
      </c>
      <c r="E46" s="0" t="n">
        <v>57773760.6506584</v>
      </c>
    </row>
    <row r="47" customFormat="false" ht="12.8" hidden="false" customHeight="false" outlineLevel="0" collapsed="false">
      <c r="A47" s="1" t="n">
        <v>1.399E-008</v>
      </c>
      <c r="B47" s="0" t="n">
        <v>2253382838.70968</v>
      </c>
      <c r="C47" s="1" t="n">
        <v>121525426034955</v>
      </c>
      <c r="D47" s="0" t="n">
        <v>3039704530631.62</v>
      </c>
      <c r="E47" s="0" t="n">
        <v>56363661.8900078</v>
      </c>
    </row>
    <row r="48" customFormat="false" ht="12.8" hidden="false" customHeight="false" outlineLevel="0" collapsed="false">
      <c r="A48" s="1" t="n">
        <v>1.458E-008</v>
      </c>
      <c r="B48" s="0" t="n">
        <v>2348414709.67742</v>
      </c>
      <c r="C48" s="1" t="n">
        <v>126650515481747</v>
      </c>
      <c r="D48" s="0" t="n">
        <v>3167897931137.18</v>
      </c>
      <c r="E48" s="0" t="n">
        <v>58740685.5151046</v>
      </c>
    </row>
    <row r="49" customFormat="false" ht="12.8" hidden="false" customHeight="false" outlineLevel="0" collapsed="false">
      <c r="A49" s="1" t="n">
        <v>1.668E-008</v>
      </c>
      <c r="B49" s="0" t="n">
        <v>2686663741.93548</v>
      </c>
      <c r="C49" s="1" t="n">
        <v>144892359275415</v>
      </c>
      <c r="D49" s="0" t="n">
        <v>3624179526156.93</v>
      </c>
      <c r="E49" s="0" t="n">
        <v>67201278.0790086</v>
      </c>
    </row>
    <row r="50" customFormat="false" ht="12.8" hidden="false" customHeight="false" outlineLevel="0" collapsed="false">
      <c r="A50" s="1" t="n">
        <v>1.666E-008</v>
      </c>
      <c r="B50" s="0" t="n">
        <v>2683442322.58065</v>
      </c>
      <c r="C50" s="1" t="n">
        <v>144718627429761</v>
      </c>
      <c r="D50" s="0" t="n">
        <v>3619833987156.75</v>
      </c>
      <c r="E50" s="0" t="n">
        <v>67120701.0069714</v>
      </c>
    </row>
    <row r="51" customFormat="false" ht="12.8" hidden="false" customHeight="false" outlineLevel="0" collapsed="false">
      <c r="A51" s="1" t="n">
        <v>1.636E-008</v>
      </c>
      <c r="B51" s="0" t="n">
        <v>2635121032.25806</v>
      </c>
      <c r="C51" s="1" t="n">
        <v>142112649744951</v>
      </c>
      <c r="D51" s="0" t="n">
        <v>3554650902153.92</v>
      </c>
      <c r="E51" s="0" t="n">
        <v>65912044.9264137</v>
      </c>
    </row>
    <row r="52" customFormat="false" ht="12.8" hidden="false" customHeight="false" outlineLevel="0" collapsed="false">
      <c r="A52" s="1" t="n">
        <v>1.286E-008</v>
      </c>
      <c r="B52" s="0" t="n">
        <v>2071372645.16129</v>
      </c>
      <c r="C52" s="1" t="n">
        <v>111709576755506</v>
      </c>
      <c r="D52" s="0" t="n">
        <v>2794181577120.99</v>
      </c>
      <c r="E52" s="0" t="n">
        <v>51811057.3199071</v>
      </c>
    </row>
    <row r="53" customFormat="false" ht="12.8" hidden="false" customHeight="false" outlineLevel="0" collapsed="false">
      <c r="A53" s="1" t="n">
        <v>1.274E-008</v>
      </c>
      <c r="B53" s="0" t="n">
        <v>2052044129.03226</v>
      </c>
      <c r="C53" s="1" t="n">
        <v>110667185681582</v>
      </c>
      <c r="D53" s="0" t="n">
        <v>2768108343119.86</v>
      </c>
      <c r="E53" s="0" t="n">
        <v>51327594.887684</v>
      </c>
    </row>
    <row r="54" customFormat="false" ht="12.8" hidden="false" customHeight="false" outlineLevel="0" collapsed="false">
      <c r="A54" s="1" t="n">
        <v>1.093E-008</v>
      </c>
      <c r="B54" s="0" t="n">
        <v>1760505677.41935</v>
      </c>
      <c r="C54" s="1" t="n">
        <v>94944453649897</v>
      </c>
      <c r="D54" s="0" t="n">
        <v>2374837063602.83</v>
      </c>
      <c r="E54" s="0" t="n">
        <v>44035369.8683192</v>
      </c>
    </row>
    <row r="55" customFormat="false" ht="12.8" hidden="false" customHeight="false" outlineLevel="0" collapsed="false">
      <c r="A55" s="1" t="n">
        <v>1.516E-008</v>
      </c>
      <c r="B55" s="0" t="n">
        <v>2441835870.96774</v>
      </c>
      <c r="C55" s="1" t="n">
        <v>131688739005713</v>
      </c>
      <c r="D55" s="0" t="n">
        <v>3293918562142.63</v>
      </c>
      <c r="E55" s="0" t="n">
        <v>61077420.6041828</v>
      </c>
    </row>
    <row r="56" customFormat="false" ht="12.8" hidden="false" customHeight="false" outlineLevel="0" collapsed="false">
      <c r="A56" s="1" t="n">
        <v>1.475E-008</v>
      </c>
      <c r="B56" s="0" t="n">
        <v>2375796774.19355</v>
      </c>
      <c r="C56" s="1" t="n">
        <v>128127236169806</v>
      </c>
      <c r="D56" s="0" t="n">
        <v>3204835012638.77</v>
      </c>
      <c r="E56" s="0" t="n">
        <v>59425590.6274206</v>
      </c>
    </row>
    <row r="57" customFormat="false" ht="12.8" hidden="false" customHeight="false" outlineLevel="0" collapsed="false">
      <c r="A57" s="1" t="n">
        <v>1.107E-008</v>
      </c>
      <c r="B57" s="0" t="n">
        <v>1783055612.90323</v>
      </c>
      <c r="C57" s="1" t="n">
        <v>96160576569474.8</v>
      </c>
      <c r="D57" s="0" t="n">
        <v>2405255836604.15</v>
      </c>
      <c r="E57" s="0" t="n">
        <v>44599409.3725794</v>
      </c>
    </row>
    <row r="58" customFormat="false" ht="12.8" hidden="false" customHeight="false" outlineLevel="0" collapsed="false">
      <c r="A58" s="1" t="n">
        <v>1.311E-008</v>
      </c>
      <c r="B58" s="0" t="n">
        <v>2111640387.09677</v>
      </c>
      <c r="C58" s="1" t="n">
        <v>113881224826180</v>
      </c>
      <c r="D58" s="0" t="n">
        <v>2848500814623.35</v>
      </c>
      <c r="E58" s="0" t="n">
        <v>52818270.7203718</v>
      </c>
    </row>
    <row r="59" customFormat="false" ht="12.8" hidden="false" customHeight="false" outlineLevel="0" collapsed="false">
      <c r="A59" s="1" t="n">
        <v>1.318E-008</v>
      </c>
      <c r="B59" s="0" t="n">
        <v>2122915354.83871</v>
      </c>
      <c r="C59" s="1" t="n">
        <v>114489286285969</v>
      </c>
      <c r="D59" s="0" t="n">
        <v>2863710201124</v>
      </c>
      <c r="E59" s="0" t="n">
        <v>53100290.472502</v>
      </c>
    </row>
    <row r="60" customFormat="false" ht="12.8" hidden="false" customHeight="false" outlineLevel="0" collapsed="false">
      <c r="A60" s="1" t="n">
        <v>1.639E-008</v>
      </c>
      <c r="B60" s="0" t="n">
        <v>2639953161.29032</v>
      </c>
      <c r="C60" s="1" t="n">
        <v>142373247513432</v>
      </c>
      <c r="D60" s="0" t="n">
        <v>3561169210654.21</v>
      </c>
      <c r="E60" s="0" t="n">
        <v>66032910.5344694</v>
      </c>
    </row>
    <row r="61" customFormat="false" ht="12.8" hidden="false" customHeight="false" outlineLevel="0" collapsed="false">
      <c r="A61" s="1" t="n">
        <v>1.707E-008</v>
      </c>
      <c r="B61" s="0" t="n">
        <v>2749481419.35484</v>
      </c>
      <c r="C61" s="1" t="n">
        <v>148280130265667</v>
      </c>
      <c r="D61" s="0" t="n">
        <v>3708917536660.6</v>
      </c>
      <c r="E61" s="0" t="n">
        <v>68772530.9837336</v>
      </c>
    </row>
    <row r="62" customFormat="false" ht="12.8" hidden="false" customHeight="false" outlineLevel="0" collapsed="false">
      <c r="A62" s="1" t="n">
        <v>1.471E-008</v>
      </c>
      <c r="B62" s="0" t="n">
        <v>2369353935.48387</v>
      </c>
      <c r="C62" s="1" t="n">
        <v>127779772478498</v>
      </c>
      <c r="D62" s="0" t="n">
        <v>3196143934638.4</v>
      </c>
      <c r="E62" s="0" t="n">
        <v>59264436.4833463</v>
      </c>
    </row>
    <row r="63" customFormat="false" ht="12.8" hidden="false" customHeight="false" outlineLevel="0" collapsed="false">
      <c r="A63" s="1" t="n">
        <v>1.553E-008</v>
      </c>
      <c r="B63" s="0" t="n">
        <v>2501432129.03226</v>
      </c>
      <c r="C63" s="1" t="n">
        <v>134902778150311</v>
      </c>
      <c r="D63" s="0" t="n">
        <v>3374311033646.11</v>
      </c>
      <c r="E63" s="0" t="n">
        <v>62568096.4368707</v>
      </c>
    </row>
    <row r="64" customFormat="false" ht="12.8" hidden="false" customHeight="false" outlineLevel="0" collapsed="false">
      <c r="A64" s="1" t="n">
        <v>1.187E-008</v>
      </c>
      <c r="B64" s="0" t="n">
        <v>1911912387.09677</v>
      </c>
      <c r="C64" s="1" t="n">
        <v>103109850395634</v>
      </c>
      <c r="D64" s="0" t="n">
        <v>2579077396611.68</v>
      </c>
      <c r="E64" s="0" t="n">
        <v>47822492.2540666</v>
      </c>
    </row>
    <row r="65" customFormat="false" ht="12.8" hidden="false" customHeight="false" outlineLevel="0" collapsed="false">
      <c r="A65" s="1" t="n">
        <v>7.178E-009</v>
      </c>
      <c r="B65" s="0" t="n">
        <v>1156167406.45161</v>
      </c>
      <c r="C65" s="1" t="n">
        <v>62352359405211.4</v>
      </c>
      <c r="D65" s="0" t="n">
        <v>1559613947167.53</v>
      </c>
      <c r="E65" s="0" t="n">
        <v>28919111.1541441</v>
      </c>
    </row>
    <row r="66" customFormat="false" ht="12.8" hidden="false" customHeight="false" outlineLevel="0" collapsed="false">
      <c r="A66" s="1" t="n">
        <v>3.582E-009</v>
      </c>
      <c r="B66" s="0" t="n">
        <v>576956206.451613</v>
      </c>
      <c r="C66" s="1" t="n">
        <v>31115373556626.8</v>
      </c>
      <c r="D66" s="0" t="n">
        <v>778286034933.701</v>
      </c>
      <c r="E66" s="0" t="n">
        <v>14431353.601859</v>
      </c>
    </row>
    <row r="67" customFormat="false" ht="12.8" hidden="false" customHeight="false" outlineLevel="0" collapsed="false">
      <c r="A67" s="1" t="n">
        <v>1.581E-008</v>
      </c>
      <c r="B67" s="0" t="n">
        <v>2546532000</v>
      </c>
      <c r="C67" s="1" t="n">
        <v>137335023989467</v>
      </c>
      <c r="D67" s="0" t="n">
        <v>3435148579648.75</v>
      </c>
      <c r="E67" s="0" t="n">
        <v>63696175.4453912</v>
      </c>
    </row>
    <row r="68" customFormat="false" ht="12.8" hidden="false" customHeight="false" outlineLevel="0" collapsed="false">
      <c r="A68" s="1" t="n">
        <v>1.408E-008</v>
      </c>
      <c r="B68" s="0" t="n">
        <v>2267879225.80645</v>
      </c>
      <c r="C68" s="1" t="n">
        <v>122307219340398</v>
      </c>
      <c r="D68" s="0" t="n">
        <v>3059259456132.47</v>
      </c>
      <c r="E68" s="0" t="n">
        <v>56726258.7141751</v>
      </c>
    </row>
    <row r="69" customFormat="false" ht="12.8" hidden="false" customHeight="false" outlineLevel="0" collapsed="false">
      <c r="A69" s="1" t="n">
        <v>1.354E-008</v>
      </c>
      <c r="B69" s="0" t="n">
        <v>2180900903.22581</v>
      </c>
      <c r="C69" s="1" t="n">
        <v>117616459507741</v>
      </c>
      <c r="D69" s="0" t="n">
        <v>2941929903127.39</v>
      </c>
      <c r="E69" s="0" t="n">
        <v>54550677.7691712</v>
      </c>
    </row>
    <row r="70" customFormat="false" ht="12.8" hidden="false" customHeight="false" outlineLevel="0" collapsed="false">
      <c r="A70" s="1" t="n">
        <v>1.438E-008</v>
      </c>
      <c r="B70" s="0" t="n">
        <v>2316200516.12903</v>
      </c>
      <c r="C70" s="1" t="n">
        <v>124913197025208</v>
      </c>
      <c r="D70" s="0" t="n">
        <v>3124442541135.29</v>
      </c>
      <c r="E70" s="0" t="n">
        <v>57934914.7947328</v>
      </c>
    </row>
    <row r="71" customFormat="false" ht="12.8" hidden="false" customHeight="false" outlineLevel="0" collapsed="false">
      <c r="A71" s="1" t="n">
        <v>1.416E-008</v>
      </c>
      <c r="B71" s="0" t="n">
        <v>2280764903.22581</v>
      </c>
      <c r="C71" s="1" t="n">
        <v>123002146723014</v>
      </c>
      <c r="D71" s="0" t="n">
        <v>3076641612133.22</v>
      </c>
      <c r="E71" s="0" t="n">
        <v>57048567.0023238</v>
      </c>
    </row>
    <row r="72" customFormat="false" ht="12.8" hidden="false" customHeight="false" outlineLevel="0" collapsed="false">
      <c r="A72" s="1" t="n">
        <v>1.428E-008</v>
      </c>
      <c r="B72" s="0" t="n">
        <v>2300093419.35484</v>
      </c>
      <c r="C72" s="1" t="n">
        <v>124044537796938</v>
      </c>
      <c r="D72" s="0" t="n">
        <v>3102714846134.35</v>
      </c>
      <c r="E72" s="0" t="n">
        <v>57532029.4345469</v>
      </c>
    </row>
    <row r="73" customFormat="false" ht="12.8" hidden="false" customHeight="false" outlineLevel="0" collapsed="false">
      <c r="A73" s="1" t="n">
        <v>1.423E-008</v>
      </c>
      <c r="B73" s="0" t="n">
        <v>2292039870.96774</v>
      </c>
      <c r="C73" s="1" t="n">
        <v>123610208182803</v>
      </c>
      <c r="D73" s="0" t="n">
        <v>3091850998633.88</v>
      </c>
      <c r="E73" s="0" t="n">
        <v>57330586.754454</v>
      </c>
    </row>
    <row r="74" customFormat="false" ht="12.8" hidden="false" customHeight="false" outlineLevel="0" collapsed="false">
      <c r="A74" s="1" t="n">
        <v>4.268E-008</v>
      </c>
      <c r="B74" s="0" t="n">
        <v>6874508903.22581</v>
      </c>
      <c r="C74" s="1" t="n">
        <v>370743758625581</v>
      </c>
      <c r="D74" s="0" t="n">
        <v>9273380226401.55</v>
      </c>
      <c r="E74" s="0" t="n">
        <v>171951471.727343</v>
      </c>
    </row>
    <row r="75" customFormat="false" ht="12.8" hidden="false" customHeight="false" outlineLevel="0" collapsed="false">
      <c r="A75" s="1" t="n">
        <v>1.918E-008</v>
      </c>
      <c r="B75" s="0" t="n">
        <v>3089341161.29032</v>
      </c>
      <c r="C75" s="1" t="n">
        <v>166608839982161</v>
      </c>
      <c r="D75" s="0" t="n">
        <v>4167371901180.45</v>
      </c>
      <c r="E75" s="0" t="n">
        <v>77273412.0836561</v>
      </c>
    </row>
    <row r="76" customFormat="false" ht="12.8" hidden="false" customHeight="false" outlineLevel="0" collapsed="false">
      <c r="A76" s="1" t="n">
        <v>1.666E-008</v>
      </c>
      <c r="B76" s="0" t="n">
        <v>2683442322.58065</v>
      </c>
      <c r="C76" s="1" t="n">
        <v>144718627429761</v>
      </c>
      <c r="D76" s="0" t="n">
        <v>3619833987156.75</v>
      </c>
      <c r="E76" s="0" t="n">
        <v>67120701.0069714</v>
      </c>
    </row>
    <row r="77" customFormat="false" ht="12.8" hidden="false" customHeight="false" outlineLevel="0" collapsed="false">
      <c r="A77" s="1" t="n">
        <v>1.824E-008</v>
      </c>
      <c r="B77" s="0" t="n">
        <v>2937934451.6129</v>
      </c>
      <c r="C77" s="1" t="n">
        <v>158443443236425</v>
      </c>
      <c r="D77" s="0" t="n">
        <v>3963131568171.61</v>
      </c>
      <c r="E77" s="0" t="n">
        <v>73486289.6979086</v>
      </c>
    </row>
    <row r="78" customFormat="false" ht="12.8" hidden="false" customHeight="false" outlineLevel="0" collapsed="false">
      <c r="A78" s="1" t="n">
        <v>1.939E-008</v>
      </c>
      <c r="B78" s="0" t="n">
        <v>3123166064.51613</v>
      </c>
      <c r="C78" s="1" t="n">
        <v>168433024361528</v>
      </c>
      <c r="D78" s="0" t="n">
        <v>4213000060682.43</v>
      </c>
      <c r="E78" s="0" t="n">
        <v>78119471.3400465</v>
      </c>
    </row>
    <row r="79" customFormat="false" ht="12.8" hidden="false" customHeight="false" outlineLevel="0" collapsed="false">
      <c r="A79" s="1" t="n">
        <v>1.929E-008</v>
      </c>
      <c r="B79" s="0" t="n">
        <v>3107058967.74194</v>
      </c>
      <c r="C79" s="1" t="n">
        <v>167564365133258</v>
      </c>
      <c r="D79" s="0" t="n">
        <v>4191272365681.49</v>
      </c>
      <c r="E79" s="0" t="n">
        <v>77716585.9798606</v>
      </c>
    </row>
    <row r="80" customFormat="false" ht="12.8" hidden="false" customHeight="false" outlineLevel="0" collapsed="false">
      <c r="A80" s="1" t="n">
        <v>2.2E-008</v>
      </c>
      <c r="B80" s="0" t="n">
        <v>3543561290.32258</v>
      </c>
      <c r="C80" s="1" t="n">
        <v>191105030219372</v>
      </c>
      <c r="D80" s="0" t="n">
        <v>4780092900206.99</v>
      </c>
      <c r="E80" s="0" t="n">
        <v>88634779.2408986</v>
      </c>
    </row>
    <row r="81" customFormat="false" ht="12.8" hidden="false" customHeight="false" outlineLevel="0" collapsed="false">
      <c r="A81" s="1" t="n">
        <v>1.824E-008</v>
      </c>
      <c r="B81" s="0" t="n">
        <v>2937934451.6129</v>
      </c>
      <c r="C81" s="1" t="n">
        <v>158443443236425</v>
      </c>
      <c r="D81" s="0" t="n">
        <v>3963131568171.61</v>
      </c>
      <c r="E81" s="0" t="n">
        <v>73486289.6979086</v>
      </c>
    </row>
    <row r="82" customFormat="false" ht="12.8" hidden="false" customHeight="false" outlineLevel="0" collapsed="false">
      <c r="A82" s="1" t="n">
        <v>1.678E-008</v>
      </c>
      <c r="B82" s="0" t="n">
        <v>2702770838.70968</v>
      </c>
      <c r="C82" s="1" t="n">
        <v>145761018503685</v>
      </c>
      <c r="D82" s="0" t="n">
        <v>3645907221157.87</v>
      </c>
      <c r="E82" s="0" t="n">
        <v>67604163.4391945</v>
      </c>
    </row>
    <row r="83" customFormat="false" ht="12.8" hidden="false" customHeight="false" outlineLevel="0" collapsed="false">
      <c r="A83" s="1" t="n">
        <v>1.668E-008</v>
      </c>
      <c r="B83" s="0" t="n">
        <v>2686663741.93548</v>
      </c>
      <c r="C83" s="1" t="n">
        <v>144892359275415</v>
      </c>
      <c r="D83" s="0" t="n">
        <v>3624179526156.93</v>
      </c>
      <c r="E83" s="0" t="n">
        <v>67201278.0790086</v>
      </c>
    </row>
    <row r="84" customFormat="false" ht="12.8" hidden="false" customHeight="false" outlineLevel="0" collapsed="false">
      <c r="A84" s="1" t="n">
        <v>1.862E-008</v>
      </c>
      <c r="B84" s="0" t="n">
        <v>2999141419.35484</v>
      </c>
      <c r="C84" s="1" t="n">
        <v>161744348303850</v>
      </c>
      <c r="D84" s="0" t="n">
        <v>4045696809175.19</v>
      </c>
      <c r="E84" s="0" t="n">
        <v>75017254.0666151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1"/>
  <sheetViews>
    <sheetView showFormulas="false" showGridLines="true" showRowColHeaders="true" showZeros="true" rightToLeft="false" tabSelected="false" showOutlineSymbols="true" defaultGridColor="true" view="normal" topLeftCell="A42" colorId="64" zoomScale="110" zoomScaleNormal="110" zoomScalePageLayoutView="100" workbookViewId="0">
      <selection pane="topLeft" activeCell="D4" activeCellId="1" sqref="U445:U665 D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384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68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1.402E-008</v>
      </c>
      <c r="B4" s="0" t="n">
        <v>2258214967.74194</v>
      </c>
      <c r="C4" s="1" t="n">
        <v>121786023803436</v>
      </c>
      <c r="D4" s="0" t="n">
        <v>3046222839131.91</v>
      </c>
      <c r="E4" s="0" t="n">
        <v>56484527.4980635</v>
      </c>
    </row>
    <row r="5" customFormat="false" ht="12.8" hidden="false" customHeight="false" outlineLevel="0" collapsed="false">
      <c r="A5" s="1" t="n">
        <v>1.287E-008</v>
      </c>
      <c r="B5" s="0" t="n">
        <v>2072983354.83871</v>
      </c>
      <c r="C5" s="1" t="n">
        <v>111796442678333</v>
      </c>
      <c r="D5" s="0" t="n">
        <v>2796354346621.09</v>
      </c>
      <c r="E5" s="0" t="n">
        <v>51851345.8559257</v>
      </c>
    </row>
    <row r="6" customFormat="false" ht="12.8" hidden="false" customHeight="false" outlineLevel="0" collapsed="false">
      <c r="A6" s="1" t="n">
        <v>1.399E-008</v>
      </c>
      <c r="B6" s="0" t="n">
        <v>2253382838.70968</v>
      </c>
      <c r="C6" s="1" t="n">
        <v>121525426034955</v>
      </c>
      <c r="D6" s="0" t="n">
        <v>3039704530631.62</v>
      </c>
      <c r="E6" s="0" t="n">
        <v>56363661.8900078</v>
      </c>
    </row>
    <row r="7" customFormat="false" ht="12.8" hidden="false" customHeight="false" outlineLevel="0" collapsed="false">
      <c r="A7" s="1" t="n">
        <v>1.297E-008</v>
      </c>
      <c r="B7" s="0" t="n">
        <v>2089090451.6129</v>
      </c>
      <c r="C7" s="1" t="n">
        <v>112665101906602</v>
      </c>
      <c r="D7" s="0" t="n">
        <v>2818082041622.03</v>
      </c>
      <c r="E7" s="0" t="n">
        <v>52254231.2161116</v>
      </c>
    </row>
    <row r="8" customFormat="false" ht="12.8" hidden="false" customHeight="false" outlineLevel="0" collapsed="false">
      <c r="A8" s="1" t="n">
        <v>1.244E-008</v>
      </c>
      <c r="B8" s="0" t="n">
        <v>2003722838.70968</v>
      </c>
      <c r="C8" s="1" t="n">
        <v>108061207996772</v>
      </c>
      <c r="D8" s="0" t="n">
        <v>2702925258117.04</v>
      </c>
      <c r="E8" s="0" t="n">
        <v>50118938.8071263</v>
      </c>
    </row>
    <row r="9" customFormat="false" ht="12.8" hidden="false" customHeight="false" outlineLevel="0" collapsed="false">
      <c r="A9" s="1" t="n">
        <v>1.203E-008</v>
      </c>
      <c r="B9" s="0" t="n">
        <v>1937683741.93548</v>
      </c>
      <c r="C9" s="1" t="n">
        <v>104499705160866</v>
      </c>
      <c r="D9" s="0" t="n">
        <v>2613841708613.18</v>
      </c>
      <c r="E9" s="0" t="n">
        <v>48467108.8303641</v>
      </c>
    </row>
    <row r="10" customFormat="false" ht="12.8" hidden="false" customHeight="false" outlineLevel="0" collapsed="false">
      <c r="A10" s="1" t="n">
        <v>1.526E-008</v>
      </c>
      <c r="B10" s="0" t="n">
        <v>2457942967.74193</v>
      </c>
      <c r="C10" s="1" t="n">
        <v>132557398233982</v>
      </c>
      <c r="D10" s="0" t="n">
        <v>3315646257143.57</v>
      </c>
      <c r="E10" s="0" t="n">
        <v>61480305.9643687</v>
      </c>
    </row>
    <row r="11" customFormat="false" ht="12.8" hidden="false" customHeight="false" outlineLevel="0" collapsed="false">
      <c r="A11" s="1" t="n">
        <v>1.173E-008</v>
      </c>
      <c r="B11" s="0" t="n">
        <v>1889362451.6129</v>
      </c>
      <c r="C11" s="1" t="n">
        <v>101893727476056</v>
      </c>
      <c r="D11" s="0" t="n">
        <v>2548658623610.36</v>
      </c>
      <c r="E11" s="0" t="n">
        <v>47258452.7498064</v>
      </c>
    </row>
    <row r="12" customFormat="false" ht="12.8" hidden="false" customHeight="false" outlineLevel="0" collapsed="false">
      <c r="A12" s="1" t="n">
        <v>1.1E-008</v>
      </c>
      <c r="B12" s="0" t="n">
        <v>1771780645.16129</v>
      </c>
      <c r="C12" s="1" t="n">
        <v>95552515109685.9</v>
      </c>
      <c r="D12" s="0" t="n">
        <v>2390046450103.49</v>
      </c>
      <c r="E12" s="0" t="n">
        <v>44317389.6204493</v>
      </c>
    </row>
    <row r="13" customFormat="false" ht="12.8" hidden="false" customHeight="false" outlineLevel="0" collapsed="false">
      <c r="A13" s="1" t="n">
        <v>1.083E-008</v>
      </c>
      <c r="B13" s="0" t="n">
        <v>1744398580.64516</v>
      </c>
      <c r="C13" s="1" t="n">
        <v>94075794421627.1</v>
      </c>
      <c r="D13" s="0" t="n">
        <v>2353109368601.89</v>
      </c>
      <c r="E13" s="0" t="n">
        <v>43632484.5081333</v>
      </c>
    </row>
    <row r="14" customFormat="false" ht="12.8" hidden="false" customHeight="false" outlineLevel="0" collapsed="false">
      <c r="A14" s="1" t="n">
        <v>1.873E-008</v>
      </c>
      <c r="B14" s="0" t="n">
        <v>3016859225.80645</v>
      </c>
      <c r="C14" s="1" t="n">
        <v>162699873454947</v>
      </c>
      <c r="D14" s="0" t="n">
        <v>4069597273676.22</v>
      </c>
      <c r="E14" s="0" t="n">
        <v>75460427.9628196</v>
      </c>
    </row>
    <row r="15" customFormat="false" ht="12.8" hidden="false" customHeight="false" outlineLevel="0" collapsed="false">
      <c r="A15" s="1" t="n">
        <v>2.988E-008</v>
      </c>
      <c r="B15" s="0" t="n">
        <v>4812800516.12903</v>
      </c>
      <c r="C15" s="1" t="n">
        <v>259555377407038</v>
      </c>
      <c r="D15" s="0" t="n">
        <v>6492235266281.13</v>
      </c>
      <c r="E15" s="0" t="n">
        <v>120382145.623548</v>
      </c>
    </row>
    <row r="16" customFormat="false" ht="12.8" hidden="false" customHeight="false" outlineLevel="0" collapsed="false">
      <c r="A16" s="1" t="n">
        <v>1.212E-008</v>
      </c>
      <c r="B16" s="0" t="n">
        <v>1952180129.03226</v>
      </c>
      <c r="C16" s="1" t="n">
        <v>105281498466309</v>
      </c>
      <c r="D16" s="0" t="n">
        <v>2633396634114.03</v>
      </c>
      <c r="E16" s="0" t="n">
        <v>48829705.6545314</v>
      </c>
    </row>
    <row r="17" customFormat="false" ht="12.8" hidden="false" customHeight="false" outlineLevel="0" collapsed="false">
      <c r="A17" s="1" t="n">
        <v>1.931E-008</v>
      </c>
      <c r="B17" s="0" t="n">
        <v>3110280387.09677</v>
      </c>
      <c r="C17" s="1" t="n">
        <v>167738096978912</v>
      </c>
      <c r="D17" s="0" t="n">
        <v>4195617904681.68</v>
      </c>
      <c r="E17" s="0" t="n">
        <v>77797163.0518978</v>
      </c>
    </row>
    <row r="18" customFormat="false" ht="12.8" hidden="false" customHeight="false" outlineLevel="0" collapsed="false">
      <c r="A18" s="1" t="n">
        <v>3.349E-008</v>
      </c>
      <c r="B18" s="0" t="n">
        <v>5394266709.67742</v>
      </c>
      <c r="C18" s="1" t="n">
        <v>290913975547580</v>
      </c>
      <c r="D18" s="0" t="n">
        <v>7276605055815.09</v>
      </c>
      <c r="E18" s="0" t="n">
        <v>134926307.126259</v>
      </c>
    </row>
    <row r="19" customFormat="false" ht="12.8" hidden="false" customHeight="false" outlineLevel="0" collapsed="false">
      <c r="A19" s="1" t="n">
        <v>2.16E-008</v>
      </c>
      <c r="B19" s="0" t="n">
        <v>3479132903.22581</v>
      </c>
      <c r="C19" s="1" t="n">
        <v>187630393306292</v>
      </c>
      <c r="D19" s="0" t="n">
        <v>4693182120203.22</v>
      </c>
      <c r="E19" s="0" t="n">
        <v>87023237.800155</v>
      </c>
    </row>
    <row r="20" customFormat="false" ht="12.8" hidden="false" customHeight="false" outlineLevel="0" collapsed="false">
      <c r="A20" s="1" t="n">
        <v>8.151E-008</v>
      </c>
      <c r="B20" s="0" t="n">
        <v>13128894580.6452</v>
      </c>
      <c r="C20" s="1" t="n">
        <v>708044136962773</v>
      </c>
      <c r="D20" s="1" t="n">
        <v>17710244195266.9</v>
      </c>
      <c r="E20" s="0" t="n">
        <v>328391857.087529</v>
      </c>
    </row>
    <row r="21" customFormat="false" ht="12.8" hidden="false" customHeight="false" outlineLevel="0" collapsed="false">
      <c r="A21" s="1" t="n">
        <v>1.595E-008</v>
      </c>
      <c r="B21" s="0" t="n">
        <v>2569081935.48387</v>
      </c>
      <c r="C21" s="1" t="n">
        <v>138551146909045</v>
      </c>
      <c r="D21" s="0" t="n">
        <v>3465567352650.06</v>
      </c>
      <c r="E21" s="0" t="n">
        <v>64260214.9496515</v>
      </c>
    </row>
    <row r="22" customFormat="false" ht="12.8" hidden="false" customHeight="false" outlineLevel="0" collapsed="false">
      <c r="A22" s="1" t="n">
        <v>2.352E-008</v>
      </c>
      <c r="B22" s="0" t="n">
        <v>3788389161.29032</v>
      </c>
      <c r="C22" s="1" t="n">
        <v>204308650489074</v>
      </c>
      <c r="D22" s="0" t="n">
        <v>5110353864221.29</v>
      </c>
      <c r="E22" s="0" t="n">
        <v>94758636.7157243</v>
      </c>
    </row>
    <row r="23" customFormat="false" ht="12.8" hidden="false" customHeight="false" outlineLevel="0" collapsed="false">
      <c r="A23" s="1" t="n">
        <v>1.188E-008</v>
      </c>
      <c r="B23" s="0" t="n">
        <v>1913523096.77419</v>
      </c>
      <c r="C23" s="1" t="n">
        <v>103196716318461</v>
      </c>
      <c r="D23" s="0" t="n">
        <v>2581250166111.77</v>
      </c>
      <c r="E23" s="0" t="n">
        <v>47862780.7900852</v>
      </c>
    </row>
    <row r="24" customFormat="false" ht="12.8" hidden="false" customHeight="false" outlineLevel="0" collapsed="false">
      <c r="A24" s="1" t="n">
        <v>1.204E-008</v>
      </c>
      <c r="B24" s="0" t="n">
        <v>1939294451.6129</v>
      </c>
      <c r="C24" s="1" t="n">
        <v>104586571083693</v>
      </c>
      <c r="D24" s="0" t="n">
        <v>2616014478113.28</v>
      </c>
      <c r="E24" s="0" t="n">
        <v>48507397.3663827</v>
      </c>
    </row>
    <row r="25" customFormat="false" ht="12.8" hidden="false" customHeight="false" outlineLevel="0" collapsed="false">
      <c r="A25" s="1" t="n">
        <v>1.236E-008</v>
      </c>
      <c r="B25" s="0" t="n">
        <v>1990837161.29032</v>
      </c>
      <c r="C25" s="1" t="n">
        <v>107366280614156</v>
      </c>
      <c r="D25" s="0" t="n">
        <v>2685543102116.29</v>
      </c>
      <c r="E25" s="0" t="n">
        <v>49796630.5189776</v>
      </c>
    </row>
    <row r="26" customFormat="false" ht="12.8" hidden="false" customHeight="false" outlineLevel="0" collapsed="false">
      <c r="A26" s="1" t="n">
        <v>1.291E-008</v>
      </c>
      <c r="B26" s="0" t="n">
        <v>2079426193.54839</v>
      </c>
      <c r="C26" s="1" t="n">
        <v>112143906369640</v>
      </c>
      <c r="D26" s="0" t="n">
        <v>2805045424621.46</v>
      </c>
      <c r="E26" s="0" t="n">
        <v>52012500</v>
      </c>
    </row>
    <row r="27" customFormat="false" ht="12.8" hidden="false" customHeight="false" outlineLevel="0" collapsed="false">
      <c r="A27" s="1" t="n">
        <v>1.187E-008</v>
      </c>
      <c r="B27" s="0" t="n">
        <v>1911912387.09677</v>
      </c>
      <c r="C27" s="1" t="n">
        <v>103109850395634</v>
      </c>
      <c r="D27" s="0" t="n">
        <v>2579077396611.68</v>
      </c>
      <c r="E27" s="0" t="n">
        <v>47822492.2540666</v>
      </c>
    </row>
    <row r="28" customFormat="false" ht="12.8" hidden="false" customHeight="false" outlineLevel="0" collapsed="false">
      <c r="A28" s="1" t="n">
        <v>1.548E-008</v>
      </c>
      <c r="B28" s="0" t="n">
        <v>2493378580.64516</v>
      </c>
      <c r="C28" s="1" t="n">
        <v>134468448536176</v>
      </c>
      <c r="D28" s="0" t="n">
        <v>3363447186145.64</v>
      </c>
      <c r="E28" s="0" t="n">
        <v>62366653.7567777</v>
      </c>
    </row>
    <row r="29" customFormat="false" ht="12.8" hidden="false" customHeight="false" outlineLevel="0" collapsed="false">
      <c r="A29" s="1" t="n">
        <v>1.571E-008</v>
      </c>
      <c r="B29" s="0" t="n">
        <v>2530424903.22581</v>
      </c>
      <c r="C29" s="1" t="n">
        <v>136466364761197</v>
      </c>
      <c r="D29" s="0" t="n">
        <v>3413420884647.81</v>
      </c>
      <c r="E29" s="0" t="n">
        <v>63293290.0852053</v>
      </c>
    </row>
    <row r="30" customFormat="false" ht="12.8" hidden="false" customHeight="false" outlineLevel="0" collapsed="false">
      <c r="A30" s="1" t="n">
        <v>1.302E-008</v>
      </c>
      <c r="B30" s="0" t="n">
        <v>2097144000</v>
      </c>
      <c r="C30" s="1" t="n">
        <v>113099431520737</v>
      </c>
      <c r="D30" s="0" t="n">
        <v>2828945889122.5</v>
      </c>
      <c r="E30" s="0" t="n">
        <v>52455673.8962045</v>
      </c>
    </row>
    <row r="31" customFormat="false" ht="12.8" hidden="false" customHeight="false" outlineLevel="0" collapsed="false">
      <c r="A31" s="1" t="n">
        <v>1.254E-008</v>
      </c>
      <c r="B31" s="0" t="n">
        <v>2019829935.48387</v>
      </c>
      <c r="C31" s="1" t="n">
        <v>108929867225042</v>
      </c>
      <c r="D31" s="0" t="n">
        <v>2724652953117.98</v>
      </c>
      <c r="E31" s="0" t="n">
        <v>50521824.1673122</v>
      </c>
    </row>
    <row r="32" customFormat="false" ht="12.8" hidden="false" customHeight="false" outlineLevel="0" collapsed="false">
      <c r="A32" s="1" t="n">
        <v>5.446E-008</v>
      </c>
      <c r="B32" s="0" t="n">
        <v>8771924903.22581</v>
      </c>
      <c r="C32" s="1" t="n">
        <v>473071815715772</v>
      </c>
      <c r="D32" s="1" t="n">
        <v>11832902697512.4</v>
      </c>
      <c r="E32" s="0" t="n">
        <v>219411367.157243</v>
      </c>
    </row>
    <row r="33" customFormat="false" ht="12.8" hidden="false" customHeight="false" outlineLevel="0" collapsed="false">
      <c r="A33" s="1" t="n">
        <v>6.36E-008</v>
      </c>
      <c r="B33" s="0" t="n">
        <v>10244113548.3871</v>
      </c>
      <c r="C33" s="1" t="n">
        <v>552467269179639</v>
      </c>
      <c r="D33" s="1" t="n">
        <v>13818814020598.4</v>
      </c>
      <c r="E33" s="0" t="n">
        <v>256235089.078234</v>
      </c>
    </row>
    <row r="34" customFormat="false" ht="12.8" hidden="false" customHeight="false" outlineLevel="0" collapsed="false">
      <c r="A34" s="1" t="n">
        <v>1.289E-008</v>
      </c>
      <c r="B34" s="0" t="n">
        <v>2076204774.19355</v>
      </c>
      <c r="C34" s="1" t="n">
        <v>111970174523987</v>
      </c>
      <c r="D34" s="0" t="n">
        <v>2800699885621.28</v>
      </c>
      <c r="E34" s="0" t="n">
        <v>51931922.9279629</v>
      </c>
    </row>
    <row r="35" customFormat="false" ht="12.8" hidden="false" customHeight="false" outlineLevel="0" collapsed="false">
      <c r="A35" s="1" t="n">
        <v>5.267E-008</v>
      </c>
      <c r="B35" s="0" t="n">
        <v>8483607870.96774</v>
      </c>
      <c r="C35" s="1" t="n">
        <v>457522815529742</v>
      </c>
      <c r="D35" s="1" t="n">
        <v>11443976956995.5</v>
      </c>
      <c r="E35" s="0" t="n">
        <v>212199719.209915</v>
      </c>
    </row>
    <row r="36" customFormat="false" ht="12.8" hidden="false" customHeight="false" outlineLevel="0" collapsed="false">
      <c r="A36" s="1" t="n">
        <v>5.097E-008</v>
      </c>
      <c r="B36" s="0" t="n">
        <v>8209787225.80645</v>
      </c>
      <c r="C36" s="1" t="n">
        <v>442755608649154</v>
      </c>
      <c r="D36" s="1" t="n">
        <v>11074606141979.6</v>
      </c>
      <c r="E36" s="0" t="n">
        <v>205350668.086755</v>
      </c>
    </row>
    <row r="37" customFormat="false" ht="12.8" hidden="false" customHeight="false" outlineLevel="0" collapsed="false">
      <c r="A37" s="1" t="n">
        <v>7.434E-008</v>
      </c>
      <c r="B37" s="0" t="n">
        <v>11974015741.9355</v>
      </c>
      <c r="C37" s="1" t="n">
        <v>645761270295823</v>
      </c>
      <c r="D37" s="1" t="n">
        <v>16152368463699.4</v>
      </c>
      <c r="E37" s="0" t="n">
        <v>299504976.7622</v>
      </c>
    </row>
    <row r="38" customFormat="false" ht="12.8" hidden="false" customHeight="false" outlineLevel="0" collapsed="false">
      <c r="A38" s="1" t="n">
        <v>1.64E-008</v>
      </c>
      <c r="B38" s="0" t="n">
        <v>2641563870.96774</v>
      </c>
      <c r="C38" s="1" t="n">
        <v>142460113436259</v>
      </c>
      <c r="D38" s="0" t="n">
        <v>3563341980154.3</v>
      </c>
      <c r="E38" s="0" t="n">
        <v>66073199.070488</v>
      </c>
    </row>
    <row r="39" customFormat="false" ht="12.8" hidden="false" customHeight="false" outlineLevel="0" collapsed="false">
      <c r="A39" s="1" t="n">
        <v>3.604E-008</v>
      </c>
      <c r="B39" s="0" t="n">
        <v>5804997677.41936</v>
      </c>
      <c r="C39" s="1" t="n">
        <v>313064785868462</v>
      </c>
      <c r="D39" s="0" t="n">
        <v>7830661278339.08</v>
      </c>
      <c r="E39" s="0" t="n">
        <v>145199883.810999</v>
      </c>
    </row>
    <row r="40" customFormat="false" ht="12.8" hidden="false" customHeight="false" outlineLevel="0" collapsed="false">
      <c r="A40" s="1" t="n">
        <v>1.302E-008</v>
      </c>
      <c r="B40" s="0" t="n">
        <v>2097144000</v>
      </c>
      <c r="C40" s="1" t="n">
        <v>113099431520737</v>
      </c>
      <c r="D40" s="0" t="n">
        <v>2828945889122.5</v>
      </c>
      <c r="E40" s="0" t="n">
        <v>52455673.8962045</v>
      </c>
    </row>
    <row r="41" customFormat="false" ht="12.8" hidden="false" customHeight="false" outlineLevel="0" collapsed="false">
      <c r="A41" s="1" t="n">
        <v>1.399E-008</v>
      </c>
      <c r="B41" s="0" t="n">
        <v>2253382838.70968</v>
      </c>
      <c r="C41" s="1" t="n">
        <v>121525426034955</v>
      </c>
      <c r="D41" s="0" t="n">
        <v>3039704530631.62</v>
      </c>
      <c r="E41" s="0" t="n">
        <v>56363661.8900078</v>
      </c>
    </row>
    <row r="42" customFormat="false" ht="12.8" hidden="false" customHeight="false" outlineLevel="0" collapsed="false">
      <c r="A42" s="1" t="n">
        <v>1.316E-008</v>
      </c>
      <c r="B42" s="0" t="n">
        <v>2119693935.48387</v>
      </c>
      <c r="C42" s="1" t="n">
        <v>114315554440315</v>
      </c>
      <c r="D42" s="0" t="n">
        <v>2859364662123.82</v>
      </c>
      <c r="E42" s="0" t="n">
        <v>53019713.4004648</v>
      </c>
    </row>
    <row r="43" customFormat="false" ht="12.8" hidden="false" customHeight="false" outlineLevel="0" collapsed="false">
      <c r="A43" s="1" t="n">
        <v>1.437E-008</v>
      </c>
      <c r="B43" s="0" t="n">
        <v>2314589806.45161</v>
      </c>
      <c r="C43" s="1" t="n">
        <v>124826331102381</v>
      </c>
      <c r="D43" s="0" t="n">
        <v>3122269771635.2</v>
      </c>
      <c r="E43" s="0" t="n">
        <v>57894626.2587142</v>
      </c>
    </row>
    <row r="44" customFormat="false" ht="12.8" hidden="false" customHeight="false" outlineLevel="0" collapsed="false">
      <c r="A44" s="1" t="n">
        <v>1.312E-008</v>
      </c>
      <c r="B44" s="0" t="n">
        <v>2113251096.77419</v>
      </c>
      <c r="C44" s="1" t="n">
        <v>113968090749007</v>
      </c>
      <c r="D44" s="0" t="n">
        <v>2850673584123.44</v>
      </c>
      <c r="E44" s="0" t="n">
        <v>52858559.2563904</v>
      </c>
    </row>
    <row r="45" customFormat="false" ht="12.8" hidden="false" customHeight="false" outlineLevel="0" collapsed="false">
      <c r="A45" s="1" t="n">
        <v>2.509E-008</v>
      </c>
      <c r="B45" s="0" t="n">
        <v>4041270580.64516</v>
      </c>
      <c r="C45" s="1" t="n">
        <v>217946600372911</v>
      </c>
      <c r="D45" s="0" t="n">
        <v>5451478675736.06</v>
      </c>
      <c r="E45" s="0" t="n">
        <v>101083936.870643</v>
      </c>
    </row>
    <row r="46" customFormat="false" ht="12.8" hidden="false" customHeight="false" outlineLevel="0" collapsed="false">
      <c r="A46" s="1" t="n">
        <v>2.318E-008</v>
      </c>
      <c r="B46" s="0" t="n">
        <v>3733625032.25806</v>
      </c>
      <c r="C46" s="1" t="n">
        <v>201355209112956</v>
      </c>
      <c r="D46" s="0" t="n">
        <v>5036479701218.09</v>
      </c>
      <c r="E46" s="0" t="n">
        <v>93388826.4910922</v>
      </c>
    </row>
    <row r="47" customFormat="false" ht="12.8" hidden="false" customHeight="false" outlineLevel="0" collapsed="false">
      <c r="A47" s="1" t="n">
        <v>2.674E-008</v>
      </c>
      <c r="B47" s="0" t="n">
        <v>4307037677.41935</v>
      </c>
      <c r="C47" s="1" t="n">
        <v>232279477639364</v>
      </c>
      <c r="D47" s="0" t="n">
        <v>5809985643251.58</v>
      </c>
      <c r="E47" s="0" t="n">
        <v>107731545.31371</v>
      </c>
    </row>
    <row r="48" customFormat="false" ht="12.8" hidden="false" customHeight="false" outlineLevel="0" collapsed="false">
      <c r="A48" s="1" t="n">
        <v>2.075E-008</v>
      </c>
      <c r="B48" s="0" t="n">
        <v>3342222580.64516</v>
      </c>
      <c r="C48" s="1" t="n">
        <v>180246789865998</v>
      </c>
      <c r="D48" s="0" t="n">
        <v>4508496712695.23</v>
      </c>
      <c r="E48" s="0" t="n">
        <v>83598712.2385748</v>
      </c>
    </row>
    <row r="49" customFormat="false" ht="12.8" hidden="false" customHeight="false" outlineLevel="0" collapsed="false">
      <c r="A49" s="1" t="n">
        <v>1.543E-008</v>
      </c>
      <c r="B49" s="0" t="n">
        <v>2485325032.25806</v>
      </c>
      <c r="C49" s="1" t="n">
        <v>134034118922041</v>
      </c>
      <c r="D49" s="0" t="n">
        <v>3352583338645.17</v>
      </c>
      <c r="E49" s="0" t="n">
        <v>62165211.0766848</v>
      </c>
    </row>
    <row r="50" customFormat="false" ht="12.8" hidden="false" customHeight="false" outlineLevel="0" collapsed="false">
      <c r="A50" s="1" t="n">
        <v>1.418E-008</v>
      </c>
      <c r="B50" s="0" t="n">
        <v>2283986322.58064</v>
      </c>
      <c r="C50" s="1" t="n">
        <v>123175878568668</v>
      </c>
      <c r="D50" s="0" t="n">
        <v>3080987151133.41</v>
      </c>
      <c r="E50" s="0" t="n">
        <v>57129144.074361</v>
      </c>
    </row>
    <row r="51" customFormat="false" ht="12.8" hidden="false" customHeight="false" outlineLevel="0" collapsed="false">
      <c r="A51" s="1" t="n">
        <v>1.44E-008</v>
      </c>
      <c r="B51" s="0" t="n">
        <v>2319421935.48387</v>
      </c>
      <c r="C51" s="1" t="n">
        <v>125086928870862</v>
      </c>
      <c r="D51" s="0" t="n">
        <v>3128788080135.48</v>
      </c>
      <c r="E51" s="0" t="n">
        <v>58015491.86677</v>
      </c>
    </row>
    <row r="52" customFormat="false" ht="12.8" hidden="false" customHeight="false" outlineLevel="0" collapsed="false">
      <c r="A52" s="1" t="n">
        <v>1.4E-008</v>
      </c>
      <c r="B52" s="0" t="n">
        <v>2254993548.3871</v>
      </c>
      <c r="C52" s="1" t="n">
        <v>121612291957782</v>
      </c>
      <c r="D52" s="0" t="n">
        <v>3041877300131.72</v>
      </c>
      <c r="E52" s="0" t="n">
        <v>56403950.4260264</v>
      </c>
    </row>
    <row r="53" customFormat="false" ht="12.8" hidden="false" customHeight="false" outlineLevel="0" collapsed="false">
      <c r="A53" s="1" t="n">
        <v>1.467E-008</v>
      </c>
      <c r="B53" s="0" t="n">
        <v>2362911096.77419</v>
      </c>
      <c r="C53" s="1" t="n">
        <v>127432308787190</v>
      </c>
      <c r="D53" s="0" t="n">
        <v>3187452856638.02</v>
      </c>
      <c r="E53" s="0" t="n">
        <v>59103282.3392719</v>
      </c>
    </row>
    <row r="54" customFormat="false" ht="12.8" hidden="false" customHeight="false" outlineLevel="0" collapsed="false">
      <c r="A54" s="1" t="n">
        <v>1.542E-008</v>
      </c>
      <c r="B54" s="0" t="n">
        <v>2483714322.58064</v>
      </c>
      <c r="C54" s="1" t="n">
        <v>133947252999214</v>
      </c>
      <c r="D54" s="0" t="n">
        <v>3350410569145.08</v>
      </c>
      <c r="E54" s="0" t="n">
        <v>62124922.5406662</v>
      </c>
    </row>
    <row r="55" customFormat="false" ht="12.8" hidden="false" customHeight="false" outlineLevel="0" collapsed="false">
      <c r="A55" s="1" t="n">
        <v>1.392E-008</v>
      </c>
      <c r="B55" s="0" t="n">
        <v>2242107870.96774</v>
      </c>
      <c r="C55" s="1" t="n">
        <v>120917364575166</v>
      </c>
      <c r="D55" s="0" t="n">
        <v>3024495144130.97</v>
      </c>
      <c r="E55" s="0" t="n">
        <v>56081642.1378777</v>
      </c>
    </row>
    <row r="56" customFormat="false" ht="12.8" hidden="false" customHeight="false" outlineLevel="0" collapsed="false">
      <c r="A56" s="1" t="n">
        <v>1.496E-008</v>
      </c>
      <c r="B56" s="0" t="n">
        <v>2409621677.41935</v>
      </c>
      <c r="C56" s="1" t="n">
        <v>129951420549173</v>
      </c>
      <c r="D56" s="0" t="n">
        <v>3250463172140.75</v>
      </c>
      <c r="E56" s="0" t="n">
        <v>60271649.883811</v>
      </c>
    </row>
    <row r="57" customFormat="false" ht="12.8" hidden="false" customHeight="false" outlineLevel="0" collapsed="false">
      <c r="A57" s="1" t="n">
        <v>1.583E-008</v>
      </c>
      <c r="B57" s="0" t="n">
        <v>2549753419.35484</v>
      </c>
      <c r="C57" s="1" t="n">
        <v>137508755835121</v>
      </c>
      <c r="D57" s="0" t="n">
        <v>3439494118648.94</v>
      </c>
      <c r="E57" s="0" t="n">
        <v>63776752.5174284</v>
      </c>
    </row>
    <row r="58" customFormat="false" ht="12.8" hidden="false" customHeight="false" outlineLevel="0" collapsed="false">
      <c r="A58" s="1" t="n">
        <v>1.91E-008</v>
      </c>
      <c r="B58" s="0" t="n">
        <v>3076455483.87097</v>
      </c>
      <c r="C58" s="1" t="n">
        <v>165913912599546</v>
      </c>
      <c r="D58" s="0" t="n">
        <v>4149989745179.7</v>
      </c>
      <c r="E58" s="0" t="n">
        <v>76951103.7955074</v>
      </c>
    </row>
    <row r="59" customFormat="false" ht="12.8" hidden="false" customHeight="false" outlineLevel="0" collapsed="false">
      <c r="A59" s="1" t="n">
        <v>2.008E-008</v>
      </c>
      <c r="B59" s="0" t="n">
        <v>3234305032.25806</v>
      </c>
      <c r="C59" s="1" t="n">
        <v>174426773036590</v>
      </c>
      <c r="D59" s="0" t="n">
        <v>4362921156188.92</v>
      </c>
      <c r="E59" s="0" t="n">
        <v>80899380.3253292</v>
      </c>
    </row>
    <row r="60" customFormat="false" ht="12.8" hidden="false" customHeight="false" outlineLevel="0" collapsed="false">
      <c r="A60" s="1" t="n">
        <v>3.845E-008</v>
      </c>
      <c r="B60" s="0" t="n">
        <v>6193178709.67742</v>
      </c>
      <c r="C60" s="1" t="n">
        <v>333999473269766</v>
      </c>
      <c r="D60" s="0" t="n">
        <v>8354298727861.76</v>
      </c>
      <c r="E60" s="0" t="n">
        <v>154909420.99148</v>
      </c>
    </row>
    <row r="61" customFormat="false" ht="12.8" hidden="false" customHeight="false" outlineLevel="0" collapsed="false">
      <c r="A61" s="1" t="n">
        <v>2.465E-008</v>
      </c>
      <c r="B61" s="0" t="n">
        <v>3970399354.83871</v>
      </c>
      <c r="C61" s="1" t="n">
        <v>214124499768523</v>
      </c>
      <c r="D61" s="0" t="n">
        <v>5355876817731.92</v>
      </c>
      <c r="E61" s="0" t="n">
        <v>99311241.285825</v>
      </c>
    </row>
    <row r="62" customFormat="false" ht="12.8" hidden="false" customHeight="false" outlineLevel="0" collapsed="false">
      <c r="A62" s="1" t="n">
        <v>7.026E-008</v>
      </c>
      <c r="B62" s="0" t="n">
        <v>11316846193.5484</v>
      </c>
      <c r="C62" s="1" t="n">
        <v>610319973782412</v>
      </c>
      <c r="D62" s="1" t="n">
        <v>15265878507661</v>
      </c>
      <c r="E62" s="0" t="n">
        <v>283067254.066615</v>
      </c>
    </row>
    <row r="63" customFormat="false" ht="12.8" hidden="false" customHeight="false" outlineLevel="0" collapsed="false">
      <c r="A63" s="1" t="n">
        <v>5.8E-008</v>
      </c>
      <c r="B63" s="0" t="n">
        <v>9342116129.03226</v>
      </c>
      <c r="C63" s="1" t="n">
        <v>503822352396526</v>
      </c>
      <c r="D63" s="1" t="n">
        <v>12602063100545.7</v>
      </c>
      <c r="E63" s="0" t="n">
        <v>233673508.907824</v>
      </c>
    </row>
    <row r="64" customFormat="false" ht="12.8" hidden="false" customHeight="false" outlineLevel="0" collapsed="false">
      <c r="A64" s="1" t="n">
        <v>4.584E-008</v>
      </c>
      <c r="B64" s="0" t="n">
        <v>7383493161.29032</v>
      </c>
      <c r="C64" s="1" t="n">
        <v>398193390238909</v>
      </c>
      <c r="D64" s="0" t="n">
        <v>9959975388431.28</v>
      </c>
      <c r="E64" s="0" t="n">
        <v>184682649.109218</v>
      </c>
    </row>
    <row r="65" customFormat="false" ht="12.8" hidden="false" customHeight="false" outlineLevel="0" collapsed="false">
      <c r="A65" s="1" t="n">
        <v>1.741E-008</v>
      </c>
      <c r="B65" s="0" t="n">
        <v>2804245548.3871</v>
      </c>
      <c r="C65" s="1" t="n">
        <v>151233571641785</v>
      </c>
      <c r="D65" s="0" t="n">
        <v>3782791699663.8</v>
      </c>
      <c r="E65" s="0" t="n">
        <v>70142341.2083656</v>
      </c>
    </row>
    <row r="66" customFormat="false" ht="12.8" hidden="false" customHeight="false" outlineLevel="0" collapsed="false">
      <c r="A66" s="1" t="n">
        <v>1.546E-008</v>
      </c>
      <c r="B66" s="0" t="n">
        <v>2490157161.29032</v>
      </c>
      <c r="C66" s="1" t="n">
        <v>134294716690522</v>
      </c>
      <c r="D66" s="0" t="n">
        <v>3359101647145.45</v>
      </c>
      <c r="E66" s="0" t="n">
        <v>62286076.6847405</v>
      </c>
    </row>
    <row r="67" customFormat="false" ht="12.8" hidden="false" customHeight="false" outlineLevel="0" collapsed="false">
      <c r="A67" s="1" t="n">
        <v>1.331E-008</v>
      </c>
      <c r="B67" s="0" t="n">
        <v>2143854580.64516</v>
      </c>
      <c r="C67" s="1" t="n">
        <v>115618543282720</v>
      </c>
      <c r="D67" s="0" t="n">
        <v>2891956204625.23</v>
      </c>
      <c r="E67" s="0" t="n">
        <v>53624041.4407436</v>
      </c>
    </row>
    <row r="68" customFormat="false" ht="12.8" hidden="false" customHeight="false" outlineLevel="0" collapsed="false">
      <c r="A68" s="1" t="n">
        <v>1.358E-008</v>
      </c>
      <c r="B68" s="0" t="n">
        <v>2187343741.93548</v>
      </c>
      <c r="C68" s="1" t="n">
        <v>117963923199049</v>
      </c>
      <c r="D68" s="0" t="n">
        <v>2950620981127.77</v>
      </c>
      <c r="E68" s="0" t="n">
        <v>54711831.9132456</v>
      </c>
    </row>
    <row r="69" customFormat="false" ht="12.8" hidden="false" customHeight="false" outlineLevel="0" collapsed="false">
      <c r="A69" s="1" t="n">
        <v>1.354E-008</v>
      </c>
      <c r="B69" s="0" t="n">
        <v>2180900903.22581</v>
      </c>
      <c r="C69" s="1" t="n">
        <v>117616459507741</v>
      </c>
      <c r="D69" s="0" t="n">
        <v>2941929903127.39</v>
      </c>
      <c r="E69" s="0" t="n">
        <v>54550677.7691712</v>
      </c>
    </row>
    <row r="70" customFormat="false" ht="12.8" hidden="false" customHeight="false" outlineLevel="0" collapsed="false">
      <c r="A70" s="1" t="n">
        <v>1.486E-008</v>
      </c>
      <c r="B70" s="0" t="n">
        <v>2393514580.64516</v>
      </c>
      <c r="C70" s="1" t="n">
        <v>129082761320903</v>
      </c>
      <c r="D70" s="0" t="n">
        <v>3228735477139.81</v>
      </c>
      <c r="E70" s="0" t="n">
        <v>59868764.5236251</v>
      </c>
    </row>
    <row r="71" customFormat="false" ht="12.8" hidden="false" customHeight="false" outlineLevel="0" collapsed="false">
      <c r="A71" s="1" t="n">
        <v>1.488E-008</v>
      </c>
      <c r="B71" s="0" t="n">
        <v>2396736000</v>
      </c>
      <c r="C71" s="1" t="n">
        <v>129256493166557</v>
      </c>
      <c r="D71" s="0" t="n">
        <v>3233081016140</v>
      </c>
      <c r="E71" s="0" t="n">
        <v>59949341.5956623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23" colorId="64" zoomScale="110" zoomScaleNormal="110" zoomScalePageLayoutView="100" workbookViewId="0">
      <selection pane="topLeft" activeCell="D5" activeCellId="1" sqref="U445:U665 D5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385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0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1.941E-008</v>
      </c>
      <c r="B4" s="0" t="n">
        <v>3126387483.87097</v>
      </c>
      <c r="C4" s="1" t="n">
        <v>168606756207182</v>
      </c>
      <c r="D4" s="0" t="n">
        <v>4217345599682.62</v>
      </c>
      <c r="E4" s="0" t="n">
        <v>78200048.4120837</v>
      </c>
    </row>
    <row r="5" customFormat="false" ht="12.8" hidden="false" customHeight="false" outlineLevel="0" collapsed="false">
      <c r="A5" s="1" t="n">
        <v>3.574E-008</v>
      </c>
      <c r="B5" s="0" t="n">
        <v>5756676387.09677</v>
      </c>
      <c r="C5" s="1" t="n">
        <v>310458808183652</v>
      </c>
      <c r="D5" s="0" t="n">
        <v>7765478193336.26</v>
      </c>
      <c r="E5" s="0" t="n">
        <v>143991227.730442</v>
      </c>
    </row>
    <row r="6" customFormat="false" ht="12.8" hidden="false" customHeight="false" outlineLevel="0" collapsed="false">
      <c r="A6" s="1" t="n">
        <v>2.582E-008</v>
      </c>
      <c r="B6" s="0" t="n">
        <v>4158852387.09677</v>
      </c>
      <c r="C6" s="1" t="n">
        <v>224287812739281</v>
      </c>
      <c r="D6" s="0" t="n">
        <v>5610090849242.93</v>
      </c>
      <c r="E6" s="0" t="n">
        <v>104025000</v>
      </c>
    </row>
    <row r="7" customFormat="false" ht="12.8" hidden="false" customHeight="false" outlineLevel="0" collapsed="false">
      <c r="A7" s="1" t="n">
        <v>2.461E-008</v>
      </c>
      <c r="B7" s="0" t="n">
        <v>3963956516.12903</v>
      </c>
      <c r="C7" s="1" t="n">
        <v>213777036077215</v>
      </c>
      <c r="D7" s="0" t="n">
        <v>5347185739731.54</v>
      </c>
      <c r="E7" s="0" t="n">
        <v>99150087.1417506</v>
      </c>
    </row>
    <row r="8" customFormat="false" ht="12.8" hidden="false" customHeight="false" outlineLevel="0" collapsed="false">
      <c r="A8" s="1" t="n">
        <v>2.297E-008</v>
      </c>
      <c r="B8" s="0" t="n">
        <v>3699800129.03226</v>
      </c>
      <c r="C8" s="1" t="n">
        <v>199531024733590</v>
      </c>
      <c r="D8" s="0" t="n">
        <v>4990851541716.11</v>
      </c>
      <c r="E8" s="0" t="n">
        <v>92542767.2347018</v>
      </c>
    </row>
    <row r="9" customFormat="false" ht="12.8" hidden="false" customHeight="false" outlineLevel="0" collapsed="false">
      <c r="A9" s="1" t="n">
        <v>1.371E-008</v>
      </c>
      <c r="B9" s="0" t="n">
        <v>2208282967.74193</v>
      </c>
      <c r="C9" s="1" t="n">
        <v>119093180195799</v>
      </c>
      <c r="D9" s="0" t="n">
        <v>2978866984628.99</v>
      </c>
      <c r="E9" s="0" t="n">
        <v>55235582.8814872</v>
      </c>
    </row>
    <row r="10" customFormat="false" ht="12.8" hidden="false" customHeight="false" outlineLevel="0" collapsed="false">
      <c r="A10" s="1" t="n">
        <v>3.119E-008</v>
      </c>
      <c r="B10" s="0" t="n">
        <v>5023803483.87097</v>
      </c>
      <c r="C10" s="1" t="n">
        <v>270934813297373</v>
      </c>
      <c r="D10" s="0" t="n">
        <v>6776868070793.45</v>
      </c>
      <c r="E10" s="0" t="n">
        <v>125659943.841983</v>
      </c>
    </row>
    <row r="11" customFormat="false" ht="12.8" hidden="false" customHeight="false" outlineLevel="0" collapsed="false">
      <c r="A11" s="1" t="n">
        <v>3.847E-008</v>
      </c>
      <c r="B11" s="0" t="n">
        <v>6196400129.03226</v>
      </c>
      <c r="C11" s="1" t="n">
        <v>334173205115420</v>
      </c>
      <c r="D11" s="0" t="n">
        <v>8358644266861.94</v>
      </c>
      <c r="E11" s="0" t="n">
        <v>154989998.063517</v>
      </c>
    </row>
    <row r="12" customFormat="false" ht="12.8" hidden="false" customHeight="false" outlineLevel="0" collapsed="false">
      <c r="A12" s="1" t="n">
        <v>1.57E-008</v>
      </c>
      <c r="B12" s="0" t="n">
        <v>2528814193.54839</v>
      </c>
      <c r="C12" s="1" t="n">
        <v>136379498838370</v>
      </c>
      <c r="D12" s="0" t="n">
        <v>3411248115147.71</v>
      </c>
      <c r="E12" s="0" t="n">
        <v>63253001.5491867</v>
      </c>
    </row>
    <row r="13" customFormat="false" ht="12.8" hidden="false" customHeight="false" outlineLevel="0" collapsed="false">
      <c r="A13" s="1" t="n">
        <v>1.426E-008</v>
      </c>
      <c r="B13" s="0" t="n">
        <v>2296872000</v>
      </c>
      <c r="C13" s="1" t="n">
        <v>123870805951284</v>
      </c>
      <c r="D13" s="0" t="n">
        <v>3098369307134.17</v>
      </c>
      <c r="E13" s="0" t="n">
        <v>57451452.3625097</v>
      </c>
    </row>
    <row r="14" customFormat="false" ht="12.8" hidden="false" customHeight="false" outlineLevel="0" collapsed="false">
      <c r="A14" s="1" t="n">
        <v>1.126E-008</v>
      </c>
      <c r="B14" s="0" t="n">
        <v>1813659096.77419</v>
      </c>
      <c r="C14" s="1" t="n">
        <v>97811029103187.6</v>
      </c>
      <c r="D14" s="0" t="n">
        <v>2446538457105.94</v>
      </c>
      <c r="E14" s="0" t="n">
        <v>45364891.5569326</v>
      </c>
    </row>
    <row r="15" customFormat="false" ht="12.8" hidden="false" customHeight="false" outlineLevel="0" collapsed="false">
      <c r="A15" s="1" t="n">
        <v>2.999E-008</v>
      </c>
      <c r="B15" s="0" t="n">
        <v>4830518322.58065</v>
      </c>
      <c r="C15" s="1" t="n">
        <v>260510902558135</v>
      </c>
      <c r="D15" s="0" t="n">
        <v>6516135730782.16</v>
      </c>
      <c r="E15" s="0" t="n">
        <v>120825319.519752</v>
      </c>
    </row>
    <row r="16" customFormat="false" ht="12.8" hidden="false" customHeight="false" outlineLevel="0" collapsed="false">
      <c r="A16" s="1" t="n">
        <v>2.806E-008</v>
      </c>
      <c r="B16" s="0" t="n">
        <v>4519651354.83871</v>
      </c>
      <c r="C16" s="1" t="n">
        <v>243745779452526</v>
      </c>
      <c r="D16" s="0" t="n">
        <v>6096791217264</v>
      </c>
      <c r="E16" s="0" t="n">
        <v>113049632.068164</v>
      </c>
    </row>
    <row r="17" customFormat="false" ht="12.8" hidden="false" customHeight="false" outlineLevel="0" collapsed="false">
      <c r="A17" s="1" t="n">
        <v>2.109E-008</v>
      </c>
      <c r="B17" s="0" t="n">
        <v>3396986709.67742</v>
      </c>
      <c r="C17" s="1" t="n">
        <v>183200231242116</v>
      </c>
      <c r="D17" s="0" t="n">
        <v>4582370875698.43</v>
      </c>
      <c r="E17" s="0" t="n">
        <v>84968522.4632069</v>
      </c>
    </row>
    <row r="18" customFormat="false" ht="12.8" hidden="false" customHeight="false" outlineLevel="0" collapsed="false">
      <c r="A18" s="1" t="n">
        <v>2.171E-008</v>
      </c>
      <c r="B18" s="0" t="n">
        <v>3496850709.67742</v>
      </c>
      <c r="C18" s="1" t="n">
        <v>188585918457389</v>
      </c>
      <c r="D18" s="0" t="n">
        <v>4717082584704.26</v>
      </c>
      <c r="E18" s="0" t="n">
        <v>87466411.6963595</v>
      </c>
    </row>
    <row r="19" customFormat="false" ht="12.8" hidden="false" customHeight="false" outlineLevel="0" collapsed="false">
      <c r="A19" s="1" t="n">
        <v>2.822E-008</v>
      </c>
      <c r="B19" s="0" t="n">
        <v>4545422709.67742</v>
      </c>
      <c r="C19" s="1" t="n">
        <v>245135634217758</v>
      </c>
      <c r="D19" s="0" t="n">
        <v>6131555529265.51</v>
      </c>
      <c r="E19" s="0" t="n">
        <v>113694248.644462</v>
      </c>
    </row>
    <row r="20" customFormat="false" ht="12.8" hidden="false" customHeight="false" outlineLevel="0" collapsed="false">
      <c r="A20" s="1" t="n">
        <v>1.817E-008</v>
      </c>
      <c r="B20" s="0" t="n">
        <v>2926659483.87097</v>
      </c>
      <c r="C20" s="1" t="n">
        <v>157835381776636</v>
      </c>
      <c r="D20" s="0" t="n">
        <v>3947922181670.95</v>
      </c>
      <c r="E20" s="0" t="n">
        <v>73204269.9457785</v>
      </c>
    </row>
    <row r="21" customFormat="false" ht="12.8" hidden="false" customHeight="false" outlineLevel="0" collapsed="false">
      <c r="A21" s="1" t="n">
        <v>1.847E-008</v>
      </c>
      <c r="B21" s="0" t="n">
        <v>2974980774.19355</v>
      </c>
      <c r="C21" s="1" t="n">
        <v>160441359461445</v>
      </c>
      <c r="D21" s="0" t="n">
        <v>4013105266673.78</v>
      </c>
      <c r="E21" s="0" t="n">
        <v>74412926.0263362</v>
      </c>
    </row>
    <row r="22" customFormat="false" ht="12.8" hidden="false" customHeight="false" outlineLevel="0" collapsed="false">
      <c r="A22" s="1" t="n">
        <v>1.892E-008</v>
      </c>
      <c r="B22" s="0" t="n">
        <v>3047462709.67742</v>
      </c>
      <c r="C22" s="1" t="n">
        <v>164350325988660</v>
      </c>
      <c r="D22" s="0" t="n">
        <v>4110879894178.01</v>
      </c>
      <c r="E22" s="0" t="n">
        <v>76225910.1471728</v>
      </c>
    </row>
    <row r="23" customFormat="false" ht="12.8" hidden="false" customHeight="false" outlineLevel="0" collapsed="false">
      <c r="A23" s="1" t="n">
        <v>1.877E-008</v>
      </c>
      <c r="B23" s="0" t="n">
        <v>3023302064.51613</v>
      </c>
      <c r="C23" s="1" t="n">
        <v>163047337146255</v>
      </c>
      <c r="D23" s="0" t="n">
        <v>4078288351676.6</v>
      </c>
      <c r="E23" s="0" t="n">
        <v>75621582.1068939</v>
      </c>
    </row>
    <row r="24" customFormat="false" ht="12.8" hidden="false" customHeight="false" outlineLevel="0" collapsed="false">
      <c r="A24" s="1" t="n">
        <v>1.614E-008</v>
      </c>
      <c r="B24" s="0" t="n">
        <v>2599685419.35484</v>
      </c>
      <c r="C24" s="1" t="n">
        <v>140201599442757</v>
      </c>
      <c r="D24" s="0" t="n">
        <v>3506849973151.85</v>
      </c>
      <c r="E24" s="0" t="n">
        <v>65025697.1340047</v>
      </c>
    </row>
    <row r="25" customFormat="false" ht="12.8" hidden="false" customHeight="false" outlineLevel="0" collapsed="false">
      <c r="A25" s="1" t="n">
        <v>1.788E-008</v>
      </c>
      <c r="B25" s="0" t="n">
        <v>2879948903.22581</v>
      </c>
      <c r="C25" s="1" t="n">
        <v>155316270014653</v>
      </c>
      <c r="D25" s="0" t="n">
        <v>3884911866168.22</v>
      </c>
      <c r="E25" s="0" t="n">
        <v>72035902.4012394</v>
      </c>
    </row>
    <row r="26" customFormat="false" ht="12.8" hidden="false" customHeight="false" outlineLevel="0" collapsed="false">
      <c r="A26" s="1" t="n">
        <v>1.844E-008</v>
      </c>
      <c r="B26" s="0" t="n">
        <v>2970148645.16129</v>
      </c>
      <c r="C26" s="1" t="n">
        <v>160180761692964</v>
      </c>
      <c r="D26" s="0" t="n">
        <v>4006586958173.49</v>
      </c>
      <c r="E26" s="0" t="n">
        <v>74292060.4182805</v>
      </c>
    </row>
    <row r="27" customFormat="false" ht="12.8" hidden="false" customHeight="false" outlineLevel="0" collapsed="false">
      <c r="A27" s="1" t="n">
        <v>2.096E-008</v>
      </c>
      <c r="B27" s="0" t="n">
        <v>3376047483.87097</v>
      </c>
      <c r="C27" s="1" t="n">
        <v>182070974245365</v>
      </c>
      <c r="D27" s="0" t="n">
        <v>4554124872197.2</v>
      </c>
      <c r="E27" s="0" t="n">
        <v>84444771.4949652</v>
      </c>
    </row>
    <row r="28" customFormat="false" ht="12.8" hidden="false" customHeight="false" outlineLevel="0" collapsed="false">
      <c r="A28" s="1" t="n">
        <v>2.2E-008</v>
      </c>
      <c r="B28" s="0" t="n">
        <v>3543561290.32258</v>
      </c>
      <c r="C28" s="1" t="n">
        <v>191105030219372</v>
      </c>
      <c r="D28" s="0" t="n">
        <v>4780092900206.99</v>
      </c>
      <c r="E28" s="0" t="n">
        <v>88634779.2408986</v>
      </c>
    </row>
    <row r="29" customFormat="false" ht="12.8" hidden="false" customHeight="false" outlineLevel="0" collapsed="false">
      <c r="A29" s="1" t="n">
        <v>1.991E-008</v>
      </c>
      <c r="B29" s="0" t="n">
        <v>3206922967.74193</v>
      </c>
      <c r="C29" s="1" t="n">
        <v>172950052348531</v>
      </c>
      <c r="D29" s="0" t="n">
        <v>4325984074687.32</v>
      </c>
      <c r="E29" s="0" t="n">
        <v>80214475.2130132</v>
      </c>
    </row>
    <row r="30" customFormat="false" ht="12.8" hidden="false" customHeight="false" outlineLevel="0" collapsed="false">
      <c r="A30" s="1" t="n">
        <v>2.05E-008</v>
      </c>
      <c r="B30" s="0" t="n">
        <v>3301954838.70968</v>
      </c>
      <c r="C30" s="1" t="n">
        <v>178075141795324</v>
      </c>
      <c r="D30" s="0" t="n">
        <v>4454177475192.87</v>
      </c>
      <c r="E30" s="0" t="n">
        <v>82591498.83811</v>
      </c>
    </row>
    <row r="31" customFormat="false" ht="12.8" hidden="false" customHeight="false" outlineLevel="0" collapsed="false">
      <c r="A31" s="1" t="n">
        <v>1.545E-008</v>
      </c>
      <c r="B31" s="0" t="n">
        <v>2488546451.6129</v>
      </c>
      <c r="C31" s="1" t="n">
        <v>134207850767695</v>
      </c>
      <c r="D31" s="0" t="n">
        <v>3356928877645.36</v>
      </c>
      <c r="E31" s="0" t="n">
        <v>62245788.148722</v>
      </c>
    </row>
    <row r="32" customFormat="false" ht="12.8" hidden="false" customHeight="false" outlineLevel="0" collapsed="false">
      <c r="A32" s="1" t="n">
        <v>2.024E-008</v>
      </c>
      <c r="B32" s="0" t="n">
        <v>3260076387.09677</v>
      </c>
      <c r="C32" s="1" t="n">
        <v>175816627801822</v>
      </c>
      <c r="D32" s="0" t="n">
        <v>4397685468190.43</v>
      </c>
      <c r="E32" s="0" t="n">
        <v>81543996.9016267</v>
      </c>
    </row>
    <row r="33" customFormat="false" ht="12.8" hidden="false" customHeight="false" outlineLevel="0" collapsed="false">
      <c r="A33" s="1" t="n">
        <v>3.72E-008</v>
      </c>
      <c r="B33" s="0" t="n">
        <v>5991840000</v>
      </c>
      <c r="C33" s="1" t="n">
        <v>323141232916392</v>
      </c>
      <c r="D33" s="0" t="n">
        <v>8082702540350</v>
      </c>
      <c r="E33" s="0" t="n">
        <v>149873353.989156</v>
      </c>
    </row>
    <row r="34" customFormat="false" ht="12.8" hidden="false" customHeight="false" outlineLevel="0" collapsed="false">
      <c r="A34" s="1" t="n">
        <v>2.047E-008</v>
      </c>
      <c r="B34" s="0" t="n">
        <v>3297122709.67742</v>
      </c>
      <c r="C34" s="1" t="n">
        <v>177814544026843</v>
      </c>
      <c r="D34" s="0" t="n">
        <v>4447659166692.59</v>
      </c>
      <c r="E34" s="0" t="n">
        <v>82470633.2300543</v>
      </c>
    </row>
    <row r="35" customFormat="false" ht="12.8" hidden="false" customHeight="false" outlineLevel="0" collapsed="false">
      <c r="A35" s="1" t="n">
        <v>2.573E-008</v>
      </c>
      <c r="B35" s="0" t="n">
        <v>4144356000</v>
      </c>
      <c r="C35" s="1" t="n">
        <v>223506019433838</v>
      </c>
      <c r="D35" s="0" t="n">
        <v>5590535923742.08</v>
      </c>
      <c r="E35" s="0" t="n">
        <v>103662403.175833</v>
      </c>
    </row>
    <row r="36" customFormat="false" ht="12.8" hidden="false" customHeight="false" outlineLevel="0" collapsed="false">
      <c r="A36" s="1" t="n">
        <v>2.306E-008</v>
      </c>
      <c r="B36" s="0" t="n">
        <v>3714296516.12903</v>
      </c>
      <c r="C36" s="1" t="n">
        <v>200312818039033</v>
      </c>
      <c r="D36" s="0" t="n">
        <v>5010406467216.96</v>
      </c>
      <c r="E36" s="0" t="n">
        <v>92905364.0588691</v>
      </c>
    </row>
    <row r="37" customFormat="false" ht="12.8" hidden="false" customHeight="false" outlineLevel="0" collapsed="false">
      <c r="A37" s="1" t="n">
        <v>3.714E-008</v>
      </c>
      <c r="B37" s="0" t="n">
        <v>5982175741.93548</v>
      </c>
      <c r="C37" s="1" t="n">
        <v>322620037379430</v>
      </c>
      <c r="D37" s="0" t="n">
        <v>8069665923349.43</v>
      </c>
      <c r="E37" s="0" t="n">
        <v>149631622.773044</v>
      </c>
    </row>
    <row r="38" customFormat="false" ht="12.8" hidden="false" customHeight="false" outlineLevel="0" collapsed="false">
      <c r="A38" s="1" t="n">
        <v>3.736E-008</v>
      </c>
      <c r="B38" s="0" t="n">
        <v>6017611354.83871</v>
      </c>
      <c r="C38" s="1" t="n">
        <v>324531087681624</v>
      </c>
      <c r="D38" s="0" t="n">
        <v>8117466852351.5</v>
      </c>
      <c r="E38" s="0" t="n">
        <v>150517970.565453</v>
      </c>
    </row>
    <row r="39" customFormat="false" ht="12.8" hidden="false" customHeight="false" outlineLevel="0" collapsed="false">
      <c r="A39" s="1" t="n">
        <v>1.922E-008</v>
      </c>
      <c r="B39" s="0" t="n">
        <v>3095784000</v>
      </c>
      <c r="C39" s="1" t="n">
        <v>166956303673469</v>
      </c>
      <c r="D39" s="0" t="n">
        <v>4176062979180.83</v>
      </c>
      <c r="E39" s="0" t="n">
        <v>77434566.2277305</v>
      </c>
    </row>
    <row r="40" customFormat="false" ht="12.8" hidden="false" customHeight="false" outlineLevel="0" collapsed="false">
      <c r="A40" s="1" t="n">
        <v>2.471E-008</v>
      </c>
      <c r="B40" s="0" t="n">
        <v>3980063612.90323</v>
      </c>
      <c r="C40" s="1" t="n">
        <v>214645695305485</v>
      </c>
      <c r="D40" s="0" t="n">
        <v>5368913434732.49</v>
      </c>
      <c r="E40" s="0" t="n">
        <v>99552972.5019365</v>
      </c>
    </row>
    <row r="41" customFormat="false" ht="12.8" hidden="false" customHeight="false" outlineLevel="0" collapsed="false">
      <c r="A41" s="1" t="n">
        <v>2.417E-008</v>
      </c>
      <c r="B41" s="0" t="n">
        <v>3893085290.32258</v>
      </c>
      <c r="C41" s="1" t="n">
        <v>209954935472828</v>
      </c>
      <c r="D41" s="0" t="n">
        <v>5251583881727.4</v>
      </c>
      <c r="E41" s="0" t="n">
        <v>97377391.5569327</v>
      </c>
    </row>
    <row r="42" customFormat="false" ht="12.8" hidden="false" customHeight="false" outlineLevel="0" collapsed="false">
      <c r="A42" s="1" t="n">
        <v>1.866E-008</v>
      </c>
      <c r="B42" s="0" t="n">
        <v>3005584258.06452</v>
      </c>
      <c r="C42" s="1" t="n">
        <v>162091811995158</v>
      </c>
      <c r="D42" s="0" t="n">
        <v>4054387887175.56</v>
      </c>
      <c r="E42" s="0" t="n">
        <v>75178408.2106894</v>
      </c>
    </row>
    <row r="43" customFormat="false" ht="12.8" hidden="false" customHeight="false" outlineLevel="0" collapsed="false">
      <c r="A43" s="1" t="n">
        <v>1.958E-008</v>
      </c>
      <c r="B43" s="0" t="n">
        <v>3153769548.3871</v>
      </c>
      <c r="C43" s="1" t="n">
        <v>170083476895241</v>
      </c>
      <c r="D43" s="0" t="n">
        <v>4254282681184.22</v>
      </c>
      <c r="E43" s="0" t="n">
        <v>78884953.5243997</v>
      </c>
    </row>
    <row r="44" customFormat="false" ht="12.8" hidden="false" customHeight="false" outlineLevel="0" collapsed="false">
      <c r="A44" s="1" t="n">
        <v>2.298E-008</v>
      </c>
      <c r="B44" s="0" t="n">
        <v>3701410838.70968</v>
      </c>
      <c r="C44" s="1" t="n">
        <v>199617890656417</v>
      </c>
      <c r="D44" s="0" t="n">
        <v>4993024311216.21</v>
      </c>
      <c r="E44" s="0" t="n">
        <v>92583055.7707204</v>
      </c>
    </row>
    <row r="45" customFormat="false" ht="12.8" hidden="false" customHeight="false" outlineLevel="0" collapsed="false">
      <c r="A45" s="1" t="n">
        <v>2.714E-008</v>
      </c>
      <c r="B45" s="0" t="n">
        <v>4371466064.51613</v>
      </c>
      <c r="C45" s="1" t="n">
        <v>235754114552443</v>
      </c>
      <c r="D45" s="0" t="n">
        <v>5896896423255.35</v>
      </c>
      <c r="E45" s="0" t="n">
        <v>109343086.754454</v>
      </c>
    </row>
    <row r="46" customFormat="false" ht="12.8" hidden="false" customHeight="false" outlineLevel="0" collapsed="false">
      <c r="A46" s="1" t="n">
        <v>2.642E-008</v>
      </c>
      <c r="B46" s="0" t="n">
        <v>4255494967.74194</v>
      </c>
      <c r="C46" s="1" t="n">
        <v>229499768108900</v>
      </c>
      <c r="D46" s="0" t="n">
        <v>5740457019248.57</v>
      </c>
      <c r="E46" s="0" t="n">
        <v>106442312.161115</v>
      </c>
    </row>
    <row r="47" customFormat="false" ht="12.8" hidden="false" customHeight="false" outlineLevel="0" collapsed="false">
      <c r="A47" s="1" t="n">
        <v>1.763E-008</v>
      </c>
      <c r="B47" s="0" t="n">
        <v>2839681161.29032</v>
      </c>
      <c r="C47" s="1" t="n">
        <v>153144621943978</v>
      </c>
      <c r="D47" s="0" t="n">
        <v>3830592628665.87</v>
      </c>
      <c r="E47" s="0" t="n">
        <v>71028689.0007746</v>
      </c>
    </row>
    <row r="48" customFormat="false" ht="12.8" hidden="false" customHeight="false" outlineLevel="0" collapsed="false">
      <c r="A48" s="1" t="n">
        <v>2.16E-008</v>
      </c>
      <c r="B48" s="0" t="n">
        <v>3479132903.22581</v>
      </c>
      <c r="C48" s="1" t="n">
        <v>187630393306292</v>
      </c>
      <c r="D48" s="0" t="n">
        <v>4693182120203.22</v>
      </c>
      <c r="E48" s="0" t="n">
        <v>87023237.800155</v>
      </c>
    </row>
    <row r="49" customFormat="false" ht="12.8" hidden="false" customHeight="false" outlineLevel="0" collapsed="false">
      <c r="A49" s="1" t="n">
        <v>1.776E-008</v>
      </c>
      <c r="B49" s="0" t="n">
        <v>2860620387.09677</v>
      </c>
      <c r="C49" s="1" t="n">
        <v>154273878940729</v>
      </c>
      <c r="D49" s="0" t="n">
        <v>3858838632167.1</v>
      </c>
      <c r="E49" s="0" t="n">
        <v>71552439.9690163</v>
      </c>
    </row>
    <row r="50" customFormat="false" ht="12.8" hidden="false" customHeight="false" outlineLevel="0" collapsed="false">
      <c r="A50" s="1" t="n">
        <v>1.847E-008</v>
      </c>
      <c r="B50" s="0" t="n">
        <v>2974980774.19355</v>
      </c>
      <c r="C50" s="1" t="n">
        <v>160441359461445</v>
      </c>
      <c r="D50" s="0" t="n">
        <v>4013105266673.78</v>
      </c>
      <c r="E50" s="0" t="n">
        <v>74412926.0263362</v>
      </c>
    </row>
    <row r="51" customFormat="false" ht="12.8" hidden="false" customHeight="false" outlineLevel="0" collapsed="false">
      <c r="A51" s="1" t="n">
        <v>1.674E-008</v>
      </c>
      <c r="B51" s="0" t="n">
        <v>2696328000</v>
      </c>
      <c r="C51" s="1" t="n">
        <v>145413554812377</v>
      </c>
      <c r="D51" s="0" t="n">
        <v>3637216143157.5</v>
      </c>
      <c r="E51" s="0" t="n">
        <v>67443009.2951201</v>
      </c>
    </row>
    <row r="52" customFormat="false" ht="12.8" hidden="false" customHeight="false" outlineLevel="0" collapsed="false">
      <c r="A52" s="1" t="n">
        <v>1.625E-008</v>
      </c>
      <c r="B52" s="0" t="n">
        <v>2617403225.80645</v>
      </c>
      <c r="C52" s="1" t="n">
        <v>141157124593854</v>
      </c>
      <c r="D52" s="0" t="n">
        <v>3530750437652.89</v>
      </c>
      <c r="E52" s="0" t="n">
        <v>65468871.0302092</v>
      </c>
    </row>
    <row r="53" customFormat="false" ht="12.8" hidden="false" customHeight="false" outlineLevel="0" collapsed="false">
      <c r="A53" s="1" t="n">
        <v>1.579E-008</v>
      </c>
      <c r="B53" s="0" t="n">
        <v>2543310580.64516</v>
      </c>
      <c r="C53" s="1" t="n">
        <v>137161292143813</v>
      </c>
      <c r="D53" s="0" t="n">
        <v>3430803040648.56</v>
      </c>
      <c r="E53" s="0" t="n">
        <v>63615598.373354</v>
      </c>
    </row>
    <row r="54" customFormat="false" ht="12.8" hidden="false" customHeight="false" outlineLevel="0" collapsed="false">
      <c r="A54" s="1" t="n">
        <v>1.637E-008</v>
      </c>
      <c r="B54" s="0" t="n">
        <v>2636731741.93548</v>
      </c>
      <c r="C54" s="1" t="n">
        <v>142199515667778</v>
      </c>
      <c r="D54" s="0" t="n">
        <v>3556823671654.02</v>
      </c>
      <c r="E54" s="0" t="n">
        <v>65952333.4624322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1"/>
  <sheetViews>
    <sheetView showFormulas="false" showGridLines="true" showRowColHeaders="true" showZeros="true" rightToLeft="false" tabSelected="false" showOutlineSymbols="true" defaultGridColor="true" view="normal" topLeftCell="A65" colorId="64" zoomScale="110" zoomScaleNormal="110" zoomScalePageLayoutView="100" workbookViewId="0">
      <selection pane="topLeft" activeCell="D4" activeCellId="1" sqref="U445:U665 D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386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0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1.225E-008</v>
      </c>
      <c r="B4" s="0" t="n">
        <v>1973119354.83871</v>
      </c>
      <c r="C4" s="1" t="n">
        <v>106410755463059</v>
      </c>
      <c r="D4" s="0" t="n">
        <v>2661642637615.25</v>
      </c>
      <c r="E4" s="0" t="n">
        <v>49353456.6227731</v>
      </c>
    </row>
    <row r="5" customFormat="false" ht="12.8" hidden="false" customHeight="false" outlineLevel="0" collapsed="false">
      <c r="A5" s="1" t="n">
        <v>1.13E-008</v>
      </c>
      <c r="B5" s="0" t="n">
        <v>1820101935.48387</v>
      </c>
      <c r="C5" s="1" t="n">
        <v>98158492794495.5</v>
      </c>
      <c r="D5" s="0" t="n">
        <v>2455229535106.32</v>
      </c>
      <c r="E5" s="0" t="n">
        <v>45526045.701007</v>
      </c>
    </row>
    <row r="6" customFormat="false" ht="12.8" hidden="false" customHeight="false" outlineLevel="0" collapsed="false">
      <c r="A6" s="1" t="n">
        <v>1.598E-008</v>
      </c>
      <c r="B6" s="0" t="n">
        <v>2573914064.51613</v>
      </c>
      <c r="C6" s="1" t="n">
        <v>138811744677526</v>
      </c>
      <c r="D6" s="0" t="n">
        <v>3472085661150.35</v>
      </c>
      <c r="E6" s="0" t="n">
        <v>64381080.5577072</v>
      </c>
    </row>
    <row r="7" customFormat="false" ht="12.8" hidden="false" customHeight="false" outlineLevel="0" collapsed="false">
      <c r="A7" s="1" t="n">
        <v>1.958E-008</v>
      </c>
      <c r="B7" s="0" t="n">
        <v>3153769548.3871</v>
      </c>
      <c r="C7" s="1" t="n">
        <v>170083476895241</v>
      </c>
      <c r="D7" s="0" t="n">
        <v>4254282681184.22</v>
      </c>
      <c r="E7" s="0" t="n">
        <v>78884953.5243997</v>
      </c>
    </row>
    <row r="8" customFormat="false" ht="12.8" hidden="false" customHeight="false" outlineLevel="0" collapsed="false">
      <c r="A8" s="1" t="n">
        <v>1.507E-008</v>
      </c>
      <c r="B8" s="0" t="n">
        <v>2427339483.87097</v>
      </c>
      <c r="C8" s="1" t="n">
        <v>130906945700270</v>
      </c>
      <c r="D8" s="0" t="n">
        <v>3274363636641.79</v>
      </c>
      <c r="E8" s="0" t="n">
        <v>60714823.7800155</v>
      </c>
    </row>
    <row r="9" customFormat="false" ht="12.8" hidden="false" customHeight="false" outlineLevel="0" collapsed="false">
      <c r="A9" s="1" t="n">
        <v>2.325E-008</v>
      </c>
      <c r="B9" s="0" t="n">
        <v>3744900000</v>
      </c>
      <c r="C9" s="1" t="n">
        <v>201963270572745</v>
      </c>
      <c r="D9" s="0" t="n">
        <v>5051689087718.75</v>
      </c>
      <c r="E9" s="0" t="n">
        <v>93670846.2432224</v>
      </c>
    </row>
    <row r="10" customFormat="false" ht="12.8" hidden="false" customHeight="false" outlineLevel="0" collapsed="false">
      <c r="A10" s="1" t="n">
        <v>1.638E-008</v>
      </c>
      <c r="B10" s="0" t="n">
        <v>2638342451.6129</v>
      </c>
      <c r="C10" s="1" t="n">
        <v>142286381590605</v>
      </c>
      <c r="D10" s="0" t="n">
        <v>3558996441154.11</v>
      </c>
      <c r="E10" s="0" t="n">
        <v>65992621.9984508</v>
      </c>
    </row>
    <row r="11" customFormat="false" ht="12.8" hidden="false" customHeight="false" outlineLevel="0" collapsed="false">
      <c r="A11" s="1" t="n">
        <v>1.604E-008</v>
      </c>
      <c r="B11" s="0" t="n">
        <v>2583578322.58064</v>
      </c>
      <c r="C11" s="1" t="n">
        <v>139332940214487</v>
      </c>
      <c r="D11" s="0" t="n">
        <v>3485122278150.91</v>
      </c>
      <c r="E11" s="0" t="n">
        <v>64622811.7738188</v>
      </c>
    </row>
    <row r="12" customFormat="false" ht="12.8" hidden="false" customHeight="false" outlineLevel="0" collapsed="false">
      <c r="A12" s="1" t="n">
        <v>1.37E-008</v>
      </c>
      <c r="B12" s="0" t="n">
        <v>2206672258.06452</v>
      </c>
      <c r="C12" s="1" t="n">
        <v>119006314272972</v>
      </c>
      <c r="D12" s="0" t="n">
        <v>2976694215128.9</v>
      </c>
      <c r="E12" s="0" t="n">
        <v>55195294.3454687</v>
      </c>
    </row>
    <row r="13" customFormat="false" ht="12.8" hidden="false" customHeight="false" outlineLevel="0" collapsed="false">
      <c r="A13" s="1" t="n">
        <v>1.004E-008</v>
      </c>
      <c r="B13" s="0" t="n">
        <v>1617152516.12903</v>
      </c>
      <c r="C13" s="1" t="n">
        <v>87213386518295.1</v>
      </c>
      <c r="D13" s="0" t="n">
        <v>2181460578094.46</v>
      </c>
      <c r="E13" s="0" t="n">
        <v>40449690.1626646</v>
      </c>
    </row>
    <row r="14" customFormat="false" ht="12.8" hidden="false" customHeight="false" outlineLevel="0" collapsed="false">
      <c r="A14" s="1" t="n">
        <v>1.219E-008</v>
      </c>
      <c r="B14" s="0" t="n">
        <v>1963455096.77419</v>
      </c>
      <c r="C14" s="1" t="n">
        <v>105889559926097</v>
      </c>
      <c r="D14" s="0" t="n">
        <v>2648606020614.69</v>
      </c>
      <c r="E14" s="0" t="n">
        <v>49111725.4066615</v>
      </c>
    </row>
    <row r="15" customFormat="false" ht="12.8" hidden="false" customHeight="false" outlineLevel="0" collapsed="false">
      <c r="A15" s="1" t="n">
        <v>1.391E-008</v>
      </c>
      <c r="B15" s="0" t="n">
        <v>2240497161.29032</v>
      </c>
      <c r="C15" s="1" t="n">
        <v>120830498652339</v>
      </c>
      <c r="D15" s="0" t="n">
        <v>3022322374630.87</v>
      </c>
      <c r="E15" s="0" t="n">
        <v>56041353.6018591</v>
      </c>
    </row>
    <row r="16" customFormat="false" ht="12.8" hidden="false" customHeight="false" outlineLevel="0" collapsed="false">
      <c r="A16" s="1" t="n">
        <v>1.312E-008</v>
      </c>
      <c r="B16" s="0" t="n">
        <v>2113251096.77419</v>
      </c>
      <c r="C16" s="1" t="n">
        <v>113968090749007</v>
      </c>
      <c r="D16" s="0" t="n">
        <v>2850673584123.44</v>
      </c>
      <c r="E16" s="0" t="n">
        <v>52858559.2563904</v>
      </c>
    </row>
    <row r="17" customFormat="false" ht="12.8" hidden="false" customHeight="false" outlineLevel="0" collapsed="false">
      <c r="A17" s="1" t="n">
        <v>1.519E-008</v>
      </c>
      <c r="B17" s="0" t="n">
        <v>2446668000</v>
      </c>
      <c r="C17" s="1" t="n">
        <v>131949336774194</v>
      </c>
      <c r="D17" s="0" t="n">
        <v>3300436870642.91</v>
      </c>
      <c r="E17" s="0" t="n">
        <v>61198286.2122386</v>
      </c>
    </row>
    <row r="18" customFormat="false" ht="12.8" hidden="false" customHeight="false" outlineLevel="0" collapsed="false">
      <c r="A18" s="1" t="n">
        <v>2.137E-008</v>
      </c>
      <c r="B18" s="0" t="n">
        <v>3442086580.64516</v>
      </c>
      <c r="C18" s="1" t="n">
        <v>185632477081272</v>
      </c>
      <c r="D18" s="0" t="n">
        <v>4643208421701.06</v>
      </c>
      <c r="E18" s="0" t="n">
        <v>86096601.4717274</v>
      </c>
    </row>
    <row r="19" customFormat="false" ht="12.8" hidden="false" customHeight="false" outlineLevel="0" collapsed="false">
      <c r="A19" s="1" t="n">
        <v>2.674E-008</v>
      </c>
      <c r="B19" s="0" t="n">
        <v>4307037677.41935</v>
      </c>
      <c r="C19" s="1" t="n">
        <v>232279477639364</v>
      </c>
      <c r="D19" s="0" t="n">
        <v>5809985643251.58</v>
      </c>
      <c r="E19" s="0" t="n">
        <v>107731545.31371</v>
      </c>
    </row>
    <row r="20" customFormat="false" ht="12.8" hidden="false" customHeight="false" outlineLevel="0" collapsed="false">
      <c r="A20" s="1" t="n">
        <v>2.832E-008</v>
      </c>
      <c r="B20" s="0" t="n">
        <v>4561529806.45161</v>
      </c>
      <c r="C20" s="1" t="n">
        <v>246004293446028</v>
      </c>
      <c r="D20" s="0" t="n">
        <v>6153283224266.45</v>
      </c>
      <c r="E20" s="0" t="n">
        <v>114097134.004648</v>
      </c>
    </row>
    <row r="21" customFormat="false" ht="12.8" hidden="false" customHeight="false" outlineLevel="0" collapsed="false">
      <c r="A21" s="1" t="n">
        <v>3.6E-008</v>
      </c>
      <c r="B21" s="0" t="n">
        <v>5798554838.70968</v>
      </c>
      <c r="C21" s="1" t="n">
        <v>312717322177154</v>
      </c>
      <c r="D21" s="0" t="n">
        <v>7821970200338.71</v>
      </c>
      <c r="E21" s="0" t="n">
        <v>145038729.666925</v>
      </c>
    </row>
    <row r="22" customFormat="false" ht="12.8" hidden="false" customHeight="false" outlineLevel="0" collapsed="false">
      <c r="A22" s="1" t="n">
        <v>2.334E-008</v>
      </c>
      <c r="B22" s="0" t="n">
        <v>3759396387.09677</v>
      </c>
      <c r="C22" s="1" t="n">
        <v>202745063878188</v>
      </c>
      <c r="D22" s="0" t="n">
        <v>5071244013219.59</v>
      </c>
      <c r="E22" s="0" t="n">
        <v>94033443.0673897</v>
      </c>
    </row>
    <row r="23" customFormat="false" ht="12.8" hidden="false" customHeight="false" outlineLevel="0" collapsed="false">
      <c r="A23" s="1" t="n">
        <v>2.816E-008</v>
      </c>
      <c r="B23" s="0" t="n">
        <v>4535758451.6129</v>
      </c>
      <c r="C23" s="1" t="n">
        <v>244614438680796</v>
      </c>
      <c r="D23" s="0" t="n">
        <v>6118518912264.94</v>
      </c>
      <c r="E23" s="0" t="n">
        <v>113452517.42835</v>
      </c>
    </row>
    <row r="24" customFormat="false" ht="12.8" hidden="false" customHeight="false" outlineLevel="0" collapsed="false">
      <c r="A24" s="1" t="n">
        <v>3.268E-008</v>
      </c>
      <c r="B24" s="0" t="n">
        <v>5263799225.80645</v>
      </c>
      <c r="C24" s="1" t="n">
        <v>283877835798594</v>
      </c>
      <c r="D24" s="0" t="n">
        <v>7100610726307.47</v>
      </c>
      <c r="E24" s="0" t="n">
        <v>131662935.708753</v>
      </c>
    </row>
    <row r="25" customFormat="false" ht="12.8" hidden="false" customHeight="false" outlineLevel="0" collapsed="false">
      <c r="A25" s="1" t="n">
        <v>2.499E-008</v>
      </c>
      <c r="B25" s="0" t="n">
        <v>4025163483.87097</v>
      </c>
      <c r="C25" s="1" t="n">
        <v>217077941144641</v>
      </c>
      <c r="D25" s="0" t="n">
        <v>5429750980735.12</v>
      </c>
      <c r="E25" s="0" t="n">
        <v>100681051.510457</v>
      </c>
    </row>
    <row r="26" customFormat="false" ht="12.8" hidden="false" customHeight="false" outlineLevel="0" collapsed="false">
      <c r="A26" s="1" t="n">
        <v>3.724E-008</v>
      </c>
      <c r="B26" s="0" t="n">
        <v>5998282838.70968</v>
      </c>
      <c r="C26" s="1" t="n">
        <v>323488696607700</v>
      </c>
      <c r="D26" s="0" t="n">
        <v>8091393618350.37</v>
      </c>
      <c r="E26" s="0" t="n">
        <v>150034508.13323</v>
      </c>
    </row>
    <row r="27" customFormat="false" ht="12.8" hidden="false" customHeight="false" outlineLevel="0" collapsed="false">
      <c r="A27" s="1" t="n">
        <v>2.494E-008</v>
      </c>
      <c r="B27" s="0" t="n">
        <v>4017109935.48387</v>
      </c>
      <c r="C27" s="1" t="n">
        <v>216643611530506</v>
      </c>
      <c r="D27" s="0" t="n">
        <v>5418887133234.65</v>
      </c>
      <c r="E27" s="0" t="n">
        <v>100479608.830364</v>
      </c>
    </row>
    <row r="28" customFormat="false" ht="12.8" hidden="false" customHeight="false" outlineLevel="0" collapsed="false">
      <c r="A28" s="1" t="n">
        <v>2.012E-008</v>
      </c>
      <c r="B28" s="0" t="n">
        <v>3240747870.96774</v>
      </c>
      <c r="C28" s="1" t="n">
        <v>174774236727898</v>
      </c>
      <c r="D28" s="0" t="n">
        <v>4371612234189.3</v>
      </c>
      <c r="E28" s="0" t="n">
        <v>81060534.4694036</v>
      </c>
    </row>
    <row r="29" customFormat="false" ht="12.8" hidden="false" customHeight="false" outlineLevel="0" collapsed="false">
      <c r="A29" s="1" t="n">
        <v>2.951E-008</v>
      </c>
      <c r="B29" s="0" t="n">
        <v>4753204258.06452</v>
      </c>
      <c r="C29" s="1" t="n">
        <v>256341338262439</v>
      </c>
      <c r="D29" s="0" t="n">
        <v>6411842794777.64</v>
      </c>
      <c r="E29" s="0" t="n">
        <v>118891469.79086</v>
      </c>
    </row>
    <row r="30" customFormat="false" ht="12.8" hidden="false" customHeight="false" outlineLevel="0" collapsed="false">
      <c r="A30" s="1" t="n">
        <v>2.564E-008</v>
      </c>
      <c r="B30" s="0" t="n">
        <v>4129859612.90323</v>
      </c>
      <c r="C30" s="1" t="n">
        <v>222724226128395</v>
      </c>
      <c r="D30" s="0" t="n">
        <v>5570980998241.23</v>
      </c>
      <c r="E30" s="0" t="n">
        <v>103299806.351665</v>
      </c>
    </row>
    <row r="31" customFormat="false" ht="12.8" hidden="false" customHeight="false" outlineLevel="0" collapsed="false">
      <c r="A31" s="1" t="n">
        <v>2.488E-008</v>
      </c>
      <c r="B31" s="0" t="n">
        <v>4007445677.41936</v>
      </c>
      <c r="C31" s="1" t="n">
        <v>216122415993544</v>
      </c>
      <c r="D31" s="0" t="n">
        <v>5405850516234.08</v>
      </c>
      <c r="E31" s="0" t="n">
        <v>100237877.614253</v>
      </c>
    </row>
    <row r="32" customFormat="false" ht="12.8" hidden="false" customHeight="false" outlineLevel="0" collapsed="false">
      <c r="A32" s="1" t="n">
        <v>3.5E-008</v>
      </c>
      <c r="B32" s="0" t="n">
        <v>5637483870.96774</v>
      </c>
      <c r="C32" s="1" t="n">
        <v>304030729894455</v>
      </c>
      <c r="D32" s="0" t="n">
        <v>7604693250329.3</v>
      </c>
      <c r="E32" s="0" t="n">
        <v>141009876.065066</v>
      </c>
    </row>
    <row r="33" customFormat="false" ht="12.8" hidden="false" customHeight="false" outlineLevel="0" collapsed="false">
      <c r="A33" s="1" t="n">
        <v>3.266E-008</v>
      </c>
      <c r="B33" s="0" t="n">
        <v>5260577806.45161</v>
      </c>
      <c r="C33" s="1" t="n">
        <v>283704103952940</v>
      </c>
      <c r="D33" s="0" t="n">
        <v>7096265187307.28</v>
      </c>
      <c r="E33" s="0" t="n">
        <v>131582358.636716</v>
      </c>
    </row>
    <row r="34" customFormat="false" ht="12.8" hidden="false" customHeight="false" outlineLevel="0" collapsed="false">
      <c r="A34" s="1" t="n">
        <v>1.957E-008</v>
      </c>
      <c r="B34" s="0" t="n">
        <v>3152158838.70968</v>
      </c>
      <c r="C34" s="1" t="n">
        <v>169996610972414</v>
      </c>
      <c r="D34" s="0" t="n">
        <v>4252109911684.12</v>
      </c>
      <c r="E34" s="0" t="n">
        <v>78844664.9883811</v>
      </c>
    </row>
    <row r="35" customFormat="false" ht="12.8" hidden="false" customHeight="false" outlineLevel="0" collapsed="false">
      <c r="A35" s="1" t="n">
        <v>1.371E-008</v>
      </c>
      <c r="B35" s="0" t="n">
        <v>2208282967.74193</v>
      </c>
      <c r="C35" s="1" t="n">
        <v>119093180195799</v>
      </c>
      <c r="D35" s="0" t="n">
        <v>2978866984628.99</v>
      </c>
      <c r="E35" s="0" t="n">
        <v>55235582.8814872</v>
      </c>
    </row>
    <row r="36" customFormat="false" ht="12.8" hidden="false" customHeight="false" outlineLevel="0" collapsed="false">
      <c r="A36" s="1" t="n">
        <v>1.743E-008</v>
      </c>
      <c r="B36" s="0" t="n">
        <v>2807466967.74194</v>
      </c>
      <c r="C36" s="1" t="n">
        <v>151407303487439</v>
      </c>
      <c r="D36" s="0" t="n">
        <v>3787137238663.99</v>
      </c>
      <c r="E36" s="0" t="n">
        <v>70222918.2804028</v>
      </c>
    </row>
    <row r="37" customFormat="false" ht="12.8" hidden="false" customHeight="false" outlineLevel="0" collapsed="false">
      <c r="A37" s="1" t="n">
        <v>1.834E-008</v>
      </c>
      <c r="B37" s="0" t="n">
        <v>2954041548.3871</v>
      </c>
      <c r="C37" s="1" t="n">
        <v>159312102464695</v>
      </c>
      <c r="D37" s="0" t="n">
        <v>3984859263172.55</v>
      </c>
      <c r="E37" s="0" t="n">
        <v>73889175.0580945</v>
      </c>
    </row>
    <row r="38" customFormat="false" ht="12.8" hidden="false" customHeight="false" outlineLevel="0" collapsed="false">
      <c r="A38" s="1" t="n">
        <v>1.996E-008</v>
      </c>
      <c r="B38" s="0" t="n">
        <v>3214976516.12903</v>
      </c>
      <c r="C38" s="1" t="n">
        <v>173384381962666</v>
      </c>
      <c r="D38" s="0" t="n">
        <v>4336847922187.79</v>
      </c>
      <c r="E38" s="0" t="n">
        <v>80415917.8931062</v>
      </c>
    </row>
    <row r="39" customFormat="false" ht="12.8" hidden="false" customHeight="false" outlineLevel="0" collapsed="false">
      <c r="A39" s="1" t="n">
        <v>1.793E-008</v>
      </c>
      <c r="B39" s="0" t="n">
        <v>2888002451.6129</v>
      </c>
      <c r="C39" s="1" t="n">
        <v>155750599628788</v>
      </c>
      <c r="D39" s="0" t="n">
        <v>3895775713668.69</v>
      </c>
      <c r="E39" s="0" t="n">
        <v>72237345.0813323</v>
      </c>
    </row>
    <row r="40" customFormat="false" ht="12.8" hidden="false" customHeight="false" outlineLevel="0" collapsed="false">
      <c r="A40" s="1" t="n">
        <v>1.793E-008</v>
      </c>
      <c r="B40" s="0" t="n">
        <v>2888002451.6129</v>
      </c>
      <c r="C40" s="1" t="n">
        <v>155750599628788</v>
      </c>
      <c r="D40" s="0" t="n">
        <v>3895775713668.69</v>
      </c>
      <c r="E40" s="0" t="n">
        <v>72237345.0813323</v>
      </c>
    </row>
    <row r="41" customFormat="false" ht="12.8" hidden="false" customHeight="false" outlineLevel="0" collapsed="false">
      <c r="A41" s="1" t="n">
        <v>1.934E-008</v>
      </c>
      <c r="B41" s="0" t="n">
        <v>3115112516.12903</v>
      </c>
      <c r="C41" s="1" t="n">
        <v>167998694747393</v>
      </c>
      <c r="D41" s="0" t="n">
        <v>4202136213181.96</v>
      </c>
      <c r="E41" s="0" t="n">
        <v>77918028.6599536</v>
      </c>
    </row>
    <row r="42" customFormat="false" ht="12.8" hidden="false" customHeight="false" outlineLevel="0" collapsed="false">
      <c r="A42" s="1" t="n">
        <v>1.827E-008</v>
      </c>
      <c r="B42" s="0" t="n">
        <v>2942766580.64516</v>
      </c>
      <c r="C42" s="1" t="n">
        <v>158704041004906</v>
      </c>
      <c r="D42" s="0" t="n">
        <v>3969649876671.89</v>
      </c>
      <c r="E42" s="0" t="n">
        <v>73607155.3059644</v>
      </c>
    </row>
    <row r="43" customFormat="false" ht="12.8" hidden="false" customHeight="false" outlineLevel="0" collapsed="false">
      <c r="A43" s="1" t="n">
        <v>1.912E-008</v>
      </c>
      <c r="B43" s="0" t="n">
        <v>3079676903.22581</v>
      </c>
      <c r="C43" s="1" t="n">
        <v>166087644445200</v>
      </c>
      <c r="D43" s="0" t="n">
        <v>4154335284179.89</v>
      </c>
      <c r="E43" s="0" t="n">
        <v>77031680.8675446</v>
      </c>
    </row>
    <row r="44" customFormat="false" ht="12.8" hidden="false" customHeight="false" outlineLevel="0" collapsed="false">
      <c r="A44" s="1" t="n">
        <v>2.426E-008</v>
      </c>
      <c r="B44" s="0" t="n">
        <v>3907581677.41935</v>
      </c>
      <c r="C44" s="1" t="n">
        <v>210736728778271</v>
      </c>
      <c r="D44" s="0" t="n">
        <v>5271138807228.25</v>
      </c>
      <c r="E44" s="0" t="n">
        <v>97739988.3811</v>
      </c>
    </row>
    <row r="45" customFormat="false" ht="12.8" hidden="false" customHeight="false" outlineLevel="0" collapsed="false">
      <c r="A45" s="1" t="n">
        <v>1.943E-008</v>
      </c>
      <c r="B45" s="0" t="n">
        <v>3129608903.22581</v>
      </c>
      <c r="C45" s="1" t="n">
        <v>168780488052836</v>
      </c>
      <c r="D45" s="0" t="n">
        <v>4221691138682.81</v>
      </c>
      <c r="E45" s="0" t="n">
        <v>78280625.4841209</v>
      </c>
    </row>
    <row r="46" customFormat="false" ht="12.8" hidden="false" customHeight="false" outlineLevel="0" collapsed="false">
      <c r="A46" s="1" t="n">
        <v>2.055E-008</v>
      </c>
      <c r="B46" s="0" t="n">
        <v>3310008387.09677</v>
      </c>
      <c r="C46" s="1" t="n">
        <v>178509471409459</v>
      </c>
      <c r="D46" s="0" t="n">
        <v>4465041322693.34</v>
      </c>
      <c r="E46" s="0" t="n">
        <v>82792941.518203</v>
      </c>
    </row>
    <row r="47" customFormat="false" ht="12.8" hidden="false" customHeight="false" outlineLevel="0" collapsed="false">
      <c r="A47" s="1" t="n">
        <v>2.116E-008</v>
      </c>
      <c r="B47" s="0" t="n">
        <v>3408261677.41936</v>
      </c>
      <c r="C47" s="1" t="n">
        <v>183808292701905</v>
      </c>
      <c r="D47" s="0" t="n">
        <v>4597580262199.09</v>
      </c>
      <c r="E47" s="0" t="n">
        <v>85250542.215337</v>
      </c>
    </row>
    <row r="48" customFormat="false" ht="12.8" hidden="false" customHeight="false" outlineLevel="0" collapsed="false">
      <c r="A48" s="1" t="n">
        <v>2.259E-008</v>
      </c>
      <c r="B48" s="0" t="n">
        <v>3638593161.29032</v>
      </c>
      <c r="C48" s="1" t="n">
        <v>196230119666164</v>
      </c>
      <c r="D48" s="0" t="n">
        <v>4908286300712.54</v>
      </c>
      <c r="E48" s="0" t="n">
        <v>91011802.8659954</v>
      </c>
    </row>
    <row r="49" customFormat="false" ht="12.8" hidden="false" customHeight="false" outlineLevel="0" collapsed="false">
      <c r="A49" s="1" t="n">
        <v>2.468E-008</v>
      </c>
      <c r="B49" s="0" t="n">
        <v>3975231483.87097</v>
      </c>
      <c r="C49" s="1" t="n">
        <v>214385097537004</v>
      </c>
      <c r="D49" s="0" t="n">
        <v>5362395126232.2</v>
      </c>
      <c r="E49" s="0" t="n">
        <v>99432106.8938808</v>
      </c>
    </row>
    <row r="50" customFormat="false" ht="12.8" hidden="false" customHeight="false" outlineLevel="0" collapsed="false">
      <c r="A50" s="1" t="n">
        <v>3.148E-008</v>
      </c>
      <c r="B50" s="0" t="n">
        <v>5070514064.51613</v>
      </c>
      <c r="C50" s="1" t="n">
        <v>273453925059356</v>
      </c>
      <c r="D50" s="0" t="n">
        <v>6839878386296.18</v>
      </c>
      <c r="E50" s="0" t="n">
        <v>126828311.386522</v>
      </c>
    </row>
    <row r="51" customFormat="false" ht="12.8" hidden="false" customHeight="false" outlineLevel="0" collapsed="false">
      <c r="A51" s="1" t="n">
        <v>3.145E-008</v>
      </c>
      <c r="B51" s="0" t="n">
        <v>5065681935.48387</v>
      </c>
      <c r="C51" s="1" t="n">
        <v>273193327290875</v>
      </c>
      <c r="D51" s="0" t="n">
        <v>6833360077795.9</v>
      </c>
      <c r="E51" s="0" t="n">
        <v>126707445.778466</v>
      </c>
    </row>
    <row r="52" customFormat="false" ht="12.8" hidden="false" customHeight="false" outlineLevel="0" collapsed="false">
      <c r="A52" s="1" t="n">
        <v>3.694E-008</v>
      </c>
      <c r="B52" s="0" t="n">
        <v>5949961548.3871</v>
      </c>
      <c r="C52" s="1" t="n">
        <v>320882718922891</v>
      </c>
      <c r="D52" s="0" t="n">
        <v>8026210533347.55</v>
      </c>
      <c r="E52" s="0" t="n">
        <v>148825852.052672</v>
      </c>
    </row>
    <row r="53" customFormat="false" ht="12.8" hidden="false" customHeight="false" outlineLevel="0" collapsed="false">
      <c r="A53" s="1" t="n">
        <v>2.976E-008</v>
      </c>
      <c r="B53" s="0" t="n">
        <v>4793472000</v>
      </c>
      <c r="C53" s="1" t="n">
        <v>258512986333114</v>
      </c>
      <c r="D53" s="0" t="n">
        <v>6466162032280</v>
      </c>
      <c r="E53" s="0" t="n">
        <v>119898683.191325</v>
      </c>
    </row>
    <row r="54" customFormat="false" ht="12.8" hidden="false" customHeight="false" outlineLevel="0" collapsed="false">
      <c r="A54" s="1" t="n">
        <v>2.718E-008</v>
      </c>
      <c r="B54" s="0" t="n">
        <v>4377908903.22581</v>
      </c>
      <c r="C54" s="1" t="n">
        <v>236101578243751</v>
      </c>
      <c r="D54" s="0" t="n">
        <v>5905587501255.72</v>
      </c>
      <c r="E54" s="0" t="n">
        <v>109504240.898528</v>
      </c>
    </row>
    <row r="55" customFormat="false" ht="12.8" hidden="false" customHeight="false" outlineLevel="0" collapsed="false">
      <c r="A55" s="1" t="n">
        <v>2.813E-008</v>
      </c>
      <c r="B55" s="0" t="n">
        <v>4530926322.58065</v>
      </c>
      <c r="C55" s="1" t="n">
        <v>244353840912315</v>
      </c>
      <c r="D55" s="0" t="n">
        <v>6112000603764.66</v>
      </c>
      <c r="E55" s="0" t="n">
        <v>113331651.820294</v>
      </c>
    </row>
    <row r="56" customFormat="false" ht="12.8" hidden="false" customHeight="false" outlineLevel="0" collapsed="false">
      <c r="A56" s="1" t="n">
        <v>2.692E-008</v>
      </c>
      <c r="B56" s="0" t="n">
        <v>4336030451.6129</v>
      </c>
      <c r="C56" s="1" t="n">
        <v>233843064250250</v>
      </c>
      <c r="D56" s="0" t="n">
        <v>5849095494253.28</v>
      </c>
      <c r="E56" s="0" t="n">
        <v>108456738.962045</v>
      </c>
    </row>
    <row r="57" customFormat="false" ht="12.8" hidden="false" customHeight="false" outlineLevel="0" collapsed="false">
      <c r="A57" s="1" t="n">
        <v>2.028E-008</v>
      </c>
      <c r="B57" s="0" t="n">
        <v>3266519225.80645</v>
      </c>
      <c r="C57" s="1" t="n">
        <v>176164091493130</v>
      </c>
      <c r="D57" s="0" t="n">
        <v>4406376546190.8</v>
      </c>
      <c r="E57" s="0" t="n">
        <v>81705151.045701</v>
      </c>
    </row>
    <row r="58" customFormat="false" ht="12.8" hidden="false" customHeight="false" outlineLevel="0" collapsed="false">
      <c r="A58" s="1" t="n">
        <v>1.661E-008</v>
      </c>
      <c r="B58" s="0" t="n">
        <v>2675388774.19355</v>
      </c>
      <c r="C58" s="1" t="n">
        <v>144284297815626</v>
      </c>
      <c r="D58" s="0" t="n">
        <v>3608970139656.27</v>
      </c>
      <c r="E58" s="0" t="n">
        <v>66919258.3268784</v>
      </c>
    </row>
    <row r="59" customFormat="false" ht="12.8" hidden="false" customHeight="false" outlineLevel="0" collapsed="false">
      <c r="A59" s="1" t="n">
        <v>1.661E-008</v>
      </c>
      <c r="B59" s="0" t="n">
        <v>2675388774.19355</v>
      </c>
      <c r="C59" s="1" t="n">
        <v>144284297815626</v>
      </c>
      <c r="D59" s="0" t="n">
        <v>3608970139656.27</v>
      </c>
      <c r="E59" s="0" t="n">
        <v>66919258.3268784</v>
      </c>
    </row>
    <row r="60" customFormat="false" ht="12.8" hidden="false" customHeight="false" outlineLevel="0" collapsed="false">
      <c r="A60" s="1" t="n">
        <v>2.058E-008</v>
      </c>
      <c r="B60" s="0" t="n">
        <v>3314840516.12903</v>
      </c>
      <c r="C60" s="1" t="n">
        <v>178770069177940</v>
      </c>
      <c r="D60" s="0" t="n">
        <v>4471559631193.63</v>
      </c>
      <c r="E60" s="0" t="n">
        <v>82913807.1262588</v>
      </c>
    </row>
    <row r="61" customFormat="false" ht="12.8" hidden="false" customHeight="false" outlineLevel="0" collapsed="false">
      <c r="A61" s="1" t="n">
        <v>2.313E-008</v>
      </c>
      <c r="B61" s="0" t="n">
        <v>3725571483.87097</v>
      </c>
      <c r="C61" s="1" t="n">
        <v>200920879498821</v>
      </c>
      <c r="D61" s="0" t="n">
        <v>5025615853717.62</v>
      </c>
      <c r="E61" s="0" t="n">
        <v>93187383.8109993</v>
      </c>
    </row>
    <row r="62" customFormat="false" ht="12.8" hidden="false" customHeight="false" outlineLevel="0" collapsed="false">
      <c r="A62" s="1" t="n">
        <v>2.862E-008</v>
      </c>
      <c r="B62" s="0" t="n">
        <v>4609851096.77419</v>
      </c>
      <c r="C62" s="1" t="n">
        <v>248610271130837</v>
      </c>
      <c r="D62" s="0" t="n">
        <v>6218466309269.27</v>
      </c>
      <c r="E62" s="0" t="n">
        <v>115305790.085205</v>
      </c>
    </row>
    <row r="63" customFormat="false" ht="12.8" hidden="false" customHeight="false" outlineLevel="0" collapsed="false">
      <c r="A63" s="1" t="n">
        <v>2.631E-008</v>
      </c>
      <c r="B63" s="0" t="n">
        <v>4237777161.29032</v>
      </c>
      <c r="C63" s="1" t="n">
        <v>228544242957803</v>
      </c>
      <c r="D63" s="0" t="n">
        <v>5716556554747.54</v>
      </c>
      <c r="E63" s="0" t="n">
        <v>105999138.264911</v>
      </c>
    </row>
    <row r="64" customFormat="false" ht="12.8" hidden="false" customHeight="false" outlineLevel="0" collapsed="false">
      <c r="A64" s="1" t="n">
        <v>1.691E-008</v>
      </c>
      <c r="B64" s="0" t="n">
        <v>2723710064.51613</v>
      </c>
      <c r="C64" s="1" t="n">
        <v>146890275500435</v>
      </c>
      <c r="D64" s="0" t="n">
        <v>3674153224659.1</v>
      </c>
      <c r="E64" s="0" t="n">
        <v>68127914.4074361</v>
      </c>
    </row>
    <row r="65" customFormat="false" ht="12.8" hidden="false" customHeight="false" outlineLevel="0" collapsed="false">
      <c r="A65" s="1" t="n">
        <v>1.804E-008</v>
      </c>
      <c r="B65" s="0" t="n">
        <v>2905720258.06452</v>
      </c>
      <c r="C65" s="1" t="n">
        <v>156706124779885</v>
      </c>
      <c r="D65" s="0" t="n">
        <v>3919676178169.73</v>
      </c>
      <c r="E65" s="0" t="n">
        <v>72680518.9775368</v>
      </c>
    </row>
    <row r="66" customFormat="false" ht="12.8" hidden="false" customHeight="false" outlineLevel="0" collapsed="false">
      <c r="A66" s="1" t="n">
        <v>2.388E-008</v>
      </c>
      <c r="B66" s="0" t="n">
        <v>3846374709.67742</v>
      </c>
      <c r="C66" s="1" t="n">
        <v>207435823710845</v>
      </c>
      <c r="D66" s="0" t="n">
        <v>5188573566224.67</v>
      </c>
      <c r="E66" s="0" t="n">
        <v>96209024.0123935</v>
      </c>
    </row>
    <row r="67" customFormat="false" ht="12.8" hidden="false" customHeight="false" outlineLevel="0" collapsed="false">
      <c r="A67" s="1" t="n">
        <v>2.136E-008</v>
      </c>
      <c r="B67" s="0" t="n">
        <v>3440475870.96774</v>
      </c>
      <c r="C67" s="1" t="n">
        <v>185545611158445</v>
      </c>
      <c r="D67" s="0" t="n">
        <v>4641035652200.97</v>
      </c>
      <c r="E67" s="0" t="n">
        <v>86056312.9357088</v>
      </c>
    </row>
    <row r="68" customFormat="false" ht="12.8" hidden="false" customHeight="false" outlineLevel="0" collapsed="false">
      <c r="A68" s="1" t="n">
        <v>1.778E-008</v>
      </c>
      <c r="B68" s="0" t="n">
        <v>2863841806.45161</v>
      </c>
      <c r="C68" s="1" t="n">
        <v>154447610786383</v>
      </c>
      <c r="D68" s="0" t="n">
        <v>3863184171167.28</v>
      </c>
      <c r="E68" s="0" t="n">
        <v>71633017.0410535</v>
      </c>
    </row>
    <row r="69" customFormat="false" ht="12.8" hidden="false" customHeight="false" outlineLevel="0" collapsed="false">
      <c r="A69" s="1" t="n">
        <v>2.153E-008</v>
      </c>
      <c r="B69" s="0" t="n">
        <v>3467857935.48387</v>
      </c>
      <c r="C69" s="1" t="n">
        <v>187022331846503</v>
      </c>
      <c r="D69" s="0" t="n">
        <v>4677972733702.56</v>
      </c>
      <c r="E69" s="0" t="n">
        <v>86741218.0480248</v>
      </c>
    </row>
    <row r="70" customFormat="false" ht="12.8" hidden="false" customHeight="false" outlineLevel="0" collapsed="false">
      <c r="A70" s="1" t="n">
        <v>2.623E-008</v>
      </c>
      <c r="B70" s="0" t="n">
        <v>4224891483.87097</v>
      </c>
      <c r="C70" s="1" t="n">
        <v>227849315575187</v>
      </c>
      <c r="D70" s="0" t="n">
        <v>5699174398746.78</v>
      </c>
      <c r="E70" s="0" t="n">
        <v>105676829.976762</v>
      </c>
    </row>
    <row r="71" customFormat="false" ht="12.8" hidden="false" customHeight="false" outlineLevel="0" collapsed="false">
      <c r="A71" s="1" t="n">
        <v>2.013E-008</v>
      </c>
      <c r="B71" s="0" t="n">
        <v>3242358580.64516</v>
      </c>
      <c r="C71" s="1" t="n">
        <v>174861102650725</v>
      </c>
      <c r="D71" s="0" t="n">
        <v>4373785003689.39</v>
      </c>
      <c r="E71" s="0" t="n">
        <v>81100823.0054222</v>
      </c>
    </row>
    <row r="72" customFormat="false" ht="12.8" hidden="false" customHeight="false" outlineLevel="0" collapsed="false">
      <c r="A72" s="1" t="n">
        <v>1.776E-008</v>
      </c>
      <c r="B72" s="0" t="n">
        <v>2860620387.09677</v>
      </c>
      <c r="C72" s="1" t="n">
        <v>154273878940729</v>
      </c>
      <c r="D72" s="0" t="n">
        <v>3858838632167.1</v>
      </c>
      <c r="E72" s="0" t="n">
        <v>71552439.9690163</v>
      </c>
    </row>
    <row r="73" customFormat="false" ht="12.8" hidden="false" customHeight="false" outlineLevel="0" collapsed="false">
      <c r="A73" s="1" t="n">
        <v>2.79E-008</v>
      </c>
      <c r="B73" s="0" t="n">
        <v>4493880000</v>
      </c>
      <c r="C73" s="1" t="n">
        <v>242355924687294</v>
      </c>
      <c r="D73" s="0" t="n">
        <v>6062026905262.5</v>
      </c>
      <c r="E73" s="0" t="n">
        <v>112405015.491867</v>
      </c>
    </row>
    <row r="74" customFormat="false" ht="12.8" hidden="false" customHeight="false" outlineLevel="0" collapsed="false">
      <c r="A74" s="1" t="n">
        <v>2.212E-008</v>
      </c>
      <c r="B74" s="0" t="n">
        <v>3562889806.45161</v>
      </c>
      <c r="C74" s="1" t="n">
        <v>192147421293296</v>
      </c>
      <c r="D74" s="0" t="n">
        <v>4806166134208.12</v>
      </c>
      <c r="E74" s="0" t="n">
        <v>89118241.6731217</v>
      </c>
    </row>
    <row r="75" customFormat="false" ht="12.8" hidden="false" customHeight="false" outlineLevel="0" collapsed="false">
      <c r="A75" s="1" t="n">
        <v>2.189E-008</v>
      </c>
      <c r="B75" s="0" t="n">
        <v>3525843483.87097</v>
      </c>
      <c r="C75" s="1" t="n">
        <v>190149505068275</v>
      </c>
      <c r="D75" s="0" t="n">
        <v>4756192435705.95</v>
      </c>
      <c r="E75" s="0" t="n">
        <v>88191605.3446941</v>
      </c>
    </row>
    <row r="76" customFormat="false" ht="12.8" hidden="false" customHeight="false" outlineLevel="0" collapsed="false">
      <c r="A76" s="1" t="n">
        <v>2.797E-008</v>
      </c>
      <c r="B76" s="0" t="n">
        <v>4505154967.74194</v>
      </c>
      <c r="C76" s="1" t="n">
        <v>242963986147083</v>
      </c>
      <c r="D76" s="0" t="n">
        <v>6077236291763.16</v>
      </c>
      <c r="E76" s="0" t="n">
        <v>112687035.243997</v>
      </c>
    </row>
    <row r="77" customFormat="false" ht="12.8" hidden="false" customHeight="false" outlineLevel="0" collapsed="false">
      <c r="A77" s="1" t="n">
        <v>3.136E-008</v>
      </c>
      <c r="B77" s="0" t="n">
        <v>5051185548.3871</v>
      </c>
      <c r="C77" s="1" t="n">
        <v>272411533985432</v>
      </c>
      <c r="D77" s="0" t="n">
        <v>6813805152295.05</v>
      </c>
      <c r="E77" s="0" t="n">
        <v>126344848.954299</v>
      </c>
    </row>
    <row r="78" customFormat="false" ht="12.8" hidden="false" customHeight="false" outlineLevel="0" collapsed="false">
      <c r="A78" s="1" t="n">
        <v>2.664E-008</v>
      </c>
      <c r="B78" s="0" t="n">
        <v>4290930580.64516</v>
      </c>
      <c r="C78" s="1" t="n">
        <v>231410818411094</v>
      </c>
      <c r="D78" s="0" t="n">
        <v>5788257948250.64</v>
      </c>
      <c r="E78" s="0" t="n">
        <v>107328659.953524</v>
      </c>
    </row>
    <row r="79" customFormat="false" ht="12.8" hidden="false" customHeight="false" outlineLevel="0" collapsed="false">
      <c r="A79" s="1" t="n">
        <v>3.197E-008</v>
      </c>
      <c r="B79" s="0" t="n">
        <v>5149438838.70968</v>
      </c>
      <c r="C79" s="1" t="n">
        <v>277710355277878</v>
      </c>
      <c r="D79" s="0" t="n">
        <v>6946344091800.79</v>
      </c>
      <c r="E79" s="0" t="n">
        <v>128802449.651433</v>
      </c>
    </row>
    <row r="80" customFormat="false" ht="12.8" hidden="false" customHeight="false" outlineLevel="0" collapsed="false">
      <c r="A80" s="1" t="n">
        <v>4.827E-008</v>
      </c>
      <c r="B80" s="0" t="n">
        <v>7774895612.90323</v>
      </c>
      <c r="C80" s="1" t="n">
        <v>419301809485867</v>
      </c>
      <c r="D80" s="1" t="n">
        <v>10487958376954.1</v>
      </c>
      <c r="E80" s="0" t="n">
        <v>194472763.361735</v>
      </c>
    </row>
    <row r="81" customFormat="false" ht="12.8" hidden="false" customHeight="false" outlineLevel="0" collapsed="false">
      <c r="A81" s="1" t="n">
        <v>5.034E-008</v>
      </c>
      <c r="B81" s="0" t="n">
        <v>8108312516.12903</v>
      </c>
      <c r="C81" s="1" t="n">
        <v>437283055511054</v>
      </c>
      <c r="D81" s="1" t="n">
        <v>10937721663473.6</v>
      </c>
      <c r="E81" s="0" t="n">
        <v>202812490.317583</v>
      </c>
    </row>
    <row r="82" customFormat="false" ht="12.8" hidden="false" customHeight="false" outlineLevel="0" collapsed="false">
      <c r="A82" s="1" t="n">
        <v>4.96E-008</v>
      </c>
      <c r="B82" s="0" t="n">
        <v>7989120000</v>
      </c>
      <c r="C82" s="1" t="n">
        <v>430854977221856</v>
      </c>
      <c r="D82" s="1" t="n">
        <v>10776936720466.7</v>
      </c>
      <c r="E82" s="0" t="n">
        <v>199831138.652208</v>
      </c>
    </row>
    <row r="83" customFormat="false" ht="12.8" hidden="false" customHeight="false" outlineLevel="0" collapsed="false">
      <c r="A83" s="1" t="n">
        <v>5.031E-008</v>
      </c>
      <c r="B83" s="0" t="n">
        <v>8103480387.09677</v>
      </c>
      <c r="C83" s="1" t="n">
        <v>437022457742573</v>
      </c>
      <c r="D83" s="1" t="n">
        <v>10931203354973.3</v>
      </c>
      <c r="E83" s="0" t="n">
        <v>202691624.709528</v>
      </c>
    </row>
    <row r="84" customFormat="false" ht="12.8" hidden="false" customHeight="false" outlineLevel="0" collapsed="false">
      <c r="A84" s="1" t="n">
        <v>2.678E-008</v>
      </c>
      <c r="B84" s="0" t="n">
        <v>4313480516.12903</v>
      </c>
      <c r="C84" s="1" t="n">
        <v>232626941330672</v>
      </c>
      <c r="D84" s="0" t="n">
        <v>5818676721251.96</v>
      </c>
      <c r="E84" s="0" t="n">
        <v>107892699.457785</v>
      </c>
    </row>
    <row r="85" customFormat="false" ht="12.8" hidden="false" customHeight="false" outlineLevel="0" collapsed="false">
      <c r="A85" s="1" t="n">
        <v>2.058E-008</v>
      </c>
      <c r="B85" s="0" t="n">
        <v>3314840516.12903</v>
      </c>
      <c r="C85" s="1" t="n">
        <v>178770069177940</v>
      </c>
      <c r="D85" s="0" t="n">
        <v>4471559631193.63</v>
      </c>
      <c r="E85" s="0" t="n">
        <v>82913807.1262588</v>
      </c>
    </row>
    <row r="86" customFormat="false" ht="12.8" hidden="false" customHeight="false" outlineLevel="0" collapsed="false">
      <c r="A86" s="1" t="n">
        <v>3.684E-008</v>
      </c>
      <c r="B86" s="0" t="n">
        <v>5933854451.6129</v>
      </c>
      <c r="C86" s="1" t="n">
        <v>320014059694621</v>
      </c>
      <c r="D86" s="0" t="n">
        <v>8004482838346.61</v>
      </c>
      <c r="E86" s="0" t="n">
        <v>148422966.692487</v>
      </c>
    </row>
    <row r="87" customFormat="false" ht="12.8" hidden="false" customHeight="false" outlineLevel="0" collapsed="false">
      <c r="A87" s="1" t="n">
        <v>2.764E-008</v>
      </c>
      <c r="B87" s="0" t="n">
        <v>4452001548.3871</v>
      </c>
      <c r="C87" s="1" t="n">
        <v>240097410693793</v>
      </c>
      <c r="D87" s="0" t="n">
        <v>6005534898260.05</v>
      </c>
      <c r="E87" s="0" t="n">
        <v>111357513.555383</v>
      </c>
    </row>
    <row r="88" customFormat="false" ht="12.8" hidden="false" customHeight="false" outlineLevel="0" collapsed="false">
      <c r="A88" s="1" t="n">
        <v>2.654E-008</v>
      </c>
      <c r="B88" s="0" t="n">
        <v>4274823483.87097</v>
      </c>
      <c r="C88" s="1" t="n">
        <v>230542159182824</v>
      </c>
      <c r="D88" s="0" t="n">
        <v>5766530253249.7</v>
      </c>
      <c r="E88" s="0" t="n">
        <v>106925774.593339</v>
      </c>
    </row>
    <row r="89" customFormat="false" ht="12.8" hidden="false" customHeight="false" outlineLevel="0" collapsed="false">
      <c r="A89" s="1" t="n">
        <v>2.203E-008</v>
      </c>
      <c r="B89" s="0" t="n">
        <v>3548393419.35484</v>
      </c>
      <c r="C89" s="1" t="n">
        <v>191365627987853</v>
      </c>
      <c r="D89" s="0" t="n">
        <v>4786611208707.27</v>
      </c>
      <c r="E89" s="0" t="n">
        <v>88755644.8489544</v>
      </c>
    </row>
    <row r="90" customFormat="false" ht="12.8" hidden="false" customHeight="false" outlineLevel="0" collapsed="false">
      <c r="A90" s="1" t="n">
        <v>4.389E-008</v>
      </c>
      <c r="B90" s="0" t="n">
        <v>7069404774.19355</v>
      </c>
      <c r="C90" s="1" t="n">
        <v>381254535287647</v>
      </c>
      <c r="D90" s="0" t="n">
        <v>9536285335912.94</v>
      </c>
      <c r="E90" s="0" t="n">
        <v>176826384.585593</v>
      </c>
    </row>
    <row r="91" customFormat="false" ht="12.8" hidden="false" customHeight="false" outlineLevel="0" collapsed="false">
      <c r="A91" s="1" t="n">
        <v>1.738E-008</v>
      </c>
      <c r="B91" s="0" t="n">
        <v>2799413419.35484</v>
      </c>
      <c r="C91" s="1" t="n">
        <v>150972973873304</v>
      </c>
      <c r="D91" s="0" t="n">
        <v>3776273391163.52</v>
      </c>
      <c r="E91" s="0" t="n">
        <v>70021475.6003099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2" colorId="64" zoomScale="110" zoomScaleNormal="110" zoomScalePageLayoutView="100" workbookViewId="0">
      <selection pane="topLeft" activeCell="D4" activeCellId="1" sqref="U445:U665 D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387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0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2.946E-008</v>
      </c>
      <c r="B4" s="0" t="n">
        <v>4745150709.67742</v>
      </c>
      <c r="C4" s="1" t="n">
        <v>255907008648304</v>
      </c>
      <c r="D4" s="0" t="n">
        <v>6400978947277.17</v>
      </c>
      <c r="E4" s="0" t="n">
        <v>118690027.110767</v>
      </c>
    </row>
    <row r="5" customFormat="false" ht="12.8" hidden="false" customHeight="false" outlineLevel="0" collapsed="false">
      <c r="A5" s="1" t="n">
        <v>3.485E-008</v>
      </c>
      <c r="B5" s="0" t="n">
        <v>5613323225.80645</v>
      </c>
      <c r="C5" s="1" t="n">
        <v>302727741052050</v>
      </c>
      <c r="D5" s="0" t="n">
        <v>7572101707827.89</v>
      </c>
      <c r="E5" s="0" t="n">
        <v>140405548.024787</v>
      </c>
    </row>
    <row r="6" customFormat="false" ht="12.8" hidden="false" customHeight="false" outlineLevel="0" collapsed="false">
      <c r="A6" s="1" t="n">
        <v>3.496E-008</v>
      </c>
      <c r="B6" s="0" t="n">
        <v>5631041032.25806</v>
      </c>
      <c r="C6" s="1" t="n">
        <v>303683266203147</v>
      </c>
      <c r="D6" s="0" t="n">
        <v>7596002172328.92</v>
      </c>
      <c r="E6" s="0" t="n">
        <v>140848721.920992</v>
      </c>
    </row>
    <row r="7" customFormat="false" ht="12.8" hidden="false" customHeight="false" outlineLevel="0" collapsed="false">
      <c r="A7" s="1" t="n">
        <v>2.166E-008</v>
      </c>
      <c r="B7" s="0" t="n">
        <v>3488797161.29032</v>
      </c>
      <c r="C7" s="1" t="n">
        <v>188151588843254</v>
      </c>
      <c r="D7" s="0" t="n">
        <v>4706218737203.79</v>
      </c>
      <c r="E7" s="0" t="n">
        <v>87264969.0162665</v>
      </c>
    </row>
    <row r="8" customFormat="false" ht="12.8" hidden="false" customHeight="false" outlineLevel="0" collapsed="false">
      <c r="A8" s="1" t="n">
        <v>3.533E-008</v>
      </c>
      <c r="B8" s="0" t="n">
        <v>5690637290.32258</v>
      </c>
      <c r="C8" s="1" t="n">
        <v>306897305347746</v>
      </c>
      <c r="D8" s="0" t="n">
        <v>7676394643832.4</v>
      </c>
      <c r="E8" s="0" t="n">
        <v>142339397.753679</v>
      </c>
    </row>
    <row r="9" customFormat="false" ht="12.8" hidden="false" customHeight="false" outlineLevel="0" collapsed="false">
      <c r="A9" s="1" t="n">
        <v>4.057E-008</v>
      </c>
      <c r="B9" s="0" t="n">
        <v>6534649161.29032</v>
      </c>
      <c r="C9" s="1" t="n">
        <v>352415048909087</v>
      </c>
      <c r="D9" s="0" t="n">
        <v>8814925861881.7</v>
      </c>
      <c r="E9" s="0" t="n">
        <v>163450590.627421</v>
      </c>
    </row>
    <row r="10" customFormat="false" ht="12.8" hidden="false" customHeight="false" outlineLevel="0" collapsed="false">
      <c r="A10" s="1" t="n">
        <v>7.117E-008</v>
      </c>
      <c r="B10" s="0" t="n">
        <v>11463420774.1935</v>
      </c>
      <c r="C10" s="1" t="n">
        <v>618224772759668</v>
      </c>
      <c r="D10" s="1" t="n">
        <v>15463600532169.6</v>
      </c>
      <c r="E10" s="0" t="n">
        <v>286733510.844307</v>
      </c>
    </row>
    <row r="11" customFormat="false" ht="12.8" hidden="false" customHeight="false" outlineLevel="0" collapsed="false">
      <c r="A11" s="1" t="n">
        <v>5.911E-008</v>
      </c>
      <c r="B11" s="0" t="n">
        <v>9520904903.22581</v>
      </c>
      <c r="C11" s="1" t="n">
        <v>513464469830321</v>
      </c>
      <c r="D11" s="1" t="n">
        <v>12843240515056.1</v>
      </c>
      <c r="E11" s="0" t="n">
        <v>238145536.405887</v>
      </c>
    </row>
    <row r="12" customFormat="false" ht="12.8" hidden="false" customHeight="false" outlineLevel="0" collapsed="false">
      <c r="A12" s="1" t="n">
        <v>5.468E-008</v>
      </c>
      <c r="B12" s="0" t="n">
        <v>8807360516.12903</v>
      </c>
      <c r="C12" s="1" t="n">
        <v>474982866017966</v>
      </c>
      <c r="D12" s="1" t="n">
        <v>11880703626514.5</v>
      </c>
      <c r="E12" s="0" t="n">
        <v>220297714.949652</v>
      </c>
    </row>
    <row r="13" customFormat="false" ht="12.8" hidden="false" customHeight="false" outlineLevel="0" collapsed="false">
      <c r="A13" s="1" t="n">
        <v>2.829E-008</v>
      </c>
      <c r="B13" s="0" t="n">
        <v>4556697677.41935</v>
      </c>
      <c r="C13" s="1" t="n">
        <v>245743695677547</v>
      </c>
      <c r="D13" s="0" t="n">
        <v>6146764915766.17</v>
      </c>
      <c r="E13" s="0" t="n">
        <v>113976268.396592</v>
      </c>
    </row>
    <row r="14" customFormat="false" ht="12.8" hidden="false" customHeight="false" outlineLevel="0" collapsed="false">
      <c r="A14" s="1" t="n">
        <v>8.775E-008</v>
      </c>
      <c r="B14" s="0" t="n">
        <v>14133977419.3548</v>
      </c>
      <c r="C14" s="1" t="n">
        <v>762248472806813</v>
      </c>
      <c r="D14" s="1" t="n">
        <v>19066052363325.6</v>
      </c>
      <c r="E14" s="0" t="n">
        <v>353531903.56313</v>
      </c>
    </row>
    <row r="15" customFormat="false" ht="12.8" hidden="false" customHeight="false" outlineLevel="0" collapsed="false">
      <c r="A15" s="1" t="n">
        <v>5.528E-008</v>
      </c>
      <c r="B15" s="0" t="n">
        <v>8904003096.77419</v>
      </c>
      <c r="C15" s="1" t="n">
        <v>480194821387585</v>
      </c>
      <c r="D15" s="1" t="n">
        <v>12011069796520.1</v>
      </c>
      <c r="E15" s="0" t="n">
        <v>222715027.110767</v>
      </c>
    </row>
    <row r="16" customFormat="false" ht="12.8" hidden="false" customHeight="false" outlineLevel="0" collapsed="false">
      <c r="A16" s="1" t="n">
        <v>7.323E-008</v>
      </c>
      <c r="B16" s="0" t="n">
        <v>11795226967.7419</v>
      </c>
      <c r="C16" s="1" t="n">
        <v>636119152862027</v>
      </c>
      <c r="D16" s="1" t="n">
        <v>15911191049189</v>
      </c>
      <c r="E16" s="0" t="n">
        <v>295032949.264136</v>
      </c>
    </row>
    <row r="17" customFormat="false" ht="12.8" hidden="false" customHeight="false" outlineLevel="0" collapsed="false">
      <c r="A17" s="1" t="n">
        <v>3.035E-008</v>
      </c>
      <c r="B17" s="0" t="n">
        <v>4888503870.96774</v>
      </c>
      <c r="C17" s="1" t="n">
        <v>263638075779906</v>
      </c>
      <c r="D17" s="0" t="n">
        <v>6594355432785.55</v>
      </c>
      <c r="E17" s="0" t="n">
        <v>122275706.816421</v>
      </c>
    </row>
    <row r="18" customFormat="false" ht="12.8" hidden="false" customHeight="false" outlineLevel="0" collapsed="false">
      <c r="A18" s="1" t="n">
        <v>2.019E-008</v>
      </c>
      <c r="B18" s="0" t="n">
        <v>3252022838.70968</v>
      </c>
      <c r="C18" s="1" t="n">
        <v>175382298187687</v>
      </c>
      <c r="D18" s="0" t="n">
        <v>4386821620689.96</v>
      </c>
      <c r="E18" s="0" t="n">
        <v>81342554.2215338</v>
      </c>
    </row>
    <row r="19" customFormat="false" ht="12.8" hidden="false" customHeight="false" outlineLevel="0" collapsed="false">
      <c r="A19" s="1" t="n">
        <v>2.532E-008</v>
      </c>
      <c r="B19" s="0" t="n">
        <v>4078316903.22581</v>
      </c>
      <c r="C19" s="1" t="n">
        <v>219944516597932</v>
      </c>
      <c r="D19" s="0" t="n">
        <v>5501452374238.22</v>
      </c>
      <c r="E19" s="0" t="n">
        <v>102010573.199071</v>
      </c>
    </row>
    <row r="20" customFormat="false" ht="12.8" hidden="false" customHeight="false" outlineLevel="0" collapsed="false">
      <c r="A20" s="1" t="n">
        <v>3.49E-008</v>
      </c>
      <c r="B20" s="0" t="n">
        <v>5621376774.19355</v>
      </c>
      <c r="C20" s="1" t="n">
        <v>303162070666185</v>
      </c>
      <c r="D20" s="0" t="n">
        <v>7582965555328.36</v>
      </c>
      <c r="E20" s="0" t="n">
        <v>140606990.70488</v>
      </c>
    </row>
    <row r="21" customFormat="false" ht="12.8" hidden="false" customHeight="false" outlineLevel="0" collapsed="false">
      <c r="A21" s="1" t="n">
        <v>3.162E-008</v>
      </c>
      <c r="B21" s="0" t="n">
        <v>5093064000</v>
      </c>
      <c r="C21" s="1" t="n">
        <v>274670047978934</v>
      </c>
      <c r="D21" s="0" t="n">
        <v>6870297159297.5</v>
      </c>
      <c r="E21" s="0" t="n">
        <v>127392350.890782</v>
      </c>
    </row>
    <row r="22" customFormat="false" ht="12.8" hidden="false" customHeight="false" outlineLevel="0" collapsed="false">
      <c r="A22" s="1" t="n">
        <v>3.025E-008</v>
      </c>
      <c r="B22" s="0" t="n">
        <v>4872396774.19355</v>
      </c>
      <c r="C22" s="1" t="n">
        <v>262769416551636</v>
      </c>
      <c r="D22" s="0" t="n">
        <v>6572627737784.61</v>
      </c>
      <c r="E22" s="0" t="n">
        <v>121872821.456236</v>
      </c>
    </row>
    <row r="23" customFormat="false" ht="12.8" hidden="false" customHeight="false" outlineLevel="0" collapsed="false">
      <c r="A23" s="1" t="n">
        <v>3.277E-008</v>
      </c>
      <c r="B23" s="0" t="n">
        <v>5278295612.90323</v>
      </c>
      <c r="C23" s="1" t="n">
        <v>284659629104037</v>
      </c>
      <c r="D23" s="0" t="n">
        <v>7120165651808.32</v>
      </c>
      <c r="E23" s="0" t="n">
        <v>132025532.53292</v>
      </c>
    </row>
    <row r="24" customFormat="false" ht="12.8" hidden="false" customHeight="false" outlineLevel="0" collapsed="false">
      <c r="A24" s="1" t="n">
        <v>2.468E-008</v>
      </c>
      <c r="B24" s="0" t="n">
        <v>3975231483.87097</v>
      </c>
      <c r="C24" s="1" t="n">
        <v>214385097537004</v>
      </c>
      <c r="D24" s="0" t="n">
        <v>5362395126232.2</v>
      </c>
      <c r="E24" s="0" t="n">
        <v>99432106.8938808</v>
      </c>
    </row>
    <row r="25" customFormat="false" ht="12.8" hidden="false" customHeight="false" outlineLevel="0" collapsed="false">
      <c r="A25" s="1" t="n">
        <v>2.697E-008</v>
      </c>
      <c r="B25" s="0" t="n">
        <v>4344084000</v>
      </c>
      <c r="C25" s="1" t="n">
        <v>234277393864384</v>
      </c>
      <c r="D25" s="0" t="n">
        <v>5859959341753.75</v>
      </c>
      <c r="E25" s="0" t="n">
        <v>108658181.642138</v>
      </c>
    </row>
    <row r="26" customFormat="false" ht="12.8" hidden="false" customHeight="false" outlineLevel="0" collapsed="false">
      <c r="A26" s="1" t="n">
        <v>2.261E-008</v>
      </c>
      <c r="B26" s="0" t="n">
        <v>3641814580.64516</v>
      </c>
      <c r="C26" s="1" t="n">
        <v>196403851511818</v>
      </c>
      <c r="D26" s="0" t="n">
        <v>4912631839712.73</v>
      </c>
      <c r="E26" s="0" t="n">
        <v>91092379.9380326</v>
      </c>
    </row>
    <row r="27" customFormat="false" ht="12.8" hidden="false" customHeight="false" outlineLevel="0" collapsed="false">
      <c r="A27" s="1" t="n">
        <v>2.563E-008</v>
      </c>
      <c r="B27" s="0" t="n">
        <v>4128248903.22581</v>
      </c>
      <c r="C27" s="1" t="n">
        <v>222637360205568</v>
      </c>
      <c r="D27" s="0" t="n">
        <v>5568808228741.14</v>
      </c>
      <c r="E27" s="0" t="n">
        <v>103259517.815647</v>
      </c>
    </row>
    <row r="28" customFormat="false" ht="12.8" hidden="false" customHeight="false" outlineLevel="0" collapsed="false">
      <c r="A28" s="1" t="n">
        <v>2.707E-008</v>
      </c>
      <c r="B28" s="0" t="n">
        <v>4360191096.77419</v>
      </c>
      <c r="C28" s="1" t="n">
        <v>235146053092654</v>
      </c>
      <c r="D28" s="0" t="n">
        <v>5881687036754.69</v>
      </c>
      <c r="E28" s="0" t="n">
        <v>109061067.002324</v>
      </c>
    </row>
    <row r="29" customFormat="false" ht="12.8" hidden="false" customHeight="false" outlineLevel="0" collapsed="false">
      <c r="A29" s="1" t="n">
        <v>2.344E-008</v>
      </c>
      <c r="B29" s="0" t="n">
        <v>3775503483.87097</v>
      </c>
      <c r="C29" s="1" t="n">
        <v>203613723106458</v>
      </c>
      <c r="D29" s="0" t="n">
        <v>5092971708220.53</v>
      </c>
      <c r="E29" s="0" t="n">
        <v>94436328.4275756</v>
      </c>
    </row>
    <row r="30" customFormat="false" ht="12.8" hidden="false" customHeight="false" outlineLevel="0" collapsed="false">
      <c r="A30" s="1" t="n">
        <v>2.255E-008</v>
      </c>
      <c r="B30" s="0" t="n">
        <v>3632150322.58064</v>
      </c>
      <c r="C30" s="1" t="n">
        <v>195882655974856</v>
      </c>
      <c r="D30" s="0" t="n">
        <v>4899595222712.16</v>
      </c>
      <c r="E30" s="0" t="n">
        <v>90850648.721921</v>
      </c>
    </row>
    <row r="31" customFormat="false" ht="12.8" hidden="false" customHeight="false" outlineLevel="0" collapsed="false">
      <c r="A31" s="1" t="n">
        <v>2.166E-008</v>
      </c>
      <c r="B31" s="0" t="n">
        <v>3488797161.29032</v>
      </c>
      <c r="C31" s="1" t="n">
        <v>188151588843254</v>
      </c>
      <c r="D31" s="0" t="n">
        <v>4706218737203.79</v>
      </c>
      <c r="E31" s="0" t="n">
        <v>87264969.0162665</v>
      </c>
    </row>
    <row r="32" customFormat="false" ht="12.8" hidden="false" customHeight="false" outlineLevel="0" collapsed="false">
      <c r="A32" s="1" t="n">
        <v>2.19E-008</v>
      </c>
      <c r="B32" s="0" t="n">
        <v>3527454193.54839</v>
      </c>
      <c r="C32" s="1" t="n">
        <v>190236370991102</v>
      </c>
      <c r="D32" s="0" t="n">
        <v>4758365205206.05</v>
      </c>
      <c r="E32" s="0" t="n">
        <v>88231893.8807127</v>
      </c>
    </row>
    <row r="33" customFormat="false" ht="12.8" hidden="false" customHeight="false" outlineLevel="0" collapsed="false">
      <c r="A33" s="1" t="n">
        <v>2.327E-008</v>
      </c>
      <c r="B33" s="0" t="n">
        <v>3748121419.35484</v>
      </c>
      <c r="C33" s="1" t="n">
        <v>202137002418399</v>
      </c>
      <c r="D33" s="0" t="n">
        <v>5056034626718.94</v>
      </c>
      <c r="E33" s="0" t="n">
        <v>93751423.3152596</v>
      </c>
    </row>
    <row r="34" customFormat="false" ht="12.8" hidden="false" customHeight="false" outlineLevel="0" collapsed="false">
      <c r="A34" s="1" t="n">
        <v>2.224E-008</v>
      </c>
      <c r="B34" s="0" t="n">
        <v>3582218322.58064</v>
      </c>
      <c r="C34" s="1" t="n">
        <v>193189812367220</v>
      </c>
      <c r="D34" s="0" t="n">
        <v>4832239368209.24</v>
      </c>
      <c r="E34" s="0" t="n">
        <v>89601704.1053447</v>
      </c>
    </row>
    <row r="35" customFormat="false" ht="12.8" hidden="false" customHeight="false" outlineLevel="0" collapsed="false">
      <c r="A35" s="1" t="n">
        <v>2.231E-008</v>
      </c>
      <c r="B35" s="0" t="n">
        <v>3593493290.32258</v>
      </c>
      <c r="C35" s="1" t="n">
        <v>193797873827008</v>
      </c>
      <c r="D35" s="0" t="n">
        <v>4847448754709.9</v>
      </c>
      <c r="E35" s="0" t="n">
        <v>89883723.8574749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D4" activeCellId="1" sqref="U445:U665 D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388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0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6.985E-009</v>
      </c>
      <c r="B4" s="0" t="n">
        <v>1125080709.67742</v>
      </c>
      <c r="C4" s="1" t="n">
        <v>60675847094650.6</v>
      </c>
      <c r="D4" s="0" t="n">
        <v>1517679495815.72</v>
      </c>
      <c r="E4" s="0" t="n">
        <v>28141542.4089853</v>
      </c>
    </row>
    <row r="5" customFormat="false" ht="12.8" hidden="false" customHeight="false" outlineLevel="0" collapsed="false">
      <c r="A5" s="1" t="n">
        <v>7.94E-009</v>
      </c>
      <c r="B5" s="0" t="n">
        <v>1278903483.87097</v>
      </c>
      <c r="C5" s="1" t="n">
        <v>68971542724627.8</v>
      </c>
      <c r="D5" s="0" t="n">
        <v>1725178983074.7</v>
      </c>
      <c r="E5" s="0" t="n">
        <v>31989097.5987607</v>
      </c>
    </row>
    <row r="6" customFormat="false" ht="12.8" hidden="false" customHeight="false" outlineLevel="0" collapsed="false">
      <c r="A6" s="1" t="n">
        <v>7.387E-009</v>
      </c>
      <c r="B6" s="0" t="n">
        <v>1189831238.70968</v>
      </c>
      <c r="C6" s="1" t="n">
        <v>64167857192295.5</v>
      </c>
      <c r="D6" s="0" t="n">
        <v>1605024829719.5</v>
      </c>
      <c r="E6" s="0" t="n">
        <v>29761141.5569326</v>
      </c>
    </row>
    <row r="7" customFormat="false" ht="12.8" hidden="false" customHeight="false" outlineLevel="0" collapsed="false">
      <c r="A7" s="1" t="n">
        <v>1.888E-008</v>
      </c>
      <c r="B7" s="0" t="n">
        <v>3041019870.96774</v>
      </c>
      <c r="C7" s="1" t="n">
        <v>164002862297352</v>
      </c>
      <c r="D7" s="0" t="n">
        <v>4102188816177.63</v>
      </c>
      <c r="E7" s="0" t="n">
        <v>76064756.0030984</v>
      </c>
    </row>
    <row r="8" customFormat="false" ht="12.8" hidden="false" customHeight="false" outlineLevel="0" collapsed="false">
      <c r="A8" s="1" t="n">
        <v>7.02E-008</v>
      </c>
      <c r="B8" s="0" t="n">
        <v>11307181935.4839</v>
      </c>
      <c r="C8" s="1" t="n">
        <v>609798778245450</v>
      </c>
      <c r="D8" s="1" t="n">
        <v>15252841890660.5</v>
      </c>
      <c r="E8" s="0" t="n">
        <v>282825522.850504</v>
      </c>
    </row>
    <row r="9" customFormat="false" ht="12.8" hidden="false" customHeight="false" outlineLevel="0" collapsed="false">
      <c r="A9" s="1" t="n">
        <v>2.641E-008</v>
      </c>
      <c r="B9" s="0" t="n">
        <v>4253884258.06452</v>
      </c>
      <c r="C9" s="1" t="n">
        <v>229412902186073</v>
      </c>
      <c r="D9" s="0" t="n">
        <v>5738284249748.48</v>
      </c>
      <c r="E9" s="0" t="n">
        <v>106402023.625097</v>
      </c>
    </row>
    <row r="10" customFormat="false" ht="12.8" hidden="false" customHeight="false" outlineLevel="0" collapsed="false">
      <c r="A10" s="1" t="n">
        <v>1.657E-008</v>
      </c>
      <c r="B10" s="0" t="n">
        <v>2668945935.48387</v>
      </c>
      <c r="C10" s="1" t="n">
        <v>143936834124318</v>
      </c>
      <c r="D10" s="0" t="n">
        <v>3600279061655.9</v>
      </c>
      <c r="E10" s="0" t="n">
        <v>66758104.1828041</v>
      </c>
    </row>
    <row r="11" customFormat="false" ht="12.8" hidden="false" customHeight="false" outlineLevel="0" collapsed="false">
      <c r="A11" s="1" t="n">
        <v>1.998E-008</v>
      </c>
      <c r="B11" s="0" t="n">
        <v>3218197935.48387</v>
      </c>
      <c r="C11" s="1" t="n">
        <v>173558113808320</v>
      </c>
      <c r="D11" s="0" t="n">
        <v>4341193461187.98</v>
      </c>
      <c r="E11" s="0" t="n">
        <v>80496494.9651434</v>
      </c>
    </row>
    <row r="12" customFormat="false" ht="12.8" hidden="false" customHeight="false" outlineLevel="0" collapsed="false">
      <c r="A12" s="1" t="n">
        <v>2.038E-008</v>
      </c>
      <c r="B12" s="0" t="n">
        <v>3282626322.58064</v>
      </c>
      <c r="C12" s="1" t="n">
        <v>177032750721400</v>
      </c>
      <c r="D12" s="0" t="n">
        <v>4428104241191.74</v>
      </c>
      <c r="E12" s="0" t="n">
        <v>82108036.405887</v>
      </c>
    </row>
    <row r="13" customFormat="false" ht="12.8" hidden="false" customHeight="false" outlineLevel="0" collapsed="false">
      <c r="A13" s="1" t="n">
        <v>1.455E-008</v>
      </c>
      <c r="B13" s="0" t="n">
        <v>2343582580.64516</v>
      </c>
      <c r="C13" s="1" t="n">
        <v>126389917713266</v>
      </c>
      <c r="D13" s="0" t="n">
        <v>3161379622636.89</v>
      </c>
      <c r="E13" s="0" t="n">
        <v>58619819.9070488</v>
      </c>
    </row>
    <row r="14" customFormat="false" ht="12.8" hidden="false" customHeight="false" outlineLevel="0" collapsed="false">
      <c r="A14" s="1" t="n">
        <v>1.231E-008</v>
      </c>
      <c r="B14" s="0" t="n">
        <v>1982783612.90323</v>
      </c>
      <c r="C14" s="1" t="n">
        <v>106931951000021</v>
      </c>
      <c r="D14" s="0" t="n">
        <v>2674679254615.82</v>
      </c>
      <c r="E14" s="0" t="n">
        <v>49595187.8388846</v>
      </c>
    </row>
    <row r="15" customFormat="false" ht="12.8" hidden="false" customHeight="false" outlineLevel="0" collapsed="false">
      <c r="A15" s="1" t="n">
        <v>7.949E-009</v>
      </c>
      <c r="B15" s="0" t="n">
        <v>1280353122.58064</v>
      </c>
      <c r="C15" s="1" t="n">
        <v>69049722055172.1</v>
      </c>
      <c r="D15" s="0" t="n">
        <v>1727134475624.79</v>
      </c>
      <c r="E15" s="0" t="n">
        <v>32025357.2811774</v>
      </c>
    </row>
    <row r="16" customFormat="false" ht="12.8" hidden="false" customHeight="false" outlineLevel="0" collapsed="false">
      <c r="A16" s="1" t="n">
        <v>1.786E-008</v>
      </c>
      <c r="B16" s="0" t="n">
        <v>2876727483.87097</v>
      </c>
      <c r="C16" s="1" t="n">
        <v>155142538168999</v>
      </c>
      <c r="D16" s="0" t="n">
        <v>3880566327168.04</v>
      </c>
      <c r="E16" s="0" t="n">
        <v>71955325.3292022</v>
      </c>
    </row>
    <row r="17" customFormat="false" ht="12.8" hidden="false" customHeight="false" outlineLevel="0" collapsed="false">
      <c r="A17" s="1" t="n">
        <v>9.327E-009</v>
      </c>
      <c r="B17" s="0" t="n">
        <v>1502308916.12903</v>
      </c>
      <c r="C17" s="1" t="n">
        <v>81019846220731</v>
      </c>
      <c r="D17" s="0" t="n">
        <v>2026542112737.75</v>
      </c>
      <c r="E17" s="0" t="n">
        <v>37577117.5445391</v>
      </c>
    </row>
    <row r="18" customFormat="false" ht="12.8" hidden="false" customHeight="false" outlineLevel="0" collapsed="false">
      <c r="A18" s="1" t="n">
        <v>6.69E-009</v>
      </c>
      <c r="B18" s="0" t="n">
        <v>1077564774.19355</v>
      </c>
      <c r="C18" s="1" t="n">
        <v>58113302371254.4</v>
      </c>
      <c r="D18" s="0" t="n">
        <v>1453582795562.94</v>
      </c>
      <c r="E18" s="0" t="n">
        <v>26953030.5964369</v>
      </c>
    </row>
    <row r="19" customFormat="false" ht="12.8" hidden="false" customHeight="false" outlineLevel="0" collapsed="false">
      <c r="A19" s="1" t="n">
        <v>7.332E-009</v>
      </c>
      <c r="B19" s="0" t="n">
        <v>1180972335.48387</v>
      </c>
      <c r="C19" s="1" t="n">
        <v>63690094616747</v>
      </c>
      <c r="D19" s="0" t="n">
        <v>1593074597468.98</v>
      </c>
      <c r="E19" s="0" t="n">
        <v>29539554.6088304</v>
      </c>
    </row>
    <row r="20" customFormat="false" ht="12.8" hidden="false" customHeight="false" outlineLevel="0" collapsed="false">
      <c r="A20" s="1" t="n">
        <v>7.175E-009</v>
      </c>
      <c r="B20" s="0" t="n">
        <v>1155684193.54839</v>
      </c>
      <c r="C20" s="1" t="n">
        <v>62326299628363.3</v>
      </c>
      <c r="D20" s="0" t="n">
        <v>1558962116317.51</v>
      </c>
      <c r="E20" s="0" t="n">
        <v>28907024.5933385</v>
      </c>
    </row>
    <row r="21" customFormat="false" ht="12.8" hidden="false" customHeight="false" outlineLevel="0" collapsed="false">
      <c r="A21" s="1" t="n">
        <v>1.331E-008</v>
      </c>
      <c r="B21" s="0" t="n">
        <v>2143854580.64516</v>
      </c>
      <c r="C21" s="1" t="n">
        <v>115618543282720</v>
      </c>
      <c r="D21" s="0" t="n">
        <v>2891956204625.23</v>
      </c>
      <c r="E21" s="0" t="n">
        <v>53624041.4407436</v>
      </c>
    </row>
    <row r="22" customFormat="false" ht="12.8" hidden="false" customHeight="false" outlineLevel="0" collapsed="false">
      <c r="A22" s="1" t="n">
        <v>8.534E-009</v>
      </c>
      <c r="B22" s="0" t="n">
        <v>1374579638.70968</v>
      </c>
      <c r="C22" s="1" t="n">
        <v>74131378540550.9</v>
      </c>
      <c r="D22" s="0" t="n">
        <v>1854241491380.29</v>
      </c>
      <c r="E22" s="0" t="n">
        <v>34382236.6382649</v>
      </c>
    </row>
    <row r="23" customFormat="false" ht="12.8" hidden="false" customHeight="false" outlineLevel="0" collapsed="false">
      <c r="A23" s="1" t="n">
        <v>7.89E-009</v>
      </c>
      <c r="B23" s="0" t="n">
        <v>1270849935.48387</v>
      </c>
      <c r="C23" s="1" t="n">
        <v>68537213110492.9</v>
      </c>
      <c r="D23" s="0" t="n">
        <v>1714315135574.23</v>
      </c>
      <c r="E23" s="0" t="n">
        <v>31787654.9186677</v>
      </c>
    </row>
    <row r="24" customFormat="false" ht="12.8" hidden="false" customHeight="false" outlineLevel="0" collapsed="false">
      <c r="A24" s="1" t="n">
        <v>8.385E-009</v>
      </c>
      <c r="B24" s="0" t="n">
        <v>1350580064.51613</v>
      </c>
      <c r="C24" s="1" t="n">
        <v>72837076290428.8</v>
      </c>
      <c r="D24" s="0" t="n">
        <v>1821867225828.89</v>
      </c>
      <c r="E24" s="0" t="n">
        <v>33781937.4515879</v>
      </c>
    </row>
    <row r="25" customFormat="false" ht="12.8" hidden="false" customHeight="false" outlineLevel="0" collapsed="false">
      <c r="A25" s="1" t="n">
        <v>8.872E-009</v>
      </c>
      <c r="B25" s="0" t="n">
        <v>1429021625.80645</v>
      </c>
      <c r="C25" s="1" t="n">
        <v>77067446732103.1</v>
      </c>
      <c r="D25" s="0" t="n">
        <v>1927681100483.47</v>
      </c>
      <c r="E25" s="0" t="n">
        <v>35743989.1556933</v>
      </c>
    </row>
    <row r="26" customFormat="false" ht="12.8" hidden="false" customHeight="false" outlineLevel="0" collapsed="false">
      <c r="A26" s="1" t="n">
        <v>2.476E-008</v>
      </c>
      <c r="B26" s="0" t="n">
        <v>3988117161.29032</v>
      </c>
      <c r="C26" s="1" t="n">
        <v>215080024919620</v>
      </c>
      <c r="D26" s="0" t="n">
        <v>5379777282232.96</v>
      </c>
      <c r="E26" s="0" t="n">
        <v>99754415.1820295</v>
      </c>
    </row>
    <row r="27" customFormat="false" ht="12.8" hidden="false" customHeight="false" outlineLevel="0" collapsed="false">
      <c r="A27" s="1" t="n">
        <v>1.143E-008</v>
      </c>
      <c r="B27" s="0" t="n">
        <v>1841041161.29032</v>
      </c>
      <c r="C27" s="1" t="n">
        <v>99287749791246.4</v>
      </c>
      <c r="D27" s="0" t="n">
        <v>2483475538607.54</v>
      </c>
      <c r="E27" s="0" t="n">
        <v>46049796.6692487</v>
      </c>
    </row>
    <row r="28" customFormat="false" ht="12.8" hidden="false" customHeight="false" outlineLevel="0" collapsed="false">
      <c r="A28" s="1" t="n">
        <v>9.917E-009</v>
      </c>
      <c r="B28" s="0" t="n">
        <v>1597340787.09677</v>
      </c>
      <c r="C28" s="1" t="n">
        <v>86144935667523.2</v>
      </c>
      <c r="D28" s="0" t="n">
        <v>2154735513243.3</v>
      </c>
      <c r="E28" s="0" t="n">
        <v>39954141.169636</v>
      </c>
    </row>
    <row r="29" customFormat="false" ht="12.8" hidden="false" customHeight="false" outlineLevel="0" collapsed="false">
      <c r="A29" s="1" t="n">
        <v>7.83E-009</v>
      </c>
      <c r="B29" s="0" t="n">
        <v>1261185677.41935</v>
      </c>
      <c r="C29" s="1" t="n">
        <v>68016017573531</v>
      </c>
      <c r="D29" s="0" t="n">
        <v>1701278518573.67</v>
      </c>
      <c r="E29" s="0" t="n">
        <v>31545923.7025562</v>
      </c>
    </row>
    <row r="30" customFormat="false" ht="12.8" hidden="false" customHeight="false" outlineLevel="0" collapsed="false">
      <c r="A30" s="1" t="n">
        <v>5.743E-009</v>
      </c>
      <c r="B30" s="0" t="n">
        <v>925030567.741936</v>
      </c>
      <c r="C30" s="1" t="n">
        <v>49887099479538.7</v>
      </c>
      <c r="D30" s="0" t="n">
        <v>1247821523904.03</v>
      </c>
      <c r="E30" s="0" t="n">
        <v>23137706.2354764</v>
      </c>
    </row>
    <row r="31" customFormat="false" ht="12.8" hidden="false" customHeight="false" outlineLevel="0" collapsed="false">
      <c r="A31" s="1" t="n">
        <v>6.283E-009</v>
      </c>
      <c r="B31" s="0" t="n">
        <v>1012008890.32258</v>
      </c>
      <c r="C31" s="1" t="n">
        <v>54577859312196.1</v>
      </c>
      <c r="D31" s="0" t="n">
        <v>1365151076909.11</v>
      </c>
      <c r="E31" s="0" t="n">
        <v>25313287.1804803</v>
      </c>
    </row>
    <row r="32" customFormat="false" ht="12.8" hidden="false" customHeight="false" outlineLevel="0" collapsed="false">
      <c r="A32" s="1" t="n">
        <v>7.359E-009</v>
      </c>
      <c r="B32" s="0" t="n">
        <v>1185321251.6129</v>
      </c>
      <c r="C32" s="1" t="n">
        <v>63924632608379.9</v>
      </c>
      <c r="D32" s="0" t="n">
        <v>1598941075119.24</v>
      </c>
      <c r="E32" s="0" t="n">
        <v>29648333.6560806</v>
      </c>
    </row>
    <row r="33" customFormat="false" ht="12.8" hidden="false" customHeight="false" outlineLevel="0" collapsed="false">
      <c r="A33" s="1" t="n">
        <v>7.138E-009</v>
      </c>
      <c r="B33" s="0" t="n">
        <v>1149724567.74194</v>
      </c>
      <c r="C33" s="1" t="n">
        <v>62004895713903.5</v>
      </c>
      <c r="D33" s="0" t="n">
        <v>1550922869167.16</v>
      </c>
      <c r="E33" s="0" t="n">
        <v>28757957.0100697</v>
      </c>
    </row>
    <row r="34" customFormat="false" ht="12.8" hidden="false" customHeight="false" outlineLevel="0" collapsed="false">
      <c r="A34" s="1" t="n">
        <v>3.236E-009</v>
      </c>
      <c r="B34" s="0" t="n">
        <v>521225651.612903</v>
      </c>
      <c r="C34" s="1" t="n">
        <v>28109812626813.1</v>
      </c>
      <c r="D34" s="0" t="n">
        <v>703108210230.446</v>
      </c>
      <c r="E34" s="0" t="n">
        <v>13037370.2556158</v>
      </c>
    </row>
    <row r="35" customFormat="false" ht="12.8" hidden="false" customHeight="false" outlineLevel="0" collapsed="false">
      <c r="A35" s="1" t="n">
        <v>7.511E-009</v>
      </c>
      <c r="B35" s="0" t="n">
        <v>1209804038.70968</v>
      </c>
      <c r="C35" s="1" t="n">
        <v>65244994635350.1</v>
      </c>
      <c r="D35" s="0" t="n">
        <v>1631967171520.67</v>
      </c>
      <c r="E35" s="0" t="n">
        <v>30260719.4035631</v>
      </c>
    </row>
    <row r="36" customFormat="false" ht="12.8" hidden="false" customHeight="false" outlineLevel="0" collapsed="false">
      <c r="A36" s="1" t="n">
        <v>4.512E-009</v>
      </c>
      <c r="B36" s="0" t="n">
        <v>726752206.451613</v>
      </c>
      <c r="C36" s="1" t="n">
        <v>39193904379536.6</v>
      </c>
      <c r="D36" s="0" t="n">
        <v>980353598442.451</v>
      </c>
      <c r="E36" s="0" t="n">
        <v>18178187.4515879</v>
      </c>
    </row>
    <row r="37" customFormat="false" ht="12.8" hidden="false" customHeight="false" outlineLevel="0" collapsed="false">
      <c r="A37" s="1" t="n">
        <v>5.479E-009</v>
      </c>
      <c r="B37" s="0" t="n">
        <v>882507832.258064</v>
      </c>
      <c r="C37" s="1" t="n">
        <v>47593839116906.3</v>
      </c>
      <c r="D37" s="0" t="n">
        <v>1190460409101.55</v>
      </c>
      <c r="E37" s="0" t="n">
        <v>22074088.8845856</v>
      </c>
    </row>
    <row r="38" customFormat="false" ht="12.8" hidden="false" customHeight="false" outlineLevel="0" collapsed="false">
      <c r="A38" s="1" t="n">
        <v>4.593E-009</v>
      </c>
      <c r="B38" s="0" t="n">
        <v>739798954.83871</v>
      </c>
      <c r="C38" s="1" t="n">
        <v>39897518354435.2</v>
      </c>
      <c r="D38" s="0" t="n">
        <v>997953031393.213</v>
      </c>
      <c r="E38" s="0" t="n">
        <v>18504524.5933385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27" colorId="64" zoomScale="110" zoomScaleNormal="110" zoomScalePageLayoutView="100" workbookViewId="0">
      <selection pane="topLeft" activeCell="D4" activeCellId="1" sqref="U445:U665 D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389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0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3.359E-008</v>
      </c>
      <c r="B4" s="0" t="n">
        <v>5410373806.45161</v>
      </c>
      <c r="C4" s="1" t="n">
        <v>291782634775850</v>
      </c>
      <c r="D4" s="0" t="n">
        <v>7298332750816.03</v>
      </c>
      <c r="E4" s="0" t="n">
        <v>135329192.486445</v>
      </c>
    </row>
    <row r="5" customFormat="false" ht="12.8" hidden="false" customHeight="false" outlineLevel="0" collapsed="false">
      <c r="A5" s="1" t="n">
        <v>4.26E-008</v>
      </c>
      <c r="B5" s="0" t="n">
        <v>6861623225.80645</v>
      </c>
      <c r="C5" s="1" t="n">
        <v>370048831242965</v>
      </c>
      <c r="D5" s="0" t="n">
        <v>9255998070400.8</v>
      </c>
      <c r="E5" s="0" t="n">
        <v>171629163.439195</v>
      </c>
    </row>
    <row r="6" customFormat="false" ht="12.8" hidden="false" customHeight="false" outlineLevel="0" collapsed="false">
      <c r="A6" s="1" t="n">
        <v>4.811E-008</v>
      </c>
      <c r="B6" s="0" t="n">
        <v>7749124258.06452</v>
      </c>
      <c r="C6" s="1" t="n">
        <v>417911954720635</v>
      </c>
      <c r="D6" s="1" t="n">
        <v>10453194064952.6</v>
      </c>
      <c r="E6" s="0" t="n">
        <v>193828146.785438</v>
      </c>
    </row>
    <row r="7" customFormat="false" ht="12.8" hidden="false" customHeight="false" outlineLevel="0" collapsed="false">
      <c r="A7" s="1" t="n">
        <v>4.751E-008</v>
      </c>
      <c r="B7" s="0" t="n">
        <v>7652481677.41935</v>
      </c>
      <c r="C7" s="1" t="n">
        <v>412699999351016</v>
      </c>
      <c r="D7" s="1" t="n">
        <v>10322827894947</v>
      </c>
      <c r="E7" s="0" t="n">
        <v>191410834.624322</v>
      </c>
    </row>
    <row r="8" customFormat="false" ht="12.8" hidden="false" customHeight="false" outlineLevel="0" collapsed="false">
      <c r="A8" s="1" t="n">
        <v>5.172E-008</v>
      </c>
      <c r="B8" s="0" t="n">
        <v>8330590451.6129</v>
      </c>
      <c r="C8" s="1" t="n">
        <v>449270552861178</v>
      </c>
      <c r="D8" s="1" t="n">
        <v>11237563854486.6</v>
      </c>
      <c r="E8" s="0" t="n">
        <v>208372308.288149</v>
      </c>
    </row>
    <row r="9" customFormat="false" ht="12.8" hidden="false" customHeight="false" outlineLevel="0" collapsed="false">
      <c r="A9" s="1" t="n">
        <v>5.251E-008</v>
      </c>
      <c r="B9" s="0" t="n">
        <v>8457836516.12903</v>
      </c>
      <c r="C9" s="1" t="n">
        <v>456132960764510</v>
      </c>
      <c r="D9" s="1" t="n">
        <v>11409212644994</v>
      </c>
      <c r="E9" s="0" t="n">
        <v>211555102.633617</v>
      </c>
    </row>
    <row r="10" customFormat="false" ht="12.8" hidden="false" customHeight="false" outlineLevel="0" collapsed="false">
      <c r="A10" s="1" t="n">
        <v>4.541E-008</v>
      </c>
      <c r="B10" s="0" t="n">
        <v>7314232645.16129</v>
      </c>
      <c r="C10" s="1" t="n">
        <v>394458155557349</v>
      </c>
      <c r="D10" s="0" t="n">
        <v>9866546299927.24</v>
      </c>
      <c r="E10" s="0" t="n">
        <v>182950242.060418</v>
      </c>
    </row>
    <row r="11" customFormat="false" ht="12.8" hidden="false" customHeight="false" outlineLevel="0" collapsed="false">
      <c r="A11" s="1" t="n">
        <v>3.832E-008</v>
      </c>
      <c r="B11" s="0" t="n">
        <v>6172239483.87097</v>
      </c>
      <c r="C11" s="1" t="n">
        <v>332870216273015</v>
      </c>
      <c r="D11" s="0" t="n">
        <v>8326052724360.53</v>
      </c>
      <c r="E11" s="0" t="n">
        <v>154385670.023238</v>
      </c>
    </row>
    <row r="12" customFormat="false" ht="12.8" hidden="false" customHeight="false" outlineLevel="0" collapsed="false">
      <c r="A12" s="1" t="n">
        <v>3.815E-008</v>
      </c>
      <c r="B12" s="0" t="n">
        <v>6144857419.35484</v>
      </c>
      <c r="C12" s="1" t="n">
        <v>331393495584956</v>
      </c>
      <c r="D12" s="0" t="n">
        <v>8289115642858.93</v>
      </c>
      <c r="E12" s="0" t="n">
        <v>153700764.910922</v>
      </c>
    </row>
    <row r="13" customFormat="false" ht="12.8" hidden="false" customHeight="false" outlineLevel="0" collapsed="false">
      <c r="A13" s="1" t="n">
        <v>3.874E-008</v>
      </c>
      <c r="B13" s="0" t="n">
        <v>6239889290.32258</v>
      </c>
      <c r="C13" s="1" t="n">
        <v>336518585031748</v>
      </c>
      <c r="D13" s="0" t="n">
        <v>8417309043364.48</v>
      </c>
      <c r="E13" s="0" t="n">
        <v>156077788.536019</v>
      </c>
    </row>
    <row r="14" customFormat="false" ht="12.8" hidden="false" customHeight="false" outlineLevel="0" collapsed="false">
      <c r="A14" s="1" t="n">
        <v>3.387E-008</v>
      </c>
      <c r="B14" s="0" t="n">
        <v>5455473677.41936</v>
      </c>
      <c r="C14" s="1" t="n">
        <v>294214880615006</v>
      </c>
      <c r="D14" s="0" t="n">
        <v>7359170296818.66</v>
      </c>
      <c r="E14" s="0" t="n">
        <v>136457271.494965</v>
      </c>
    </row>
    <row r="15" customFormat="false" ht="12.8" hidden="false" customHeight="false" outlineLevel="0" collapsed="false">
      <c r="A15" s="1" t="n">
        <v>3.241E-008</v>
      </c>
      <c r="B15" s="0" t="n">
        <v>5220310064.51613</v>
      </c>
      <c r="C15" s="1" t="n">
        <v>281532455882265</v>
      </c>
      <c r="D15" s="0" t="n">
        <v>7041945949804.93</v>
      </c>
      <c r="E15" s="0" t="n">
        <v>130575145.236251</v>
      </c>
    </row>
    <row r="16" customFormat="false" ht="12.8" hidden="false" customHeight="false" outlineLevel="0" collapsed="false">
      <c r="A16" s="1" t="n">
        <v>3.73E-008</v>
      </c>
      <c r="B16" s="0" t="n">
        <v>6007947096.77419</v>
      </c>
      <c r="C16" s="1" t="n">
        <v>324009892144662</v>
      </c>
      <c r="D16" s="0" t="n">
        <v>8104430235350.94</v>
      </c>
      <c r="E16" s="0" t="n">
        <v>150276239.349342</v>
      </c>
    </row>
    <row r="17" customFormat="false" ht="12.8" hidden="false" customHeight="false" outlineLevel="0" collapsed="false">
      <c r="A17" s="1" t="n">
        <v>3.623E-008</v>
      </c>
      <c r="B17" s="0" t="n">
        <v>5835601161.29032</v>
      </c>
      <c r="C17" s="1" t="n">
        <v>314715238402175</v>
      </c>
      <c r="D17" s="0" t="n">
        <v>7871943898840.87</v>
      </c>
      <c r="E17" s="0" t="n">
        <v>145965365.995353</v>
      </c>
    </row>
    <row r="18" customFormat="false" ht="12.8" hidden="false" customHeight="false" outlineLevel="0" collapsed="false">
      <c r="A18" s="1" t="n">
        <v>3.207E-008</v>
      </c>
      <c r="B18" s="0" t="n">
        <v>5165545935.48387</v>
      </c>
      <c r="C18" s="1" t="n">
        <v>278579014506148</v>
      </c>
      <c r="D18" s="0" t="n">
        <v>6968071786801.73</v>
      </c>
      <c r="E18" s="0" t="n">
        <v>129205335.011619</v>
      </c>
    </row>
    <row r="19" customFormat="false" ht="12.8" hidden="false" customHeight="false" outlineLevel="0" collapsed="false">
      <c r="A19" s="1" t="n">
        <v>2.801E-008</v>
      </c>
      <c r="B19" s="0" t="n">
        <v>4511597806.45161</v>
      </c>
      <c r="C19" s="1" t="n">
        <v>243311449838391</v>
      </c>
      <c r="D19" s="0" t="n">
        <v>6085927369763.53</v>
      </c>
      <c r="E19" s="0" t="n">
        <v>112848189.388071</v>
      </c>
    </row>
    <row r="20" customFormat="false" ht="12.8" hidden="false" customHeight="false" outlineLevel="0" collapsed="false">
      <c r="A20" s="1" t="n">
        <v>3.646E-008</v>
      </c>
      <c r="B20" s="0" t="n">
        <v>5872647483.87097</v>
      </c>
      <c r="C20" s="1" t="n">
        <v>316713154627195</v>
      </c>
      <c r="D20" s="0" t="n">
        <v>7921917597343.03</v>
      </c>
      <c r="E20" s="0" t="n">
        <v>146892002.32378</v>
      </c>
    </row>
    <row r="21" customFormat="false" ht="12.8" hidden="false" customHeight="false" outlineLevel="0" collapsed="false">
      <c r="A21" s="1" t="n">
        <v>3.424E-008</v>
      </c>
      <c r="B21" s="0" t="n">
        <v>5515069935.48387</v>
      </c>
      <c r="C21" s="1" t="n">
        <v>297428919759604</v>
      </c>
      <c r="D21" s="0" t="n">
        <v>7439562768322.15</v>
      </c>
      <c r="E21" s="0" t="n">
        <v>137947947.327653</v>
      </c>
    </row>
    <row r="22" customFormat="false" ht="12.8" hidden="false" customHeight="false" outlineLevel="0" collapsed="false">
      <c r="A22" s="1" t="n">
        <v>3.716E-008</v>
      </c>
      <c r="B22" s="0" t="n">
        <v>5985397161.29032</v>
      </c>
      <c r="C22" s="1" t="n">
        <v>322793769225084</v>
      </c>
      <c r="D22" s="0" t="n">
        <v>8074011462349.62</v>
      </c>
      <c r="E22" s="0" t="n">
        <v>149712199.845081</v>
      </c>
    </row>
    <row r="23" customFormat="false" ht="12.8" hidden="false" customHeight="false" outlineLevel="0" collapsed="false">
      <c r="A23" s="1" t="n">
        <v>4.103E-008</v>
      </c>
      <c r="B23" s="0" t="n">
        <v>6608741806.45161</v>
      </c>
      <c r="C23" s="1" t="n">
        <v>356410881359128</v>
      </c>
      <c r="D23" s="0" t="n">
        <v>8914873258886.03</v>
      </c>
      <c r="E23" s="0" t="n">
        <v>165303863.284276</v>
      </c>
    </row>
    <row r="24" customFormat="false" ht="12.8" hidden="false" customHeight="false" outlineLevel="0" collapsed="false">
      <c r="A24" s="1" t="n">
        <v>3.887E-008</v>
      </c>
      <c r="B24" s="0" t="n">
        <v>6260828516.12903</v>
      </c>
      <c r="C24" s="1" t="n">
        <v>337647842028499</v>
      </c>
      <c r="D24" s="0" t="n">
        <v>8445555046865.71</v>
      </c>
      <c r="E24" s="0" t="n">
        <v>156601539.50426</v>
      </c>
    </row>
    <row r="25" customFormat="false" ht="12.8" hidden="false" customHeight="false" outlineLevel="0" collapsed="false">
      <c r="A25" s="1" t="n">
        <v>2.34E-008</v>
      </c>
      <c r="B25" s="0" t="n">
        <v>3769060645.16129</v>
      </c>
      <c r="C25" s="1" t="n">
        <v>203266259415150</v>
      </c>
      <c r="D25" s="0" t="n">
        <v>5084280630220.16</v>
      </c>
      <c r="E25" s="0" t="n">
        <v>94275174.2835012</v>
      </c>
    </row>
    <row r="26" customFormat="false" ht="12.8" hidden="false" customHeight="false" outlineLevel="0" collapsed="false">
      <c r="A26" s="1" t="n">
        <v>4.021E-008</v>
      </c>
      <c r="B26" s="0" t="n">
        <v>6476663612.90323</v>
      </c>
      <c r="C26" s="1" t="n">
        <v>349287875687316</v>
      </c>
      <c r="D26" s="0" t="n">
        <v>8736706159878.32</v>
      </c>
      <c r="E26" s="0" t="n">
        <v>162000203.330751</v>
      </c>
    </row>
    <row r="27" customFormat="false" ht="12.8" hidden="false" customHeight="false" outlineLevel="0" collapsed="false">
      <c r="A27" s="1" t="n">
        <v>4.414E-008</v>
      </c>
      <c r="B27" s="0" t="n">
        <v>7109672516.12903</v>
      </c>
      <c r="C27" s="1" t="n">
        <v>383426183358321</v>
      </c>
      <c r="D27" s="0" t="n">
        <v>9590604573415.29</v>
      </c>
      <c r="E27" s="0" t="n">
        <v>177833597.986057</v>
      </c>
    </row>
    <row r="28" customFormat="false" ht="12.8" hidden="false" customHeight="false" outlineLevel="0" collapsed="false">
      <c r="A28" s="1" t="n">
        <v>4.778E-008</v>
      </c>
      <c r="B28" s="0" t="n">
        <v>7695970838.70968</v>
      </c>
      <c r="C28" s="1" t="n">
        <v>415045379267345</v>
      </c>
      <c r="D28" s="1" t="n">
        <v>10381492671449.5</v>
      </c>
      <c r="E28" s="0" t="n">
        <v>192498625.096824</v>
      </c>
    </row>
    <row r="29" customFormat="false" ht="12.8" hidden="false" customHeight="false" outlineLevel="0" collapsed="false">
      <c r="A29" s="1" t="n">
        <v>4.477E-008</v>
      </c>
      <c r="B29" s="0" t="n">
        <v>7211147225.80645</v>
      </c>
      <c r="C29" s="1" t="n">
        <v>388898736496422</v>
      </c>
      <c r="D29" s="0" t="n">
        <v>9727489051921.22</v>
      </c>
      <c r="E29" s="0" t="n">
        <v>180371775.755229</v>
      </c>
    </row>
    <row r="30" customFormat="false" ht="12.8" hidden="false" customHeight="false" outlineLevel="0" collapsed="false">
      <c r="A30" s="1" t="n">
        <v>5.005E-008</v>
      </c>
      <c r="B30" s="0" t="n">
        <v>8061601935.48387</v>
      </c>
      <c r="C30" s="1" t="n">
        <v>434763943749071</v>
      </c>
      <c r="D30" s="1" t="n">
        <v>10874711347970.9</v>
      </c>
      <c r="E30" s="0" t="n">
        <v>201644122.773044</v>
      </c>
    </row>
    <row r="31" customFormat="false" ht="12.8" hidden="false" customHeight="false" outlineLevel="0" collapsed="false">
      <c r="A31" s="1" t="n">
        <v>3.018E-008</v>
      </c>
      <c r="B31" s="0" t="n">
        <v>4861121806.45161</v>
      </c>
      <c r="C31" s="1" t="n">
        <v>262161355091847</v>
      </c>
      <c r="D31" s="0" t="n">
        <v>6557418351283.95</v>
      </c>
      <c r="E31" s="0" t="n">
        <v>121590801.704105</v>
      </c>
    </row>
    <row r="32" customFormat="false" ht="12.8" hidden="false" customHeight="false" outlineLevel="0" collapsed="false">
      <c r="A32" s="1" t="n">
        <v>3.82E-008</v>
      </c>
      <c r="B32" s="0" t="n">
        <v>6152910967.74194</v>
      </c>
      <c r="C32" s="1" t="n">
        <v>331827825199091</v>
      </c>
      <c r="D32" s="0" t="n">
        <v>8299979490359.41</v>
      </c>
      <c r="E32" s="0" t="n">
        <v>153902207.591015</v>
      </c>
    </row>
    <row r="33" customFormat="false" ht="12.8" hidden="false" customHeight="false" outlineLevel="0" collapsed="false">
      <c r="A33" s="1" t="n">
        <v>3.8E-008</v>
      </c>
      <c r="B33" s="0" t="n">
        <v>6120696774.19355</v>
      </c>
      <c r="C33" s="1" t="n">
        <v>330090506742551</v>
      </c>
      <c r="D33" s="0" t="n">
        <v>8256524100357.52</v>
      </c>
      <c r="E33" s="0" t="n">
        <v>153096436.870643</v>
      </c>
    </row>
    <row r="34" customFormat="false" ht="12.8" hidden="false" customHeight="false" outlineLevel="0" collapsed="false">
      <c r="A34" s="1" t="n">
        <v>3.689E-008</v>
      </c>
      <c r="B34" s="0" t="n">
        <v>5941908000</v>
      </c>
      <c r="C34" s="1" t="n">
        <v>320448389308756</v>
      </c>
      <c r="D34" s="0" t="n">
        <v>8015346685847.08</v>
      </c>
      <c r="E34" s="0" t="n">
        <v>148624409.372579</v>
      </c>
    </row>
    <row r="35" customFormat="false" ht="12.8" hidden="false" customHeight="false" outlineLevel="0" collapsed="false">
      <c r="A35" s="1" t="n">
        <v>2.746E-008</v>
      </c>
      <c r="B35" s="0" t="n">
        <v>4423008774.19355</v>
      </c>
      <c r="C35" s="1" t="n">
        <v>238533824082907</v>
      </c>
      <c r="D35" s="0" t="n">
        <v>5966425047258.36</v>
      </c>
      <c r="E35" s="0" t="n">
        <v>110632319.907049</v>
      </c>
    </row>
    <row r="36" customFormat="false" ht="12.8" hidden="false" customHeight="false" outlineLevel="0" collapsed="false">
      <c r="A36" s="1" t="n">
        <v>3.719E-008</v>
      </c>
      <c r="B36" s="0" t="n">
        <v>5990229290.32258</v>
      </c>
      <c r="C36" s="1" t="n">
        <v>323054366993565</v>
      </c>
      <c r="D36" s="0" t="n">
        <v>8080529770849.9</v>
      </c>
      <c r="E36" s="0" t="n">
        <v>149833065.453137</v>
      </c>
    </row>
    <row r="37" customFormat="false" ht="12.8" hidden="false" customHeight="false" outlineLevel="0" collapsed="false">
      <c r="A37" s="1" t="n">
        <v>4.048E-008</v>
      </c>
      <c r="B37" s="0" t="n">
        <v>6520152774.19355</v>
      </c>
      <c r="C37" s="1" t="n">
        <v>351633255603644</v>
      </c>
      <c r="D37" s="0" t="n">
        <v>8795370936380.86</v>
      </c>
      <c r="E37" s="0" t="n">
        <v>163087993.803253</v>
      </c>
    </row>
    <row r="38" customFormat="false" ht="12.8" hidden="false" customHeight="false" outlineLevel="0" collapsed="false">
      <c r="A38" s="1" t="n">
        <v>3.559E-008</v>
      </c>
      <c r="B38" s="0" t="n">
        <v>5732515741.93548</v>
      </c>
      <c r="C38" s="1" t="n">
        <v>309155819341247</v>
      </c>
      <c r="D38" s="0" t="n">
        <v>7732886650834.85</v>
      </c>
      <c r="E38" s="0" t="n">
        <v>143386899.690163</v>
      </c>
    </row>
    <row r="39" customFormat="false" ht="12.8" hidden="false" customHeight="false" outlineLevel="0" collapsed="false">
      <c r="A39" s="1" t="n">
        <v>3.886E-008</v>
      </c>
      <c r="B39" s="0" t="n">
        <v>6259217806.45161</v>
      </c>
      <c r="C39" s="1" t="n">
        <v>337560976105672</v>
      </c>
      <c r="D39" s="0" t="n">
        <v>8443382277365.61</v>
      </c>
      <c r="E39" s="0" t="n">
        <v>156561250.968242</v>
      </c>
    </row>
    <row r="40" customFormat="false" ht="12.8" hidden="false" customHeight="false" outlineLevel="0" collapsed="false">
      <c r="A40" s="1" t="n">
        <v>3.428E-008</v>
      </c>
      <c r="B40" s="0" t="n">
        <v>5521512774.19355</v>
      </c>
      <c r="C40" s="1" t="n">
        <v>297776383450912</v>
      </c>
      <c r="D40" s="0" t="n">
        <v>7448253846322.52</v>
      </c>
      <c r="E40" s="0" t="n">
        <v>138109101.471727</v>
      </c>
    </row>
    <row r="41" customFormat="false" ht="12.8" hidden="false" customHeight="false" outlineLevel="0" collapsed="false">
      <c r="A41" s="1" t="n">
        <v>3.068E-008</v>
      </c>
      <c r="B41" s="0" t="n">
        <v>4941657290.32258</v>
      </c>
      <c r="C41" s="1" t="n">
        <v>266504651233197</v>
      </c>
      <c r="D41" s="0" t="n">
        <v>6666056826288.65</v>
      </c>
      <c r="E41" s="0" t="n">
        <v>123605228.505035</v>
      </c>
    </row>
    <row r="42" customFormat="false" ht="12.8" hidden="false" customHeight="false" outlineLevel="0" collapsed="false">
      <c r="A42" s="1" t="n">
        <v>3.345E-008</v>
      </c>
      <c r="B42" s="0" t="n">
        <v>5387823870.96774</v>
      </c>
      <c r="C42" s="1" t="n">
        <v>290566511856272</v>
      </c>
      <c r="D42" s="0" t="n">
        <v>7267913977814.71</v>
      </c>
      <c r="E42" s="0" t="n">
        <v>134765152.982184</v>
      </c>
    </row>
    <row r="43" customFormat="false" ht="12.8" hidden="false" customHeight="false" outlineLevel="0" collapsed="false">
      <c r="A43" s="1" t="n">
        <v>3.673E-008</v>
      </c>
      <c r="B43" s="0" t="n">
        <v>5916136645.16129</v>
      </c>
      <c r="C43" s="1" t="n">
        <v>319058534543524</v>
      </c>
      <c r="D43" s="0" t="n">
        <v>7980582373845.57</v>
      </c>
      <c r="E43" s="0" t="n">
        <v>147979792.796282</v>
      </c>
    </row>
    <row r="44" customFormat="false" ht="12.8" hidden="false" customHeight="false" outlineLevel="0" collapsed="false">
      <c r="A44" s="1" t="n">
        <v>3.874E-008</v>
      </c>
      <c r="B44" s="0" t="n">
        <v>6239889290.32258</v>
      </c>
      <c r="C44" s="1" t="n">
        <v>336518585031748</v>
      </c>
      <c r="D44" s="0" t="n">
        <v>8417309043364.48</v>
      </c>
      <c r="E44" s="0" t="n">
        <v>156077788.536019</v>
      </c>
    </row>
    <row r="45" customFormat="false" ht="12.8" hidden="false" customHeight="false" outlineLevel="0" collapsed="false">
      <c r="A45" s="1" t="n">
        <v>3.257E-008</v>
      </c>
      <c r="B45" s="0" t="n">
        <v>5246081419.35484</v>
      </c>
      <c r="C45" s="1" t="n">
        <v>282922310647497</v>
      </c>
      <c r="D45" s="0" t="n">
        <v>7076710261806.43</v>
      </c>
      <c r="E45" s="0" t="n">
        <v>131219761.812548</v>
      </c>
    </row>
    <row r="46" customFormat="false" ht="12.8" hidden="false" customHeight="false" outlineLevel="0" collapsed="false">
      <c r="A46" s="1" t="n">
        <v>4.671E-008</v>
      </c>
      <c r="B46" s="0" t="n">
        <v>7523624903.22581</v>
      </c>
      <c r="C46" s="1" t="n">
        <v>405750725524857</v>
      </c>
      <c r="D46" s="1" t="n">
        <v>10149006334939.5</v>
      </c>
      <c r="E46" s="0" t="n">
        <v>188187751.742835</v>
      </c>
    </row>
    <row r="47" customFormat="false" ht="12.8" hidden="false" customHeight="false" outlineLevel="0" collapsed="false">
      <c r="A47" s="1" t="n">
        <v>3.154E-008</v>
      </c>
      <c r="B47" s="0" t="n">
        <v>5080178322.58065</v>
      </c>
      <c r="C47" s="1" t="n">
        <v>273975120596318</v>
      </c>
      <c r="D47" s="0" t="n">
        <v>6852915003296.74</v>
      </c>
      <c r="E47" s="0" t="n">
        <v>127070042.602634</v>
      </c>
    </row>
    <row r="48" customFormat="false" ht="12.8" hidden="false" customHeight="false" outlineLevel="0" collapsed="false">
      <c r="A48" s="1" t="n">
        <v>3.682E-008</v>
      </c>
      <c r="B48" s="0" t="n">
        <v>5930633032.25806</v>
      </c>
      <c r="C48" s="1" t="n">
        <v>319840327848967</v>
      </c>
      <c r="D48" s="0" t="n">
        <v>8000137299346.42</v>
      </c>
      <c r="E48" s="0" t="n">
        <v>148342389.620449</v>
      </c>
    </row>
    <row r="49" customFormat="false" ht="12.8" hidden="false" customHeight="false" outlineLevel="0" collapsed="false">
      <c r="A49" s="1" t="n">
        <v>4.25E-008</v>
      </c>
      <c r="B49" s="0" t="n">
        <v>6845516129.03226</v>
      </c>
      <c r="C49" s="1" t="n">
        <v>369180172014696</v>
      </c>
      <c r="D49" s="0" t="n">
        <v>9234270375399.86</v>
      </c>
      <c r="E49" s="0" t="n">
        <v>171226278.079009</v>
      </c>
    </row>
    <row r="50" customFormat="false" ht="12.8" hidden="false" customHeight="false" outlineLevel="0" collapsed="false">
      <c r="A50" s="1" t="n">
        <v>4.345E-008</v>
      </c>
      <c r="B50" s="0" t="n">
        <v>6998533548.3871</v>
      </c>
      <c r="C50" s="1" t="n">
        <v>377432434683259</v>
      </c>
      <c r="D50" s="0" t="n">
        <v>9440683477908.8</v>
      </c>
      <c r="E50" s="0" t="n">
        <v>175053689.000775</v>
      </c>
    </row>
    <row r="51" customFormat="false" ht="12.8" hidden="false" customHeight="false" outlineLevel="0" collapsed="false">
      <c r="A51" s="1" t="n">
        <v>6.052E-008</v>
      </c>
      <c r="B51" s="0" t="n">
        <v>9748014967.74193</v>
      </c>
      <c r="C51" s="1" t="n">
        <v>525712564948927</v>
      </c>
      <c r="D51" s="1" t="n">
        <v>13149601014569.4</v>
      </c>
      <c r="E51" s="0" t="n">
        <v>243826219.984508</v>
      </c>
    </row>
    <row r="52" customFormat="false" ht="12.8" hidden="false" customHeight="false" outlineLevel="0" collapsed="false">
      <c r="A52" s="1" t="n">
        <v>5.285E-008</v>
      </c>
      <c r="B52" s="0" t="n">
        <v>8512600645.16129</v>
      </c>
      <c r="C52" s="1" t="n">
        <v>459086402140627</v>
      </c>
      <c r="D52" s="1" t="n">
        <v>11483086807997.2</v>
      </c>
      <c r="E52" s="0" t="n">
        <v>212924912.85825</v>
      </c>
    </row>
    <row r="53" customFormat="false" ht="12.8" hidden="false" customHeight="false" outlineLevel="0" collapsed="false">
      <c r="A53" s="1" t="n">
        <v>3.628E-008</v>
      </c>
      <c r="B53" s="0" t="n">
        <v>5843654709.67742</v>
      </c>
      <c r="C53" s="1" t="n">
        <v>315149568016310</v>
      </c>
      <c r="D53" s="0" t="n">
        <v>7882807746341.34</v>
      </c>
      <c r="E53" s="0" t="n">
        <v>146166808.675446</v>
      </c>
    </row>
    <row r="54" customFormat="false" ht="12.8" hidden="false" customHeight="false" outlineLevel="0" collapsed="false">
      <c r="A54" s="1" t="n">
        <v>2.943E-008</v>
      </c>
      <c r="B54" s="0" t="n">
        <v>4740318580.64516</v>
      </c>
      <c r="C54" s="1" t="n">
        <v>255646410879823</v>
      </c>
      <c r="D54" s="0" t="n">
        <v>6394460638776.89</v>
      </c>
      <c r="E54" s="0" t="n">
        <v>118569161.502711</v>
      </c>
    </row>
    <row r="55" customFormat="false" ht="12.8" hidden="false" customHeight="false" outlineLevel="0" collapsed="false">
      <c r="A55" s="1" t="n">
        <v>3.278E-008</v>
      </c>
      <c r="B55" s="0" t="n">
        <v>5279906322.58064</v>
      </c>
      <c r="C55" s="1" t="n">
        <v>284746495026864</v>
      </c>
      <c r="D55" s="0" t="n">
        <v>7122338421308.41</v>
      </c>
      <c r="E55" s="0" t="n">
        <v>132065821.068939</v>
      </c>
    </row>
    <row r="56" customFormat="false" ht="12.8" hidden="false" customHeight="false" outlineLevel="0" collapsed="false">
      <c r="A56" s="1" t="n">
        <v>2.663E-008</v>
      </c>
      <c r="B56" s="0" t="n">
        <v>4289319870.96774</v>
      </c>
      <c r="C56" s="1" t="n">
        <v>231323952488267</v>
      </c>
      <c r="D56" s="0" t="n">
        <v>5786085178750.55</v>
      </c>
      <c r="E56" s="0" t="n">
        <v>107288371.417506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20" colorId="64" zoomScale="110" zoomScaleNormal="110" zoomScalePageLayoutView="100" workbookViewId="0">
      <selection pane="topLeft" activeCell="D4" activeCellId="1" sqref="U445:U665 D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0" t="s">
        <v>364</v>
      </c>
    </row>
    <row r="2" customFormat="false" ht="12.8" hidden="false" customHeight="false" outlineLevel="0" collapsed="false">
      <c r="A2" s="0" t="s">
        <v>390</v>
      </c>
      <c r="B2" s="0" t="s">
        <v>366</v>
      </c>
      <c r="C2" s="0" t="s">
        <v>367</v>
      </c>
      <c r="D2" s="0" t="s">
        <v>368</v>
      </c>
      <c r="F2" s="0" t="s">
        <v>369</v>
      </c>
      <c r="G2" s="0" t="s">
        <v>370</v>
      </c>
      <c r="I2" s="0" t="s">
        <v>371</v>
      </c>
      <c r="J2" s="0" t="s">
        <v>372</v>
      </c>
      <c r="K2" s="0" t="s">
        <v>373</v>
      </c>
      <c r="L2" s="0" t="s">
        <v>374</v>
      </c>
      <c r="M2" s="0" t="s">
        <v>375</v>
      </c>
      <c r="N2" s="0" t="s">
        <v>376</v>
      </c>
      <c r="O2" s="0" t="s">
        <v>377</v>
      </c>
    </row>
    <row r="3" customFormat="false" ht="12.8" hidden="false" customHeight="false" outlineLevel="0" collapsed="false">
      <c r="A3" s="0" t="s">
        <v>378</v>
      </c>
      <c r="B3" s="0" t="s">
        <v>379</v>
      </c>
      <c r="C3" s="0" t="s">
        <v>371</v>
      </c>
      <c r="D3" s="0" t="s">
        <v>380</v>
      </c>
      <c r="E3" s="0" t="s">
        <v>380</v>
      </c>
      <c r="F3" s="0" t="s">
        <v>381</v>
      </c>
      <c r="G3" s="0" t="s">
        <v>382</v>
      </c>
      <c r="H3" s="0" t="s">
        <v>371</v>
      </c>
      <c r="I3" s="0" t="s">
        <v>381</v>
      </c>
      <c r="J3" s="68" t="n">
        <v>0.001</v>
      </c>
      <c r="K3" s="0" t="s">
        <v>383</v>
      </c>
    </row>
    <row r="4" customFormat="false" ht="12.8" hidden="false" customHeight="false" outlineLevel="0" collapsed="false">
      <c r="A4" s="1" t="n">
        <v>6.678E-009</v>
      </c>
      <c r="B4" s="0" t="n">
        <v>1075631922.58065</v>
      </c>
      <c r="C4" s="1" t="n">
        <v>58009063263862.1</v>
      </c>
      <c r="D4" s="0" t="n">
        <v>1450975472162.83</v>
      </c>
      <c r="E4" s="0" t="n">
        <v>26904684.3532146</v>
      </c>
    </row>
    <row r="5" customFormat="false" ht="12.8" hidden="false" customHeight="false" outlineLevel="0" collapsed="false">
      <c r="A5" s="1" t="n">
        <v>5.429E-009</v>
      </c>
      <c r="B5" s="0" t="n">
        <v>874454283.870968</v>
      </c>
      <c r="C5" s="1" t="n">
        <v>47159509502771.4</v>
      </c>
      <c r="D5" s="0" t="n">
        <v>1179596561601.08</v>
      </c>
      <c r="E5" s="0" t="n">
        <v>21872646.2044927</v>
      </c>
    </row>
    <row r="6" customFormat="false" ht="12.8" hidden="false" customHeight="false" outlineLevel="0" collapsed="false">
      <c r="A6" s="1" t="n">
        <v>7.381E-009</v>
      </c>
      <c r="B6" s="0" t="n">
        <v>1188864812.90323</v>
      </c>
      <c r="C6" s="1" t="n">
        <v>64115737638599.3</v>
      </c>
      <c r="D6" s="0" t="n">
        <v>1603721168019.44</v>
      </c>
      <c r="E6" s="0" t="n">
        <v>29736968.4353215</v>
      </c>
    </row>
    <row r="7" customFormat="false" ht="12.8" hidden="false" customHeight="false" outlineLevel="0" collapsed="false">
      <c r="A7" s="1" t="n">
        <v>8.556E-009</v>
      </c>
      <c r="B7" s="0" t="n">
        <v>1378123200</v>
      </c>
      <c r="C7" s="1" t="n">
        <v>74322483570770.2</v>
      </c>
      <c r="D7" s="0" t="n">
        <v>1859021584280.5</v>
      </c>
      <c r="E7" s="0" t="n">
        <v>34470871.4175058</v>
      </c>
    </row>
    <row r="8" customFormat="false" ht="12.8" hidden="false" customHeight="false" outlineLevel="0" collapsed="false">
      <c r="A8" s="1" t="n">
        <v>1.221E-008</v>
      </c>
      <c r="B8" s="0" t="n">
        <v>1966676516.12903</v>
      </c>
      <c r="C8" s="1" t="n">
        <v>106063291771751</v>
      </c>
      <c r="D8" s="0" t="n">
        <v>2652951559614.88</v>
      </c>
      <c r="E8" s="0" t="n">
        <v>49192302.4786987</v>
      </c>
    </row>
    <row r="9" customFormat="false" ht="12.8" hidden="false" customHeight="false" outlineLevel="0" collapsed="false">
      <c r="A9" s="1" t="n">
        <v>1.279E-008</v>
      </c>
      <c r="B9" s="0" t="n">
        <v>2060097677.41936</v>
      </c>
      <c r="C9" s="1" t="n">
        <v>111101515295717</v>
      </c>
      <c r="D9" s="0" t="n">
        <v>2778972190620.33</v>
      </c>
      <c r="E9" s="0" t="n">
        <v>51529037.567777</v>
      </c>
    </row>
    <row r="10" customFormat="false" ht="12.8" hidden="false" customHeight="false" outlineLevel="0" collapsed="false">
      <c r="A10" s="1" t="n">
        <v>5.124E-009</v>
      </c>
      <c r="B10" s="0" t="n">
        <v>825327638.709677</v>
      </c>
      <c r="C10" s="1" t="n">
        <v>44510098856548.3</v>
      </c>
      <c r="D10" s="0" t="n">
        <v>1113327091848.21</v>
      </c>
      <c r="E10" s="0" t="n">
        <v>20643845.8559256</v>
      </c>
    </row>
    <row r="11" customFormat="false" ht="12.8" hidden="false" customHeight="false" outlineLevel="0" collapsed="false">
      <c r="A11" s="1" t="n">
        <v>4.084E-009</v>
      </c>
      <c r="B11" s="0" t="n">
        <v>657813832.258064</v>
      </c>
      <c r="C11" s="1" t="n">
        <v>35476042882541.6</v>
      </c>
      <c r="D11" s="0" t="n">
        <v>887359063838.424</v>
      </c>
      <c r="E11" s="0" t="n">
        <v>16453838.1099923</v>
      </c>
    </row>
    <row r="12" customFormat="false" ht="12.8" hidden="false" customHeight="false" outlineLevel="0" collapsed="false">
      <c r="A12" s="1" t="n">
        <v>6.452E-009</v>
      </c>
      <c r="B12" s="0" t="n">
        <v>1039229883.87097</v>
      </c>
      <c r="C12" s="1" t="n">
        <v>56045893407972.2</v>
      </c>
      <c r="D12" s="0" t="n">
        <v>1401870881460.7</v>
      </c>
      <c r="E12" s="0" t="n">
        <v>25994163.4391944</v>
      </c>
    </row>
    <row r="13" customFormat="false" ht="12.8" hidden="false" customHeight="false" outlineLevel="0" collapsed="false">
      <c r="A13" s="1" t="n">
        <v>3.889E-009</v>
      </c>
      <c r="B13" s="0" t="n">
        <v>626404993.548387</v>
      </c>
      <c r="C13" s="1" t="n">
        <v>33782157387415.3</v>
      </c>
      <c r="D13" s="0" t="n">
        <v>844990058586.589</v>
      </c>
      <c r="E13" s="0" t="n">
        <v>15668211.6576298</v>
      </c>
    </row>
    <row r="14" customFormat="false" ht="12.8" hidden="false" customHeight="false" outlineLevel="0" collapsed="false">
      <c r="A14" s="1" t="n">
        <v>1.196E-008</v>
      </c>
      <c r="B14" s="0" t="n">
        <v>1926408774.19355</v>
      </c>
      <c r="C14" s="1" t="n">
        <v>103891643701077</v>
      </c>
      <c r="D14" s="0" t="n">
        <v>2598632322112.53</v>
      </c>
      <c r="E14" s="0" t="n">
        <v>48185089.078234</v>
      </c>
    </row>
    <row r="15" customFormat="false" ht="12.8" hidden="false" customHeight="false" outlineLevel="0" collapsed="false">
      <c r="A15" s="1" t="n">
        <v>2.644E-009</v>
      </c>
      <c r="B15" s="0" t="n">
        <v>425871638.709677</v>
      </c>
      <c r="C15" s="1" t="n">
        <v>22967349995455.4</v>
      </c>
      <c r="D15" s="0" t="n">
        <v>574480255824.876</v>
      </c>
      <c r="E15" s="0" t="n">
        <v>10652288.9233153</v>
      </c>
    </row>
    <row r="16" customFormat="false" ht="12.8" hidden="false" customHeight="false" outlineLevel="0" collapsed="false">
      <c r="A16" s="1" t="n">
        <v>4.942E-009</v>
      </c>
      <c r="B16" s="0" t="n">
        <v>796012722.580645</v>
      </c>
      <c r="C16" s="1" t="n">
        <v>42929139061097.1</v>
      </c>
      <c r="D16" s="0" t="n">
        <v>1073782686946.5</v>
      </c>
      <c r="E16" s="0" t="n">
        <v>19910594.5003873</v>
      </c>
    </row>
    <row r="17" customFormat="false" ht="12.8" hidden="false" customHeight="false" outlineLevel="0" collapsed="false">
      <c r="A17" s="1" t="n">
        <v>2.401E-009</v>
      </c>
      <c r="B17" s="0" t="n">
        <v>386731393.548387</v>
      </c>
      <c r="C17" s="1" t="n">
        <v>20856508070759.6</v>
      </c>
      <c r="D17" s="0" t="n">
        <v>521681956972.59</v>
      </c>
      <c r="E17" s="0" t="n">
        <v>9673277.49806352</v>
      </c>
    </row>
    <row r="18" customFormat="false" ht="12.8" hidden="false" customHeight="false" outlineLevel="0" collapsed="false">
      <c r="A18" s="1" t="n">
        <v>5.67E-010</v>
      </c>
      <c r="B18" s="0" t="n">
        <v>91327238.7096774</v>
      </c>
      <c r="C18" s="0" t="n">
        <v>4925297824290.17</v>
      </c>
      <c r="D18" s="0" t="n">
        <v>123196030655.335</v>
      </c>
      <c r="E18" s="0" t="n">
        <v>2284359.99225407</v>
      </c>
    </row>
    <row r="19" customFormat="false" ht="12.8" hidden="false" customHeight="false" outlineLevel="0" collapsed="false">
      <c r="A19" s="1" t="n">
        <v>1.742E-009</v>
      </c>
      <c r="B19" s="0" t="n">
        <v>280585625.806452</v>
      </c>
      <c r="C19" s="1" t="n">
        <v>15132043756461.2</v>
      </c>
      <c r="D19" s="0" t="n">
        <v>378496446916.39</v>
      </c>
      <c r="E19" s="0" t="n">
        <v>7018262.97443842</v>
      </c>
    </row>
    <row r="20" customFormat="false" ht="12.8" hidden="false" customHeight="false" outlineLevel="0" collapsed="false">
      <c r="A20" s="1" t="n">
        <v>1.487E-008</v>
      </c>
      <c r="B20" s="0" t="n">
        <v>2395125290.32258</v>
      </c>
      <c r="C20" s="1" t="n">
        <v>129169627243730</v>
      </c>
      <c r="D20" s="0" t="n">
        <v>3230908246639.9</v>
      </c>
      <c r="E20" s="0" t="n">
        <v>59909053.0596437</v>
      </c>
    </row>
    <row r="21" customFormat="false" ht="12.8" hidden="false" customHeight="false" outlineLevel="0" collapsed="false">
      <c r="A21" s="1" t="n">
        <v>4.257E-009</v>
      </c>
      <c r="B21" s="0" t="n">
        <v>685679109.677419</v>
      </c>
      <c r="C21" s="1" t="n">
        <v>36978823347448.5</v>
      </c>
      <c r="D21" s="0" t="n">
        <v>924947976190.052</v>
      </c>
      <c r="E21" s="0" t="n">
        <v>17150829.7831139</v>
      </c>
    </row>
    <row r="22" customFormat="false" ht="12.8" hidden="false" customHeight="false" outlineLevel="0" collapsed="false">
      <c r="A22" s="1" t="n">
        <v>1.105E-009</v>
      </c>
      <c r="B22" s="0" t="n">
        <v>177983419.354839</v>
      </c>
      <c r="C22" s="0" t="n">
        <v>9598684472382.09</v>
      </c>
      <c r="D22" s="0" t="n">
        <v>240091029760.396</v>
      </c>
      <c r="E22" s="0" t="n">
        <v>4451883.23005422</v>
      </c>
    </row>
    <row r="23" customFormat="false" ht="12.8" hidden="false" customHeight="false" outlineLevel="0" collapsed="false">
      <c r="A23" s="1" t="n">
        <v>1.722E-008</v>
      </c>
      <c r="B23" s="0" t="n">
        <v>2773642064.51613</v>
      </c>
      <c r="C23" s="1" t="n">
        <v>149583119108072</v>
      </c>
      <c r="D23" s="0" t="n">
        <v>3741509079162.01</v>
      </c>
      <c r="E23" s="0" t="n">
        <v>69376859.0240124</v>
      </c>
    </row>
    <row r="24" customFormat="false" ht="12.8" hidden="false" customHeight="false" outlineLevel="0" collapsed="false">
      <c r="A24" s="1" t="n">
        <v>2.84E-008</v>
      </c>
      <c r="B24" s="0" t="n">
        <v>4574415483.87097</v>
      </c>
      <c r="C24" s="1" t="n">
        <v>246699220828644</v>
      </c>
      <c r="D24" s="0" t="n">
        <v>6170665380267.2</v>
      </c>
      <c r="E24" s="0" t="n">
        <v>114419442.292796</v>
      </c>
    </row>
    <row r="25" customFormat="false" ht="12.8" hidden="false" customHeight="false" outlineLevel="0" collapsed="false">
      <c r="A25" s="1" t="n">
        <v>4.802E-009</v>
      </c>
      <c r="B25" s="0" t="n">
        <v>773462787.096774</v>
      </c>
      <c r="C25" s="1" t="n">
        <v>41713016141519.3</v>
      </c>
      <c r="D25" s="0" t="n">
        <v>1043363913945.18</v>
      </c>
      <c r="E25" s="0" t="n">
        <v>19346554.996127</v>
      </c>
    </row>
    <row r="26" customFormat="false" ht="12.8" hidden="false" customHeight="false" outlineLevel="0" collapsed="false">
      <c r="A26" s="1" t="n">
        <v>5.467E-009</v>
      </c>
      <c r="B26" s="0" t="n">
        <v>880574980.645161</v>
      </c>
      <c r="C26" s="1" t="n">
        <v>47489600009513.9</v>
      </c>
      <c r="D26" s="0" t="n">
        <v>1187853085701.44</v>
      </c>
      <c r="E26" s="0" t="n">
        <v>22025742.6413633</v>
      </c>
    </row>
    <row r="27" customFormat="false" ht="12.8" hidden="false" customHeight="false" outlineLevel="0" collapsed="false">
      <c r="A27" s="1" t="n">
        <v>3.193E-009</v>
      </c>
      <c r="B27" s="0" t="n">
        <v>514299600</v>
      </c>
      <c r="C27" s="1" t="n">
        <v>27736289158657</v>
      </c>
      <c r="D27" s="0" t="n">
        <v>693765301380.041</v>
      </c>
      <c r="E27" s="0" t="n">
        <v>12864129.5507359</v>
      </c>
    </row>
    <row r="28" customFormat="false" ht="12.8" hidden="false" customHeight="false" outlineLevel="0" collapsed="false">
      <c r="A28" s="1" t="n">
        <v>3.188E-009</v>
      </c>
      <c r="B28" s="0" t="n">
        <v>513494245.16129</v>
      </c>
      <c r="C28" s="1" t="n">
        <v>27692856197243.5</v>
      </c>
      <c r="D28" s="0" t="n">
        <v>692678916629.994</v>
      </c>
      <c r="E28" s="0" t="n">
        <v>12843985.2827266</v>
      </c>
    </row>
    <row r="29" customFormat="false" ht="12.8" hidden="false" customHeight="false" outlineLevel="0" collapsed="false">
      <c r="A29" s="1" t="n">
        <v>-5.301E-011</v>
      </c>
      <c r="B29" s="0" t="n">
        <v>-8538372</v>
      </c>
      <c r="C29" s="0" t="n">
        <v>-460476256905.859</v>
      </c>
      <c r="D29" s="0" t="n">
        <v>-11517851119.9987</v>
      </c>
      <c r="E29" s="0" t="n">
        <v>-213569.529434547</v>
      </c>
    </row>
    <row r="30" customFormat="false" ht="12.8" hidden="false" customHeight="false" outlineLevel="0" collapsed="false">
      <c r="A30" s="1" t="n">
        <v>8.611E-009</v>
      </c>
      <c r="B30" s="0" t="n">
        <v>1386982103.22581</v>
      </c>
      <c r="C30" s="1" t="n">
        <v>74800246146318.7</v>
      </c>
      <c r="D30" s="0" t="n">
        <v>1870971816531.02</v>
      </c>
      <c r="E30" s="0" t="n">
        <v>34692458.3656081</v>
      </c>
    </row>
    <row r="31" customFormat="false" ht="12.8" hidden="false" customHeight="false" outlineLevel="0" collapsed="false">
      <c r="A31" s="1" t="n">
        <v>1.295E-008</v>
      </c>
      <c r="B31" s="0" t="n">
        <v>2085869032.25806</v>
      </c>
      <c r="C31" s="1" t="n">
        <v>112491370060948</v>
      </c>
      <c r="D31" s="0" t="n">
        <v>2813736502621.84</v>
      </c>
      <c r="E31" s="0" t="n">
        <v>52173654.1440744</v>
      </c>
    </row>
    <row r="32" customFormat="false" ht="12.8" hidden="false" customHeight="false" outlineLevel="0" collapsed="false">
      <c r="A32" s="1" t="n">
        <v>1.237E-008</v>
      </c>
      <c r="B32" s="0" t="n">
        <v>1992447870.96774</v>
      </c>
      <c r="C32" s="1" t="n">
        <v>107453146536983</v>
      </c>
      <c r="D32" s="0" t="n">
        <v>2687715871616.38</v>
      </c>
      <c r="E32" s="0" t="n">
        <v>49836919.0549962</v>
      </c>
    </row>
    <row r="33" customFormat="false" ht="12.8" hidden="false" customHeight="false" outlineLevel="0" collapsed="false">
      <c r="A33" s="1" t="n">
        <v>7.573E-009</v>
      </c>
      <c r="B33" s="0" t="n">
        <v>1219790438.70968</v>
      </c>
      <c r="C33" s="1" t="n">
        <v>65783563356877.4</v>
      </c>
      <c r="D33" s="0" t="n">
        <v>1645438342421.25</v>
      </c>
      <c r="E33" s="0" t="n">
        <v>30510508.3268784</v>
      </c>
    </row>
    <row r="34" customFormat="false" ht="12.8" hidden="false" customHeight="false" outlineLevel="0" collapsed="false">
      <c r="A34" s="1" t="n">
        <v>8.412E-009</v>
      </c>
      <c r="B34" s="0" t="n">
        <v>1354928980.64516</v>
      </c>
      <c r="C34" s="1" t="n">
        <v>73071614282061.6</v>
      </c>
      <c r="D34" s="0" t="n">
        <v>1827733703479.14</v>
      </c>
      <c r="E34" s="0" t="n">
        <v>33890716.4988381</v>
      </c>
    </row>
    <row r="35" customFormat="false" ht="12.8" hidden="false" customHeight="false" outlineLevel="0" collapsed="false">
      <c r="A35" s="1" t="n">
        <v>8.89E-009</v>
      </c>
      <c r="B35" s="0" t="n">
        <v>1431920903.22581</v>
      </c>
      <c r="C35" s="1" t="n">
        <v>77223805393191.6</v>
      </c>
      <c r="D35" s="0" t="n">
        <v>1931592085583.64</v>
      </c>
      <c r="E35" s="0" t="n">
        <v>35816508.5205267</v>
      </c>
    </row>
    <row r="36" customFormat="false" ht="12.8" hidden="false" customHeight="false" outlineLevel="0" collapsed="false">
      <c r="A36" s="1" t="n">
        <v>4.32E-009</v>
      </c>
      <c r="B36" s="0" t="n">
        <v>695826580.645161</v>
      </c>
      <c r="C36" s="1" t="n">
        <v>37526078661258.5</v>
      </c>
      <c r="D36" s="0" t="n">
        <v>938636424040.645</v>
      </c>
      <c r="E36" s="0" t="n">
        <v>17404647.560031</v>
      </c>
    </row>
    <row r="37" customFormat="false" ht="12.8" hidden="false" customHeight="false" outlineLevel="0" collapsed="false">
      <c r="A37" s="1" t="n">
        <v>1.061E-008</v>
      </c>
      <c r="B37" s="0" t="n">
        <v>1708962967.74194</v>
      </c>
      <c r="C37" s="1" t="n">
        <v>92164744119433.4</v>
      </c>
      <c r="D37" s="0" t="n">
        <v>2305308439599.82</v>
      </c>
      <c r="E37" s="0" t="n">
        <v>42746136.7157243</v>
      </c>
    </row>
    <row r="38" customFormat="false" ht="12.8" hidden="false" customHeight="false" outlineLevel="0" collapsed="false">
      <c r="A38" s="1" t="n">
        <v>1.526E-008</v>
      </c>
      <c r="B38" s="0" t="n">
        <v>2457942967.74193</v>
      </c>
      <c r="C38" s="1" t="n">
        <v>132557398233982</v>
      </c>
      <c r="D38" s="0" t="n">
        <v>3315646257143.57</v>
      </c>
      <c r="E38" s="0" t="n">
        <v>61480305.9643687</v>
      </c>
    </row>
    <row r="39" customFormat="false" ht="12.8" hidden="false" customHeight="false" outlineLevel="0" collapsed="false">
      <c r="A39" s="1" t="n">
        <v>1.598E-008</v>
      </c>
      <c r="B39" s="0" t="n">
        <v>2573914064.51613</v>
      </c>
      <c r="C39" s="1" t="n">
        <v>138811744677526</v>
      </c>
      <c r="D39" s="0" t="n">
        <v>3472085661150.35</v>
      </c>
      <c r="E39" s="0" t="n">
        <v>64381080.5577072</v>
      </c>
    </row>
    <row r="40" customFormat="false" ht="12.8" hidden="false" customHeight="false" outlineLevel="0" collapsed="false">
      <c r="A40" s="1" t="n">
        <v>8.306E-009</v>
      </c>
      <c r="B40" s="0" t="n">
        <v>1337855458.06452</v>
      </c>
      <c r="C40" s="1" t="n">
        <v>72150835500095.6</v>
      </c>
      <c r="D40" s="0" t="n">
        <v>1804702346778.15</v>
      </c>
      <c r="E40" s="0" t="n">
        <v>33463658.0170411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2019-03-22T12:24:53Z</dcterms:created>
  <dc:creator/>
  <dc:description/>
  <dc:language>de-DE</dc:language>
  <cp:lastModifiedBy/>
  <dcterms:modified xsi:type="dcterms:W3CDTF">2024-04-08T19:10:36Z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