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579" i="1" l="1"/>
  <c r="M579" i="1"/>
  <c r="D579" i="1"/>
  <c r="U578" i="1"/>
  <c r="M578" i="1"/>
  <c r="D578" i="1"/>
  <c r="U577" i="1"/>
  <c r="M577" i="1"/>
  <c r="D577" i="1"/>
  <c r="U576" i="1"/>
  <c r="M576" i="1"/>
  <c r="D576" i="1"/>
  <c r="U575" i="1"/>
  <c r="M575" i="1"/>
  <c r="D575" i="1"/>
  <c r="U574" i="1"/>
  <c r="M574" i="1"/>
  <c r="D574" i="1"/>
  <c r="U573" i="1"/>
  <c r="M573" i="1"/>
  <c r="D573" i="1"/>
  <c r="U572" i="1"/>
  <c r="M572" i="1"/>
  <c r="D572" i="1"/>
  <c r="U571" i="1"/>
  <c r="M571" i="1"/>
  <c r="D571" i="1"/>
  <c r="U570" i="1"/>
  <c r="M570" i="1"/>
  <c r="D570" i="1"/>
  <c r="U569" i="1"/>
  <c r="M569" i="1"/>
  <c r="D569" i="1"/>
  <c r="U568" i="1"/>
  <c r="M568" i="1"/>
  <c r="D568" i="1"/>
  <c r="U567" i="1"/>
  <c r="M567" i="1"/>
  <c r="D567" i="1"/>
  <c r="U566" i="1"/>
  <c r="M566" i="1"/>
  <c r="D566" i="1"/>
  <c r="U565" i="1"/>
  <c r="M565" i="1"/>
  <c r="D565" i="1"/>
  <c r="U564" i="1"/>
  <c r="M564" i="1"/>
  <c r="D564" i="1"/>
  <c r="U563" i="1"/>
  <c r="M563" i="1"/>
  <c r="D563" i="1"/>
  <c r="U562" i="1"/>
  <c r="M562" i="1"/>
  <c r="D562" i="1"/>
  <c r="U561" i="1"/>
  <c r="M561" i="1"/>
  <c r="D561" i="1"/>
  <c r="U560" i="1"/>
  <c r="M560" i="1"/>
  <c r="D560" i="1"/>
  <c r="U559" i="1"/>
  <c r="M559" i="1"/>
  <c r="D559" i="1"/>
  <c r="U558" i="1"/>
  <c r="M558" i="1"/>
  <c r="D558" i="1"/>
  <c r="U557" i="1"/>
  <c r="M557" i="1"/>
  <c r="D557" i="1"/>
  <c r="U556" i="1"/>
  <c r="M556" i="1"/>
  <c r="D556" i="1"/>
  <c r="U555" i="1"/>
  <c r="M555" i="1"/>
  <c r="D555" i="1"/>
  <c r="U554" i="1"/>
  <c r="M554" i="1"/>
  <c r="D554" i="1"/>
  <c r="U553" i="1"/>
  <c r="M553" i="1"/>
  <c r="D553" i="1"/>
  <c r="U552" i="1"/>
  <c r="M552" i="1"/>
  <c r="D552" i="1"/>
  <c r="U551" i="1"/>
  <c r="M551" i="1"/>
  <c r="D551" i="1"/>
  <c r="U550" i="1"/>
  <c r="M550" i="1"/>
  <c r="D550" i="1"/>
  <c r="U549" i="1"/>
  <c r="M549" i="1"/>
  <c r="D549" i="1"/>
  <c r="U548" i="1"/>
  <c r="M548" i="1"/>
  <c r="D548" i="1"/>
  <c r="U547" i="1"/>
  <c r="M547" i="1"/>
  <c r="D547" i="1"/>
  <c r="U546" i="1"/>
  <c r="M546" i="1"/>
  <c r="D546" i="1"/>
  <c r="U545" i="1"/>
  <c r="M545" i="1"/>
  <c r="D545" i="1"/>
  <c r="U544" i="1"/>
  <c r="M544" i="1"/>
  <c r="D544" i="1"/>
  <c r="U543" i="1"/>
  <c r="M543" i="1"/>
  <c r="D543" i="1"/>
  <c r="U542" i="1"/>
  <c r="M542" i="1"/>
  <c r="D542" i="1"/>
  <c r="U541" i="1"/>
  <c r="M541" i="1"/>
  <c r="D541" i="1"/>
  <c r="U540" i="1"/>
  <c r="M540" i="1"/>
  <c r="D540" i="1"/>
  <c r="U539" i="1"/>
  <c r="M539" i="1"/>
  <c r="D539" i="1"/>
  <c r="U538" i="1"/>
  <c r="M538" i="1"/>
  <c r="D538" i="1"/>
  <c r="U537" i="1"/>
  <c r="M537" i="1"/>
  <c r="D537" i="1"/>
  <c r="U536" i="1"/>
  <c r="M536" i="1"/>
  <c r="D536" i="1"/>
  <c r="U535" i="1"/>
  <c r="M535" i="1"/>
  <c r="D535" i="1"/>
  <c r="U534" i="1"/>
  <c r="M534" i="1"/>
  <c r="D534" i="1"/>
  <c r="U533" i="1"/>
  <c r="M533" i="1"/>
  <c r="D533" i="1"/>
  <c r="U532" i="1"/>
  <c r="M532" i="1"/>
  <c r="D532" i="1"/>
  <c r="U531" i="1"/>
  <c r="M531" i="1"/>
  <c r="D531" i="1"/>
  <c r="U530" i="1"/>
  <c r="M530" i="1"/>
  <c r="D530" i="1"/>
  <c r="U529" i="1"/>
  <c r="M529" i="1"/>
  <c r="D529" i="1"/>
  <c r="U528" i="1"/>
  <c r="M528" i="1"/>
  <c r="D528" i="1"/>
  <c r="U527" i="1"/>
  <c r="M527" i="1"/>
  <c r="D527" i="1"/>
  <c r="U526" i="1"/>
  <c r="M526" i="1"/>
  <c r="D526" i="1"/>
  <c r="U525" i="1"/>
  <c r="M525" i="1"/>
  <c r="D525" i="1"/>
  <c r="U524" i="1"/>
  <c r="M524" i="1"/>
  <c r="D524" i="1"/>
  <c r="U523" i="1"/>
  <c r="M523" i="1"/>
  <c r="D523" i="1"/>
  <c r="U522" i="1"/>
  <c r="M522" i="1"/>
  <c r="D522" i="1"/>
  <c r="U521" i="1"/>
  <c r="M521" i="1"/>
  <c r="D521" i="1"/>
  <c r="U520" i="1"/>
  <c r="M520" i="1"/>
  <c r="D520" i="1"/>
  <c r="U519" i="1"/>
  <c r="M519" i="1"/>
  <c r="D519" i="1"/>
  <c r="U518" i="1"/>
  <c r="M518" i="1"/>
  <c r="D518" i="1"/>
  <c r="U517" i="1"/>
  <c r="M517" i="1"/>
  <c r="D517" i="1"/>
  <c r="U516" i="1"/>
  <c r="M516" i="1"/>
  <c r="D516" i="1"/>
  <c r="U515" i="1"/>
  <c r="M515" i="1"/>
  <c r="D515" i="1"/>
  <c r="U514" i="1"/>
  <c r="M514" i="1"/>
  <c r="D514" i="1"/>
  <c r="U513" i="1"/>
  <c r="M513" i="1"/>
  <c r="D513" i="1"/>
  <c r="U512" i="1"/>
  <c r="M512" i="1"/>
  <c r="F512" i="1"/>
  <c r="D512" i="1"/>
  <c r="U511" i="1"/>
  <c r="M511" i="1"/>
  <c r="F511" i="1"/>
  <c r="D511" i="1"/>
  <c r="U510" i="1"/>
  <c r="M510" i="1"/>
  <c r="F510" i="1"/>
  <c r="D510" i="1"/>
  <c r="U509" i="1"/>
  <c r="M509" i="1"/>
  <c r="F509" i="1"/>
  <c r="D509" i="1"/>
  <c r="U508" i="1"/>
  <c r="M508" i="1"/>
  <c r="F508" i="1"/>
  <c r="D508" i="1"/>
  <c r="U507" i="1"/>
  <c r="M507" i="1"/>
  <c r="F507" i="1"/>
  <c r="D507" i="1"/>
  <c r="U506" i="1"/>
  <c r="M506" i="1"/>
  <c r="F506" i="1"/>
  <c r="D506" i="1"/>
  <c r="U505" i="1"/>
  <c r="M505" i="1"/>
  <c r="F505" i="1"/>
  <c r="D505" i="1"/>
  <c r="U504" i="1"/>
  <c r="M504" i="1"/>
  <c r="F504" i="1"/>
  <c r="D504" i="1"/>
  <c r="U503" i="1"/>
  <c r="M503" i="1"/>
  <c r="F503" i="1"/>
  <c r="D503" i="1"/>
  <c r="U502" i="1"/>
  <c r="M502" i="1"/>
  <c r="F502" i="1"/>
  <c r="D502" i="1"/>
  <c r="U501" i="1"/>
  <c r="M501" i="1"/>
  <c r="F501" i="1"/>
  <c r="D501" i="1"/>
  <c r="U500" i="1"/>
  <c r="M500" i="1"/>
  <c r="F500" i="1"/>
  <c r="D500" i="1"/>
  <c r="U499" i="1"/>
  <c r="M499" i="1"/>
  <c r="F499" i="1"/>
  <c r="D499" i="1"/>
  <c r="U498" i="1"/>
  <c r="M498" i="1"/>
  <c r="F498" i="1"/>
  <c r="D498" i="1"/>
  <c r="U497" i="1"/>
  <c r="M497" i="1"/>
  <c r="F497" i="1"/>
  <c r="D497" i="1"/>
  <c r="U496" i="1"/>
  <c r="M496" i="1"/>
  <c r="F496" i="1"/>
  <c r="D496" i="1"/>
  <c r="U495" i="1"/>
  <c r="M495" i="1"/>
  <c r="F495" i="1"/>
  <c r="D495" i="1"/>
  <c r="U494" i="1"/>
  <c r="M494" i="1"/>
  <c r="F494" i="1"/>
  <c r="D494" i="1"/>
  <c r="U493" i="1"/>
  <c r="M493" i="1"/>
  <c r="F493" i="1"/>
  <c r="D493" i="1"/>
  <c r="U492" i="1"/>
  <c r="M492" i="1"/>
  <c r="F492" i="1"/>
  <c r="D492" i="1"/>
  <c r="U491" i="1"/>
  <c r="M491" i="1"/>
  <c r="F491" i="1"/>
  <c r="D491" i="1"/>
  <c r="U490" i="1"/>
  <c r="M490" i="1"/>
  <c r="F490" i="1"/>
  <c r="D490" i="1"/>
  <c r="U489" i="1"/>
  <c r="M489" i="1"/>
  <c r="F489" i="1"/>
  <c r="D489" i="1"/>
  <c r="U488" i="1"/>
  <c r="M488" i="1"/>
  <c r="F488" i="1"/>
  <c r="D488" i="1"/>
  <c r="U487" i="1"/>
  <c r="M487" i="1"/>
  <c r="F487" i="1"/>
  <c r="D487" i="1"/>
  <c r="U486" i="1"/>
  <c r="M486" i="1"/>
  <c r="F486" i="1"/>
  <c r="D486" i="1"/>
  <c r="U485" i="1"/>
  <c r="M485" i="1"/>
  <c r="F485" i="1"/>
  <c r="D485" i="1"/>
  <c r="U484" i="1"/>
  <c r="M484" i="1"/>
  <c r="F484" i="1"/>
  <c r="D484" i="1"/>
  <c r="U483" i="1"/>
  <c r="M483" i="1"/>
  <c r="F483" i="1"/>
  <c r="D483" i="1"/>
  <c r="U482" i="1"/>
  <c r="M482" i="1"/>
  <c r="F482" i="1"/>
  <c r="D482" i="1"/>
  <c r="U481" i="1"/>
  <c r="M481" i="1"/>
  <c r="F481" i="1"/>
  <c r="D481" i="1"/>
  <c r="U480" i="1"/>
  <c r="M480" i="1"/>
  <c r="F480" i="1"/>
  <c r="D480" i="1"/>
  <c r="U479" i="1"/>
  <c r="M479" i="1"/>
  <c r="F479" i="1"/>
  <c r="D479" i="1"/>
  <c r="U478" i="1"/>
  <c r="M478" i="1"/>
  <c r="F478" i="1"/>
  <c r="D478" i="1"/>
  <c r="U477" i="1"/>
  <c r="M477" i="1"/>
  <c r="F477" i="1"/>
  <c r="D477" i="1"/>
  <c r="U476" i="1"/>
  <c r="M476" i="1"/>
  <c r="F476" i="1"/>
  <c r="D476" i="1"/>
  <c r="U475" i="1"/>
  <c r="M475" i="1"/>
  <c r="F475" i="1"/>
  <c r="D475" i="1"/>
  <c r="U474" i="1"/>
  <c r="M474" i="1"/>
  <c r="F474" i="1"/>
  <c r="D474" i="1"/>
  <c r="U473" i="1"/>
  <c r="M473" i="1"/>
  <c r="F473" i="1"/>
  <c r="D473" i="1"/>
  <c r="U472" i="1"/>
  <c r="M472" i="1"/>
  <c r="F472" i="1"/>
  <c r="D472" i="1"/>
  <c r="U471" i="1"/>
  <c r="M471" i="1"/>
  <c r="F471" i="1"/>
  <c r="D471" i="1"/>
  <c r="U470" i="1"/>
  <c r="M470" i="1"/>
  <c r="F470" i="1"/>
  <c r="D470" i="1"/>
  <c r="U469" i="1"/>
  <c r="M469" i="1"/>
  <c r="F469" i="1"/>
  <c r="D469" i="1"/>
  <c r="U468" i="1"/>
  <c r="M468" i="1"/>
  <c r="F468" i="1"/>
  <c r="D468" i="1"/>
  <c r="U467" i="1"/>
  <c r="M467" i="1"/>
  <c r="F467" i="1"/>
  <c r="D467" i="1"/>
  <c r="U466" i="1"/>
  <c r="M466" i="1"/>
  <c r="F466" i="1"/>
  <c r="D466" i="1"/>
  <c r="U465" i="1"/>
  <c r="M465" i="1"/>
  <c r="F465" i="1"/>
  <c r="D465" i="1"/>
  <c r="U464" i="1"/>
  <c r="M464" i="1"/>
  <c r="F464" i="1"/>
  <c r="D464" i="1"/>
  <c r="U463" i="1"/>
  <c r="M463" i="1"/>
  <c r="F463" i="1"/>
  <c r="D463" i="1"/>
  <c r="U462" i="1"/>
  <c r="M462" i="1"/>
  <c r="F462" i="1"/>
  <c r="D462" i="1"/>
  <c r="U461" i="1"/>
  <c r="M461" i="1"/>
  <c r="F461" i="1"/>
  <c r="D461" i="1"/>
  <c r="U460" i="1"/>
  <c r="M460" i="1"/>
  <c r="F460" i="1"/>
  <c r="D460" i="1"/>
  <c r="U459" i="1"/>
  <c r="M459" i="1"/>
  <c r="F459" i="1"/>
  <c r="D459" i="1"/>
  <c r="U458" i="1"/>
  <c r="M458" i="1"/>
  <c r="F458" i="1"/>
  <c r="D458" i="1"/>
  <c r="U457" i="1"/>
  <c r="M457" i="1"/>
  <c r="F457" i="1"/>
  <c r="D457" i="1"/>
  <c r="U456" i="1"/>
  <c r="M456" i="1"/>
  <c r="F456" i="1"/>
  <c r="D456" i="1"/>
  <c r="U455" i="1"/>
  <c r="M455" i="1"/>
  <c r="F455" i="1"/>
  <c r="D455" i="1"/>
  <c r="U454" i="1"/>
  <c r="M454" i="1"/>
  <c r="F454" i="1"/>
  <c r="D454" i="1"/>
  <c r="U453" i="1"/>
  <c r="M453" i="1"/>
  <c r="F453" i="1"/>
  <c r="D453" i="1"/>
  <c r="U452" i="1"/>
  <c r="M452" i="1"/>
  <c r="H452" i="1"/>
  <c r="F452" i="1"/>
  <c r="D452" i="1"/>
  <c r="U451" i="1"/>
  <c r="M451" i="1"/>
  <c r="F451" i="1"/>
  <c r="D451" i="1"/>
  <c r="U450" i="1"/>
  <c r="M450" i="1"/>
  <c r="F450" i="1"/>
  <c r="D450" i="1"/>
  <c r="U449" i="1"/>
  <c r="M449" i="1"/>
  <c r="F449" i="1"/>
  <c r="D449" i="1"/>
  <c r="U448" i="1"/>
  <c r="M448" i="1"/>
  <c r="F448" i="1"/>
  <c r="D448" i="1"/>
  <c r="U447" i="1"/>
  <c r="M447" i="1"/>
  <c r="F447" i="1"/>
  <c r="D447" i="1"/>
  <c r="U446" i="1"/>
  <c r="M446" i="1"/>
  <c r="F446" i="1"/>
  <c r="D446" i="1"/>
  <c r="U445" i="1"/>
  <c r="M445" i="1"/>
  <c r="F445" i="1"/>
  <c r="D445" i="1"/>
  <c r="U444" i="1"/>
  <c r="M444" i="1"/>
  <c r="F444" i="1"/>
  <c r="D444" i="1"/>
  <c r="U443" i="1"/>
  <c r="M443" i="1"/>
  <c r="F443" i="1"/>
  <c r="D443" i="1"/>
  <c r="U442" i="1"/>
  <c r="M442" i="1"/>
  <c r="F442" i="1"/>
  <c r="D442" i="1"/>
  <c r="U441" i="1"/>
  <c r="M441" i="1"/>
  <c r="F441" i="1"/>
  <c r="D441" i="1"/>
  <c r="U440" i="1"/>
  <c r="M440" i="1"/>
  <c r="F440" i="1"/>
  <c r="D440" i="1"/>
  <c r="U439" i="1"/>
  <c r="M439" i="1"/>
  <c r="F439" i="1"/>
  <c r="D439" i="1"/>
  <c r="U438" i="1"/>
  <c r="M438" i="1"/>
  <c r="F438" i="1"/>
  <c r="D438" i="1"/>
  <c r="U437" i="1"/>
  <c r="M437" i="1"/>
  <c r="F437" i="1"/>
  <c r="D437" i="1"/>
  <c r="U436" i="1"/>
  <c r="M436" i="1"/>
  <c r="F436" i="1"/>
  <c r="D436" i="1"/>
  <c r="U435" i="1"/>
  <c r="M435" i="1"/>
  <c r="F435" i="1"/>
  <c r="D435" i="1"/>
  <c r="U434" i="1"/>
  <c r="M434" i="1"/>
  <c r="F434" i="1"/>
  <c r="D434" i="1"/>
  <c r="U433" i="1"/>
  <c r="M433" i="1"/>
  <c r="F433" i="1"/>
  <c r="D433" i="1"/>
  <c r="U432" i="1"/>
  <c r="M432" i="1"/>
  <c r="F432" i="1"/>
  <c r="D432" i="1"/>
  <c r="U431" i="1"/>
  <c r="M431" i="1"/>
  <c r="F431" i="1"/>
  <c r="D431" i="1"/>
  <c r="U430" i="1"/>
  <c r="M430" i="1"/>
  <c r="F430" i="1"/>
  <c r="D430" i="1"/>
  <c r="U429" i="1"/>
  <c r="M429" i="1"/>
  <c r="F429" i="1"/>
  <c r="D429" i="1"/>
  <c r="U428" i="1"/>
  <c r="M428" i="1"/>
  <c r="F428" i="1"/>
  <c r="D428" i="1"/>
  <c r="U427" i="1"/>
  <c r="M427" i="1"/>
  <c r="F427" i="1"/>
  <c r="D427" i="1"/>
  <c r="U426" i="1"/>
  <c r="M426" i="1"/>
  <c r="F426" i="1"/>
  <c r="D426" i="1"/>
  <c r="U425" i="1"/>
  <c r="M425" i="1"/>
  <c r="F425" i="1"/>
  <c r="D425" i="1"/>
  <c r="U424" i="1"/>
  <c r="M424" i="1"/>
  <c r="F424" i="1"/>
  <c r="D424" i="1"/>
  <c r="U423" i="1"/>
  <c r="M423" i="1"/>
  <c r="F423" i="1"/>
  <c r="D423" i="1"/>
  <c r="U422" i="1"/>
  <c r="M422" i="1"/>
  <c r="F422" i="1"/>
  <c r="D422" i="1"/>
  <c r="U421" i="1"/>
  <c r="M421" i="1"/>
  <c r="F421" i="1"/>
  <c r="D421" i="1"/>
  <c r="U420" i="1"/>
  <c r="M420" i="1"/>
  <c r="F420" i="1"/>
  <c r="D420" i="1"/>
  <c r="U419" i="1"/>
  <c r="M419" i="1"/>
  <c r="F419" i="1"/>
  <c r="D419" i="1"/>
  <c r="U418" i="1"/>
  <c r="M418" i="1"/>
  <c r="F418" i="1"/>
  <c r="D418" i="1"/>
  <c r="U417" i="1"/>
  <c r="M417" i="1"/>
  <c r="F417" i="1"/>
  <c r="D417" i="1"/>
  <c r="U416" i="1"/>
  <c r="M416" i="1"/>
  <c r="F416" i="1"/>
  <c r="D416" i="1"/>
  <c r="U415" i="1"/>
  <c r="M415" i="1"/>
  <c r="H415" i="1"/>
  <c r="F415" i="1"/>
  <c r="D415" i="1"/>
  <c r="U414" i="1"/>
  <c r="M414" i="1"/>
  <c r="F414" i="1"/>
  <c r="D414" i="1"/>
  <c r="U413" i="1"/>
  <c r="M413" i="1"/>
  <c r="F413" i="1"/>
  <c r="D413" i="1"/>
  <c r="U412" i="1"/>
  <c r="M412" i="1"/>
  <c r="F412" i="1"/>
  <c r="D412" i="1"/>
  <c r="U411" i="1"/>
  <c r="M411" i="1"/>
  <c r="F411" i="1"/>
  <c r="D411" i="1"/>
  <c r="U410" i="1"/>
  <c r="M410" i="1"/>
  <c r="F410" i="1"/>
  <c r="D410" i="1"/>
  <c r="U409" i="1"/>
  <c r="M409" i="1"/>
  <c r="F409" i="1"/>
  <c r="D409" i="1"/>
  <c r="U408" i="1"/>
  <c r="M408" i="1"/>
  <c r="F408" i="1"/>
  <c r="D408" i="1"/>
  <c r="U407" i="1"/>
  <c r="M407" i="1"/>
  <c r="F407" i="1"/>
  <c r="D407" i="1"/>
  <c r="U406" i="1"/>
  <c r="M406" i="1"/>
  <c r="F406" i="1"/>
  <c r="D406" i="1"/>
  <c r="U405" i="1"/>
  <c r="M405" i="1"/>
  <c r="F405" i="1"/>
  <c r="D405" i="1"/>
  <c r="U404" i="1"/>
  <c r="M404" i="1"/>
  <c r="F404" i="1"/>
  <c r="D404" i="1"/>
  <c r="U403" i="1"/>
  <c r="M403" i="1"/>
  <c r="F403" i="1"/>
  <c r="D403" i="1"/>
  <c r="U402" i="1"/>
  <c r="M402" i="1"/>
  <c r="F402" i="1"/>
  <c r="D402" i="1"/>
  <c r="U401" i="1"/>
  <c r="M401" i="1"/>
  <c r="F401" i="1"/>
  <c r="D401" i="1"/>
  <c r="U400" i="1"/>
  <c r="M400" i="1"/>
  <c r="F400" i="1"/>
  <c r="D400" i="1"/>
  <c r="U399" i="1"/>
  <c r="M399" i="1"/>
  <c r="F399" i="1"/>
  <c r="D399" i="1"/>
  <c r="U398" i="1"/>
  <c r="M398" i="1"/>
  <c r="F398" i="1"/>
  <c r="D398" i="1"/>
  <c r="U397" i="1"/>
  <c r="M397" i="1"/>
  <c r="F397" i="1"/>
  <c r="D397" i="1"/>
  <c r="U396" i="1"/>
  <c r="M396" i="1"/>
  <c r="F396" i="1"/>
  <c r="D396" i="1"/>
  <c r="U395" i="1"/>
  <c r="M395" i="1"/>
  <c r="F395" i="1"/>
  <c r="D395" i="1"/>
  <c r="U394" i="1"/>
  <c r="M394" i="1"/>
  <c r="F394" i="1"/>
  <c r="D394" i="1"/>
  <c r="U393" i="1"/>
  <c r="M393" i="1"/>
  <c r="F393" i="1"/>
  <c r="D393" i="1"/>
  <c r="U392" i="1"/>
  <c r="M392" i="1"/>
  <c r="F392" i="1"/>
  <c r="D392" i="1"/>
  <c r="U391" i="1"/>
  <c r="M391" i="1"/>
  <c r="F391" i="1"/>
  <c r="D391" i="1"/>
  <c r="U390" i="1"/>
  <c r="M390" i="1"/>
  <c r="F390" i="1"/>
  <c r="D390" i="1"/>
  <c r="U389" i="1"/>
  <c r="M389" i="1"/>
  <c r="F389" i="1"/>
  <c r="D389" i="1"/>
  <c r="U388" i="1"/>
  <c r="M388" i="1"/>
  <c r="F388" i="1"/>
  <c r="D388" i="1"/>
  <c r="U387" i="1"/>
  <c r="M387" i="1"/>
  <c r="F387" i="1"/>
  <c r="D387" i="1"/>
  <c r="U386" i="1"/>
  <c r="M386" i="1"/>
  <c r="F386" i="1"/>
  <c r="D386" i="1"/>
  <c r="U385" i="1"/>
  <c r="M385" i="1"/>
  <c r="F385" i="1"/>
  <c r="D385" i="1"/>
  <c r="U384" i="1"/>
  <c r="M384" i="1"/>
  <c r="F384" i="1"/>
  <c r="D384" i="1"/>
  <c r="U383" i="1"/>
  <c r="M383" i="1"/>
  <c r="F383" i="1"/>
  <c r="D383" i="1"/>
  <c r="U382" i="1"/>
  <c r="M382" i="1"/>
  <c r="F382" i="1"/>
  <c r="D382" i="1"/>
  <c r="U381" i="1"/>
  <c r="M381" i="1"/>
  <c r="F381" i="1"/>
  <c r="D381" i="1"/>
  <c r="U380" i="1"/>
  <c r="O380" i="1"/>
  <c r="N380" i="1"/>
  <c r="M380" i="1"/>
  <c r="F380" i="1"/>
  <c r="D380" i="1"/>
  <c r="U379" i="1"/>
  <c r="M379" i="1"/>
  <c r="F379" i="1"/>
  <c r="D379" i="1"/>
  <c r="U378" i="1"/>
  <c r="M378" i="1"/>
  <c r="H378" i="1"/>
  <c r="F378" i="1"/>
  <c r="D378" i="1"/>
  <c r="U377" i="1"/>
  <c r="M377" i="1"/>
  <c r="F377" i="1"/>
  <c r="D377" i="1"/>
  <c r="U376" i="1"/>
  <c r="M376" i="1"/>
  <c r="F376" i="1"/>
  <c r="D376" i="1"/>
  <c r="U375" i="1"/>
  <c r="M375" i="1"/>
  <c r="F375" i="1"/>
  <c r="D375" i="1"/>
  <c r="U374" i="1"/>
  <c r="M374" i="1"/>
  <c r="F374" i="1"/>
  <c r="D374" i="1"/>
  <c r="U373" i="1"/>
  <c r="M373" i="1"/>
  <c r="F373" i="1"/>
  <c r="D373" i="1"/>
  <c r="U372" i="1"/>
  <c r="M372" i="1"/>
  <c r="F372" i="1"/>
  <c r="D372" i="1"/>
  <c r="U371" i="1"/>
  <c r="M371" i="1"/>
  <c r="F371" i="1"/>
  <c r="D371" i="1"/>
  <c r="U370" i="1"/>
  <c r="M370" i="1"/>
  <c r="F370" i="1"/>
  <c r="D370" i="1"/>
  <c r="U369" i="1"/>
  <c r="M369" i="1"/>
  <c r="F369" i="1"/>
  <c r="D369" i="1"/>
  <c r="U368" i="1"/>
  <c r="M368" i="1"/>
  <c r="F368" i="1"/>
  <c r="D368" i="1"/>
  <c r="U367" i="1"/>
  <c r="M367" i="1"/>
  <c r="F367" i="1"/>
  <c r="D367" i="1"/>
  <c r="U366" i="1"/>
  <c r="M366" i="1"/>
  <c r="F366" i="1"/>
  <c r="D366" i="1"/>
  <c r="U365" i="1"/>
  <c r="M365" i="1"/>
  <c r="H365" i="1"/>
  <c r="F365" i="1"/>
  <c r="D365" i="1"/>
  <c r="U364" i="1"/>
  <c r="M364" i="1"/>
  <c r="F364" i="1"/>
  <c r="D364" i="1"/>
  <c r="U363" i="1"/>
  <c r="M363" i="1"/>
  <c r="F363" i="1"/>
  <c r="D363" i="1"/>
  <c r="U362" i="1"/>
  <c r="M362" i="1"/>
  <c r="F362" i="1"/>
  <c r="D362" i="1"/>
  <c r="U361" i="1"/>
  <c r="M361" i="1"/>
  <c r="F361" i="1"/>
  <c r="D361" i="1"/>
  <c r="U360" i="1"/>
  <c r="M360" i="1"/>
  <c r="F360" i="1"/>
  <c r="D360" i="1"/>
  <c r="U359" i="1"/>
  <c r="M359" i="1"/>
  <c r="F359" i="1"/>
  <c r="D359" i="1"/>
  <c r="U358" i="1"/>
  <c r="M358" i="1"/>
  <c r="F358" i="1"/>
  <c r="D358" i="1"/>
  <c r="U357" i="1"/>
  <c r="M357" i="1"/>
  <c r="F357" i="1"/>
  <c r="D357" i="1"/>
  <c r="U356" i="1"/>
  <c r="M356" i="1"/>
  <c r="F356" i="1"/>
  <c r="D356" i="1"/>
  <c r="U355" i="1"/>
  <c r="M355" i="1"/>
  <c r="F355" i="1"/>
  <c r="D355" i="1"/>
  <c r="U354" i="1"/>
  <c r="M354" i="1"/>
  <c r="F354" i="1"/>
  <c r="D354" i="1"/>
  <c r="U353" i="1"/>
  <c r="M353" i="1"/>
  <c r="F353" i="1"/>
  <c r="D353" i="1"/>
  <c r="U352" i="1"/>
  <c r="M352" i="1"/>
  <c r="F352" i="1"/>
  <c r="D352" i="1"/>
  <c r="U351" i="1"/>
  <c r="M351" i="1"/>
  <c r="F351" i="1"/>
  <c r="D351" i="1"/>
  <c r="U350" i="1"/>
  <c r="M350" i="1"/>
  <c r="F350" i="1"/>
  <c r="D350" i="1"/>
  <c r="U349" i="1"/>
  <c r="M349" i="1"/>
  <c r="F349" i="1"/>
  <c r="D349" i="1"/>
  <c r="U348" i="1"/>
  <c r="M348" i="1"/>
  <c r="F348" i="1"/>
  <c r="D348" i="1"/>
  <c r="U347" i="1"/>
  <c r="M347" i="1"/>
  <c r="F347" i="1"/>
  <c r="D347" i="1"/>
  <c r="U346" i="1"/>
  <c r="N346" i="1"/>
  <c r="M346" i="1"/>
  <c r="F346" i="1"/>
  <c r="D346" i="1"/>
  <c r="U345" i="1"/>
  <c r="M345" i="1"/>
  <c r="F345" i="1"/>
  <c r="D345" i="1"/>
  <c r="U344" i="1"/>
  <c r="N344" i="1"/>
  <c r="M344" i="1"/>
  <c r="F344" i="1"/>
  <c r="D344" i="1"/>
  <c r="U343" i="1"/>
  <c r="N343" i="1"/>
  <c r="M343" i="1"/>
  <c r="F343" i="1"/>
  <c r="D343" i="1"/>
  <c r="U342" i="1"/>
  <c r="M342" i="1"/>
  <c r="F342" i="1"/>
  <c r="D342" i="1"/>
  <c r="U341" i="1"/>
  <c r="N341" i="1"/>
  <c r="M341" i="1"/>
  <c r="F341" i="1"/>
  <c r="D341" i="1"/>
  <c r="U340" i="1"/>
  <c r="N340" i="1"/>
  <c r="M340" i="1"/>
  <c r="F340" i="1"/>
  <c r="D340" i="1"/>
  <c r="U339" i="1"/>
  <c r="N339" i="1"/>
  <c r="M339" i="1"/>
  <c r="F339" i="1"/>
  <c r="D339" i="1"/>
  <c r="U338" i="1"/>
  <c r="N338" i="1"/>
  <c r="M338" i="1"/>
  <c r="F338" i="1"/>
  <c r="D338" i="1"/>
  <c r="C338" i="1"/>
  <c r="U337" i="1"/>
  <c r="N337" i="1"/>
  <c r="M337" i="1"/>
  <c r="F337" i="1"/>
  <c r="D337" i="1"/>
  <c r="U336" i="1"/>
  <c r="M336" i="1"/>
  <c r="F336" i="1"/>
  <c r="D336" i="1"/>
  <c r="U335" i="1"/>
  <c r="M335" i="1"/>
  <c r="F335" i="1"/>
  <c r="D335" i="1"/>
  <c r="U334" i="1"/>
  <c r="M334" i="1"/>
  <c r="F334" i="1"/>
  <c r="D334" i="1"/>
  <c r="U333" i="1"/>
  <c r="N333" i="1"/>
  <c r="M333" i="1"/>
  <c r="F333" i="1"/>
  <c r="D333" i="1"/>
  <c r="U332" i="1"/>
  <c r="M332" i="1"/>
  <c r="F332" i="1"/>
  <c r="D332" i="1"/>
  <c r="U331" i="1"/>
  <c r="N331" i="1"/>
  <c r="M331" i="1"/>
  <c r="F331" i="1"/>
  <c r="D331" i="1"/>
  <c r="U330" i="1"/>
  <c r="M330" i="1"/>
  <c r="F330" i="1"/>
  <c r="D330" i="1"/>
  <c r="U329" i="1"/>
  <c r="N329" i="1"/>
  <c r="M329" i="1"/>
  <c r="F329" i="1"/>
  <c r="D329" i="1"/>
  <c r="U328" i="1"/>
  <c r="M328" i="1"/>
  <c r="F328" i="1"/>
  <c r="D328" i="1"/>
  <c r="U327" i="1"/>
  <c r="M327" i="1"/>
  <c r="F327" i="1"/>
  <c r="D327" i="1"/>
  <c r="U326" i="1"/>
  <c r="M326" i="1"/>
  <c r="F326" i="1"/>
  <c r="D326" i="1"/>
  <c r="U325" i="1"/>
  <c r="M325" i="1"/>
  <c r="F325" i="1"/>
  <c r="D325" i="1"/>
  <c r="U324" i="1"/>
  <c r="M324" i="1"/>
  <c r="F324" i="1"/>
  <c r="D324" i="1"/>
  <c r="U323" i="1"/>
  <c r="M323" i="1"/>
  <c r="F323" i="1"/>
  <c r="D323" i="1"/>
  <c r="U322" i="1"/>
  <c r="M322" i="1"/>
  <c r="F322" i="1"/>
  <c r="D322" i="1"/>
  <c r="U321" i="1"/>
  <c r="M321" i="1"/>
  <c r="F321" i="1"/>
  <c r="D321" i="1"/>
  <c r="U320" i="1"/>
  <c r="M320" i="1"/>
  <c r="F320" i="1"/>
  <c r="D320" i="1"/>
  <c r="U319" i="1"/>
  <c r="M319" i="1"/>
  <c r="F319" i="1"/>
  <c r="D319" i="1"/>
  <c r="U318" i="1"/>
  <c r="M318" i="1"/>
  <c r="F318" i="1"/>
  <c r="D318" i="1"/>
  <c r="U317" i="1"/>
  <c r="M317" i="1"/>
  <c r="F317" i="1"/>
  <c r="D317" i="1"/>
  <c r="U316" i="1"/>
  <c r="M316" i="1"/>
  <c r="F316" i="1"/>
  <c r="D316" i="1"/>
  <c r="U315" i="1"/>
  <c r="N315" i="1"/>
  <c r="M315" i="1"/>
  <c r="F315" i="1"/>
  <c r="D315" i="1"/>
  <c r="U314" i="1"/>
  <c r="M314" i="1"/>
  <c r="F314" i="1"/>
  <c r="D314" i="1"/>
  <c r="U313" i="1"/>
  <c r="M313" i="1"/>
  <c r="F313" i="1"/>
  <c r="D313" i="1"/>
  <c r="U312" i="1"/>
  <c r="M312" i="1"/>
  <c r="F312" i="1"/>
  <c r="D312" i="1"/>
  <c r="U311" i="1"/>
  <c r="M311" i="1"/>
  <c r="F311" i="1"/>
  <c r="D311" i="1"/>
  <c r="U310" i="1"/>
  <c r="M310" i="1"/>
  <c r="F310" i="1"/>
  <c r="D310" i="1"/>
  <c r="U309" i="1"/>
  <c r="M309" i="1"/>
  <c r="F309" i="1"/>
  <c r="D309" i="1"/>
  <c r="U308" i="1"/>
  <c r="N308" i="1"/>
  <c r="M308" i="1"/>
  <c r="F308" i="1"/>
  <c r="D308" i="1"/>
  <c r="U307" i="1"/>
  <c r="M307" i="1"/>
  <c r="F307" i="1"/>
  <c r="D307" i="1"/>
  <c r="U306" i="1"/>
  <c r="M306" i="1"/>
  <c r="F306" i="1"/>
  <c r="D306" i="1"/>
  <c r="U305" i="1"/>
  <c r="N305" i="1"/>
  <c r="M305" i="1"/>
  <c r="F305" i="1"/>
  <c r="D305" i="1"/>
  <c r="U304" i="1"/>
  <c r="N304" i="1"/>
  <c r="M304" i="1"/>
  <c r="F304" i="1"/>
  <c r="D304" i="1"/>
  <c r="U303" i="1"/>
  <c r="M303" i="1"/>
  <c r="F303" i="1"/>
  <c r="D303" i="1"/>
  <c r="U302" i="1"/>
  <c r="N302" i="1"/>
  <c r="M302" i="1"/>
  <c r="F302" i="1"/>
  <c r="D302" i="1"/>
  <c r="U301" i="1"/>
  <c r="N301" i="1"/>
  <c r="M301" i="1"/>
  <c r="F301" i="1"/>
  <c r="D301" i="1"/>
  <c r="U300" i="1"/>
  <c r="N300" i="1"/>
  <c r="M300" i="1"/>
  <c r="F300" i="1"/>
  <c r="D300" i="1"/>
  <c r="U299" i="1"/>
  <c r="N299" i="1"/>
  <c r="M299" i="1"/>
  <c r="F299" i="1"/>
  <c r="D299" i="1"/>
  <c r="U298" i="1"/>
  <c r="M298" i="1"/>
  <c r="H298" i="1"/>
  <c r="F298" i="1"/>
  <c r="D298" i="1"/>
  <c r="U297" i="1"/>
  <c r="N297" i="1"/>
  <c r="M297" i="1"/>
  <c r="F297" i="1"/>
  <c r="D297" i="1"/>
  <c r="U296" i="1"/>
  <c r="M296" i="1"/>
  <c r="F296" i="1"/>
  <c r="D296" i="1"/>
  <c r="U295" i="1"/>
  <c r="M295" i="1"/>
  <c r="F295" i="1"/>
  <c r="D295" i="1"/>
  <c r="U294" i="1"/>
  <c r="M294" i="1"/>
  <c r="H294" i="1"/>
  <c r="F294" i="1"/>
  <c r="D294" i="1"/>
  <c r="U293" i="1"/>
  <c r="M293" i="1"/>
  <c r="F293" i="1"/>
  <c r="D293" i="1"/>
  <c r="U292" i="1"/>
  <c r="M292" i="1"/>
  <c r="H292" i="1"/>
  <c r="F292" i="1"/>
  <c r="D292" i="1"/>
  <c r="U291" i="1"/>
  <c r="M291" i="1"/>
  <c r="F291" i="1"/>
  <c r="D291" i="1"/>
  <c r="U290" i="1"/>
  <c r="N290" i="1"/>
  <c r="M290" i="1"/>
  <c r="F290" i="1"/>
  <c r="D290" i="1"/>
  <c r="U289" i="1"/>
  <c r="M289" i="1"/>
  <c r="F289" i="1"/>
  <c r="D289" i="1"/>
  <c r="U288" i="1"/>
  <c r="M288" i="1"/>
  <c r="F288" i="1"/>
  <c r="D288" i="1"/>
  <c r="U287" i="1"/>
  <c r="M287" i="1"/>
  <c r="F287" i="1"/>
  <c r="D287" i="1"/>
  <c r="U286" i="1"/>
  <c r="M286" i="1"/>
  <c r="F286" i="1"/>
  <c r="D286" i="1"/>
  <c r="U285" i="1"/>
  <c r="M285" i="1"/>
  <c r="F285" i="1"/>
  <c r="D285" i="1"/>
  <c r="U284" i="1"/>
  <c r="M284" i="1"/>
  <c r="F284" i="1"/>
  <c r="D284" i="1"/>
  <c r="U283" i="1"/>
  <c r="M283" i="1"/>
  <c r="F283" i="1"/>
  <c r="D283" i="1"/>
  <c r="U282" i="1"/>
  <c r="M282" i="1"/>
  <c r="F282" i="1"/>
  <c r="D282" i="1"/>
  <c r="U281" i="1"/>
  <c r="M281" i="1"/>
  <c r="F281" i="1"/>
  <c r="D281" i="1"/>
  <c r="U280" i="1"/>
  <c r="F280" i="1"/>
  <c r="D280" i="1"/>
  <c r="U279" i="1"/>
  <c r="F279" i="1"/>
  <c r="D279" i="1"/>
  <c r="U278" i="1"/>
  <c r="F278" i="1"/>
  <c r="D278" i="1"/>
  <c r="U277" i="1"/>
  <c r="M277" i="1"/>
  <c r="F277" i="1"/>
  <c r="D277" i="1"/>
  <c r="U276" i="1"/>
  <c r="M276" i="1"/>
  <c r="F276" i="1"/>
  <c r="D276" i="1"/>
  <c r="U275" i="1"/>
  <c r="M275" i="1"/>
  <c r="F275" i="1"/>
  <c r="D275" i="1"/>
  <c r="U274" i="1"/>
  <c r="M274" i="1"/>
  <c r="F274" i="1"/>
  <c r="D274" i="1"/>
  <c r="U273" i="1"/>
  <c r="M273" i="1"/>
  <c r="F273" i="1"/>
  <c r="D273" i="1"/>
  <c r="U272" i="1"/>
  <c r="M272" i="1"/>
  <c r="F272" i="1"/>
  <c r="D272" i="1"/>
  <c r="U271" i="1"/>
  <c r="M271" i="1"/>
  <c r="F271" i="1"/>
  <c r="D271" i="1"/>
  <c r="U270" i="1"/>
  <c r="M270" i="1"/>
  <c r="F270" i="1"/>
  <c r="D270" i="1"/>
  <c r="U269" i="1"/>
  <c r="M269" i="1"/>
  <c r="F269" i="1"/>
  <c r="D269" i="1"/>
  <c r="U268" i="1"/>
  <c r="M268" i="1"/>
  <c r="H268" i="1"/>
  <c r="F268" i="1"/>
  <c r="D268" i="1"/>
  <c r="U267" i="1"/>
  <c r="M267" i="1"/>
  <c r="F267" i="1"/>
  <c r="D267" i="1"/>
  <c r="U266" i="1"/>
  <c r="M266" i="1"/>
  <c r="F266" i="1"/>
  <c r="D266" i="1"/>
  <c r="U265" i="1"/>
  <c r="M265" i="1"/>
  <c r="F265" i="1"/>
  <c r="D265" i="1"/>
  <c r="U264" i="1"/>
  <c r="M264" i="1"/>
  <c r="F264" i="1"/>
  <c r="D264" i="1"/>
  <c r="U263" i="1"/>
  <c r="M263" i="1"/>
  <c r="F263" i="1"/>
  <c r="D263" i="1"/>
  <c r="U262" i="1"/>
  <c r="M262" i="1"/>
  <c r="F262" i="1"/>
  <c r="D262" i="1"/>
  <c r="U261" i="1"/>
  <c r="M261" i="1"/>
  <c r="F261" i="1"/>
  <c r="D261" i="1"/>
  <c r="U260" i="1"/>
  <c r="M260" i="1"/>
  <c r="F260" i="1"/>
  <c r="D260" i="1"/>
  <c r="U259" i="1"/>
  <c r="M259" i="1"/>
  <c r="F259" i="1"/>
  <c r="D259" i="1"/>
  <c r="U258" i="1"/>
  <c r="M258" i="1"/>
  <c r="F258" i="1"/>
  <c r="D258" i="1"/>
  <c r="U257" i="1"/>
  <c r="M257" i="1"/>
  <c r="F257" i="1"/>
  <c r="D257" i="1"/>
  <c r="U256" i="1"/>
  <c r="M256" i="1"/>
  <c r="F256" i="1"/>
  <c r="D256" i="1"/>
  <c r="U255" i="1"/>
  <c r="M255" i="1"/>
  <c r="F255" i="1"/>
  <c r="D255" i="1"/>
  <c r="U254" i="1"/>
  <c r="M254" i="1"/>
  <c r="F254" i="1"/>
  <c r="D254" i="1"/>
  <c r="U253" i="1"/>
  <c r="M253" i="1"/>
  <c r="F253" i="1"/>
  <c r="D253" i="1"/>
  <c r="U252" i="1"/>
  <c r="M252" i="1"/>
  <c r="F252" i="1"/>
  <c r="D252" i="1"/>
  <c r="U251" i="1"/>
  <c r="M251" i="1"/>
  <c r="F251" i="1"/>
  <c r="D251" i="1"/>
  <c r="U250" i="1"/>
  <c r="M250" i="1"/>
  <c r="F250" i="1"/>
  <c r="D250" i="1"/>
  <c r="U249" i="1"/>
  <c r="M249" i="1"/>
  <c r="F249" i="1"/>
  <c r="D249" i="1"/>
  <c r="U248" i="1"/>
  <c r="M248" i="1"/>
  <c r="F248" i="1"/>
  <c r="D248" i="1"/>
  <c r="U247" i="1"/>
  <c r="M247" i="1"/>
  <c r="H247" i="1"/>
  <c r="F247" i="1"/>
  <c r="D247" i="1"/>
  <c r="U246" i="1"/>
  <c r="M246" i="1"/>
  <c r="H246" i="1"/>
  <c r="F246" i="1"/>
  <c r="D246" i="1"/>
  <c r="U245" i="1"/>
  <c r="M245" i="1"/>
  <c r="F245" i="1"/>
  <c r="D245" i="1"/>
  <c r="U244" i="1"/>
  <c r="M244" i="1"/>
  <c r="F244" i="1"/>
  <c r="D244" i="1"/>
  <c r="U243" i="1"/>
  <c r="M243" i="1"/>
  <c r="F243" i="1"/>
  <c r="D243" i="1"/>
  <c r="U242" i="1"/>
  <c r="M242" i="1"/>
  <c r="F242" i="1"/>
  <c r="D242" i="1"/>
  <c r="U241" i="1"/>
  <c r="M241" i="1"/>
  <c r="F241" i="1"/>
  <c r="D241" i="1"/>
  <c r="U240" i="1"/>
  <c r="M240" i="1"/>
  <c r="F240" i="1"/>
  <c r="D240" i="1"/>
  <c r="U239" i="1"/>
  <c r="M239" i="1"/>
  <c r="F239" i="1"/>
  <c r="D239" i="1"/>
  <c r="U238" i="1"/>
  <c r="M238" i="1"/>
  <c r="F238" i="1"/>
  <c r="D238" i="1"/>
  <c r="U237" i="1"/>
  <c r="M237" i="1"/>
  <c r="F237" i="1"/>
  <c r="D237" i="1"/>
  <c r="U236" i="1"/>
  <c r="M236" i="1"/>
  <c r="F236" i="1"/>
  <c r="D236" i="1"/>
  <c r="U235" i="1"/>
  <c r="M235" i="1"/>
  <c r="F235" i="1"/>
  <c r="D235" i="1"/>
  <c r="U234" i="1"/>
  <c r="M234" i="1"/>
  <c r="F234" i="1"/>
  <c r="D234" i="1"/>
  <c r="U233" i="1"/>
  <c r="M233" i="1"/>
  <c r="F233" i="1"/>
  <c r="D233" i="1"/>
  <c r="U232" i="1"/>
  <c r="M232" i="1"/>
  <c r="F232" i="1"/>
  <c r="D232" i="1"/>
  <c r="U231" i="1"/>
  <c r="M231" i="1"/>
  <c r="F231" i="1"/>
  <c r="D231" i="1"/>
  <c r="U230" i="1"/>
  <c r="M230" i="1"/>
  <c r="F230" i="1"/>
  <c r="D230" i="1"/>
  <c r="U229" i="1"/>
  <c r="M229" i="1"/>
  <c r="F229" i="1"/>
  <c r="D229" i="1"/>
  <c r="U228" i="1"/>
  <c r="M228" i="1"/>
  <c r="F228" i="1"/>
  <c r="D228" i="1"/>
  <c r="U227" i="1"/>
  <c r="M227" i="1"/>
  <c r="F227" i="1"/>
  <c r="D227" i="1"/>
  <c r="U226" i="1"/>
  <c r="M226" i="1"/>
  <c r="F226" i="1"/>
  <c r="D226" i="1"/>
  <c r="U225" i="1"/>
  <c r="M225" i="1"/>
  <c r="F225" i="1"/>
  <c r="D225" i="1"/>
  <c r="U224" i="1"/>
  <c r="M224" i="1"/>
  <c r="F224" i="1"/>
  <c r="D224" i="1"/>
  <c r="U223" i="1"/>
  <c r="M223" i="1"/>
  <c r="F223" i="1"/>
  <c r="D223" i="1"/>
  <c r="U222" i="1"/>
  <c r="M222" i="1"/>
  <c r="F222" i="1"/>
  <c r="D222" i="1"/>
  <c r="U221" i="1"/>
  <c r="M221" i="1"/>
  <c r="F221" i="1"/>
  <c r="D221" i="1"/>
  <c r="U220" i="1"/>
  <c r="M220" i="1"/>
  <c r="F220" i="1"/>
  <c r="D220" i="1"/>
  <c r="U219" i="1"/>
  <c r="M219" i="1"/>
  <c r="F219" i="1"/>
  <c r="D219" i="1"/>
  <c r="U218" i="1"/>
  <c r="M218" i="1"/>
  <c r="F218" i="1"/>
  <c r="D218" i="1"/>
  <c r="U217" i="1"/>
  <c r="M217" i="1"/>
  <c r="F217" i="1"/>
  <c r="D217" i="1"/>
  <c r="U216" i="1"/>
  <c r="M216" i="1"/>
  <c r="F216" i="1"/>
  <c r="D216" i="1"/>
  <c r="U215" i="1"/>
  <c r="M215" i="1"/>
  <c r="F215" i="1"/>
  <c r="D215" i="1"/>
  <c r="U214" i="1"/>
  <c r="M214" i="1"/>
  <c r="F214" i="1"/>
  <c r="D214" i="1"/>
  <c r="U213" i="1"/>
  <c r="M213" i="1"/>
  <c r="F213" i="1"/>
  <c r="D213" i="1"/>
  <c r="U212" i="1"/>
  <c r="M212" i="1"/>
  <c r="F212" i="1"/>
  <c r="D212" i="1"/>
  <c r="U211" i="1"/>
  <c r="M211" i="1"/>
  <c r="F211" i="1"/>
  <c r="D211" i="1"/>
  <c r="U210" i="1"/>
  <c r="M210" i="1"/>
  <c r="F210" i="1"/>
  <c r="D210" i="1"/>
  <c r="U209" i="1"/>
  <c r="M209" i="1"/>
  <c r="F209" i="1"/>
  <c r="D209" i="1"/>
  <c r="U208" i="1"/>
  <c r="M208" i="1"/>
  <c r="F208" i="1"/>
  <c r="D208" i="1"/>
  <c r="U207" i="1"/>
  <c r="M207" i="1"/>
  <c r="F207" i="1"/>
  <c r="D207" i="1"/>
  <c r="U206" i="1"/>
  <c r="M206" i="1"/>
  <c r="F206" i="1"/>
  <c r="D206" i="1"/>
  <c r="U205" i="1"/>
  <c r="M205" i="1"/>
  <c r="F205" i="1"/>
  <c r="D205" i="1"/>
  <c r="U204" i="1"/>
  <c r="M204" i="1"/>
  <c r="F204" i="1"/>
  <c r="D204" i="1"/>
  <c r="U203" i="1"/>
  <c r="M203" i="1"/>
  <c r="F203" i="1"/>
  <c r="D203" i="1"/>
  <c r="U202" i="1"/>
  <c r="M202" i="1"/>
  <c r="F202" i="1"/>
  <c r="D202" i="1"/>
  <c r="U201" i="1"/>
  <c r="M201" i="1"/>
  <c r="F201" i="1"/>
  <c r="D201" i="1"/>
  <c r="U200" i="1"/>
  <c r="M200" i="1"/>
  <c r="F200" i="1"/>
  <c r="D200" i="1"/>
  <c r="U199" i="1"/>
  <c r="M199" i="1"/>
  <c r="F199" i="1"/>
  <c r="D199" i="1"/>
  <c r="U198" i="1"/>
  <c r="M198" i="1"/>
  <c r="F198" i="1"/>
  <c r="D198" i="1"/>
  <c r="U197" i="1"/>
  <c r="M197" i="1"/>
  <c r="F197" i="1"/>
  <c r="D197" i="1"/>
  <c r="U196" i="1"/>
  <c r="M196" i="1"/>
  <c r="F196" i="1"/>
  <c r="D196" i="1"/>
  <c r="U195" i="1"/>
  <c r="M195" i="1"/>
  <c r="F195" i="1"/>
  <c r="D195" i="1"/>
  <c r="U194" i="1"/>
  <c r="M194" i="1"/>
  <c r="F194" i="1"/>
  <c r="D194" i="1"/>
  <c r="U193" i="1"/>
  <c r="M193" i="1"/>
  <c r="F193" i="1"/>
  <c r="D193" i="1"/>
  <c r="U192" i="1"/>
  <c r="M192" i="1"/>
  <c r="F192" i="1"/>
  <c r="D192" i="1"/>
  <c r="U191" i="1"/>
  <c r="M191" i="1"/>
  <c r="F191" i="1"/>
  <c r="D191" i="1"/>
  <c r="U190" i="1"/>
  <c r="M190" i="1"/>
  <c r="F190" i="1"/>
  <c r="D190" i="1"/>
  <c r="U189" i="1"/>
  <c r="M189" i="1"/>
  <c r="F189" i="1"/>
  <c r="D189" i="1"/>
  <c r="U188" i="1"/>
  <c r="M188" i="1"/>
  <c r="F188" i="1"/>
  <c r="D188" i="1"/>
  <c r="U187" i="1"/>
  <c r="M187" i="1"/>
  <c r="F187" i="1"/>
  <c r="D187" i="1"/>
  <c r="U186" i="1"/>
  <c r="M186" i="1"/>
  <c r="F186" i="1"/>
  <c r="D186" i="1"/>
  <c r="U185" i="1"/>
  <c r="M185" i="1"/>
  <c r="F185" i="1"/>
  <c r="D185" i="1"/>
  <c r="U184" i="1"/>
  <c r="N184" i="1"/>
  <c r="M184" i="1"/>
  <c r="F184" i="1"/>
  <c r="D184" i="1"/>
  <c r="U183" i="1"/>
  <c r="M183" i="1"/>
  <c r="F183" i="1"/>
  <c r="D183" i="1"/>
  <c r="U182" i="1"/>
  <c r="M182" i="1"/>
  <c r="F182" i="1"/>
  <c r="D182" i="1"/>
  <c r="U181" i="1"/>
  <c r="M181" i="1"/>
  <c r="F181" i="1"/>
  <c r="D181" i="1"/>
  <c r="U180" i="1"/>
  <c r="M180" i="1"/>
  <c r="F180" i="1"/>
  <c r="D180" i="1"/>
  <c r="U179" i="1"/>
  <c r="M179" i="1"/>
  <c r="F179" i="1"/>
  <c r="D179" i="1"/>
  <c r="U178" i="1"/>
  <c r="M178" i="1"/>
  <c r="F178" i="1"/>
  <c r="D178" i="1"/>
  <c r="U177" i="1"/>
  <c r="M177" i="1"/>
  <c r="F177" i="1"/>
  <c r="D177" i="1"/>
  <c r="U176" i="1"/>
  <c r="M176" i="1"/>
  <c r="F176" i="1"/>
  <c r="D176" i="1"/>
  <c r="U175" i="1"/>
  <c r="M175" i="1"/>
  <c r="F175" i="1"/>
  <c r="D175" i="1"/>
  <c r="U174" i="1"/>
  <c r="M174" i="1"/>
  <c r="F174" i="1"/>
  <c r="D174" i="1"/>
  <c r="U173" i="1"/>
  <c r="M173" i="1"/>
  <c r="F173" i="1"/>
  <c r="D173" i="1"/>
  <c r="U172" i="1"/>
  <c r="M172" i="1"/>
  <c r="F172" i="1"/>
  <c r="D172" i="1"/>
  <c r="U171" i="1"/>
  <c r="M171" i="1"/>
  <c r="F171" i="1"/>
  <c r="D171" i="1"/>
  <c r="U170" i="1"/>
  <c r="M170" i="1"/>
  <c r="F170" i="1"/>
  <c r="D170" i="1"/>
  <c r="U169" i="1"/>
  <c r="M169" i="1"/>
  <c r="F169" i="1"/>
  <c r="D169" i="1"/>
  <c r="U168" i="1"/>
  <c r="M168" i="1"/>
  <c r="F168" i="1"/>
  <c r="D168" i="1"/>
  <c r="U167" i="1"/>
  <c r="M167" i="1"/>
  <c r="F167" i="1"/>
  <c r="D167" i="1"/>
  <c r="U166" i="1"/>
  <c r="M166" i="1"/>
  <c r="F166" i="1"/>
  <c r="D166" i="1"/>
  <c r="U165" i="1"/>
  <c r="M165" i="1"/>
  <c r="F165" i="1"/>
  <c r="D165" i="1"/>
  <c r="U164" i="1"/>
  <c r="M164" i="1"/>
  <c r="F164" i="1"/>
  <c r="D164" i="1"/>
  <c r="U163" i="1"/>
  <c r="M163" i="1"/>
  <c r="F163" i="1"/>
  <c r="D163" i="1"/>
  <c r="U162" i="1"/>
  <c r="M162" i="1"/>
  <c r="F162" i="1"/>
  <c r="D162" i="1"/>
  <c r="U161" i="1"/>
  <c r="M161" i="1"/>
  <c r="F161" i="1"/>
  <c r="D161" i="1"/>
  <c r="U160" i="1"/>
  <c r="M160" i="1"/>
  <c r="F160" i="1"/>
  <c r="D160" i="1"/>
  <c r="U159" i="1"/>
  <c r="M159" i="1"/>
  <c r="F159" i="1"/>
  <c r="D159" i="1"/>
  <c r="U158" i="1"/>
  <c r="M158" i="1"/>
  <c r="F158" i="1"/>
  <c r="D158" i="1"/>
  <c r="U157" i="1"/>
  <c r="M157" i="1"/>
  <c r="F157" i="1"/>
  <c r="D157" i="1"/>
  <c r="U156" i="1"/>
  <c r="M156" i="1"/>
  <c r="F156" i="1"/>
  <c r="D156" i="1"/>
  <c r="U155" i="1"/>
  <c r="M155" i="1"/>
  <c r="F155" i="1"/>
  <c r="D155" i="1"/>
  <c r="U154" i="1"/>
  <c r="M154" i="1"/>
  <c r="F154" i="1"/>
  <c r="D154" i="1"/>
  <c r="U153" i="1"/>
  <c r="M153" i="1"/>
  <c r="F153" i="1"/>
  <c r="D153" i="1"/>
  <c r="U152" i="1"/>
  <c r="M152" i="1"/>
  <c r="F152" i="1"/>
  <c r="D152" i="1"/>
  <c r="U151" i="1"/>
  <c r="M151" i="1"/>
  <c r="F151" i="1"/>
  <c r="D151" i="1"/>
  <c r="U150" i="1"/>
  <c r="M150" i="1"/>
  <c r="F150" i="1"/>
  <c r="D150" i="1"/>
  <c r="U149" i="1"/>
  <c r="M149" i="1"/>
  <c r="F149" i="1"/>
  <c r="D149" i="1"/>
  <c r="U148" i="1"/>
  <c r="M148" i="1"/>
  <c r="F148" i="1"/>
  <c r="D148" i="1"/>
  <c r="U147" i="1"/>
  <c r="M147" i="1"/>
  <c r="F147" i="1"/>
  <c r="D147" i="1"/>
  <c r="U146" i="1"/>
  <c r="M146" i="1"/>
  <c r="F146" i="1"/>
  <c r="D146" i="1"/>
  <c r="U145" i="1"/>
  <c r="M145" i="1"/>
  <c r="F145" i="1"/>
  <c r="D145" i="1"/>
  <c r="U144" i="1"/>
  <c r="M144" i="1"/>
  <c r="F144" i="1"/>
  <c r="D144" i="1"/>
  <c r="U143" i="1"/>
  <c r="M143" i="1"/>
  <c r="F143" i="1"/>
  <c r="D143" i="1"/>
  <c r="U142" i="1"/>
  <c r="M142" i="1"/>
  <c r="F142" i="1"/>
  <c r="D142" i="1"/>
  <c r="U141" i="1"/>
  <c r="M141" i="1"/>
  <c r="F141" i="1"/>
  <c r="D141" i="1"/>
  <c r="U140" i="1"/>
  <c r="M140" i="1"/>
  <c r="F140" i="1"/>
  <c r="D140" i="1"/>
  <c r="U139" i="1"/>
  <c r="M139" i="1"/>
  <c r="F139" i="1"/>
  <c r="D139" i="1"/>
  <c r="U138" i="1"/>
  <c r="M138" i="1"/>
  <c r="F138" i="1"/>
  <c r="D138" i="1"/>
  <c r="U137" i="1"/>
  <c r="M137" i="1"/>
  <c r="F137" i="1"/>
  <c r="D137" i="1"/>
  <c r="U136" i="1"/>
  <c r="M136" i="1"/>
  <c r="F136" i="1"/>
  <c r="D136" i="1"/>
  <c r="U135" i="1"/>
  <c r="M135" i="1"/>
  <c r="F135" i="1"/>
  <c r="D135" i="1"/>
  <c r="U134" i="1"/>
  <c r="M134" i="1"/>
  <c r="F134" i="1"/>
  <c r="D134" i="1"/>
  <c r="U133" i="1"/>
  <c r="M133" i="1"/>
  <c r="F133" i="1"/>
  <c r="D133" i="1"/>
  <c r="U132" i="1"/>
  <c r="M132" i="1"/>
  <c r="F132" i="1"/>
  <c r="D132" i="1"/>
  <c r="U131" i="1"/>
  <c r="M131" i="1"/>
  <c r="F131" i="1"/>
  <c r="D131" i="1"/>
  <c r="U130" i="1"/>
  <c r="M130" i="1"/>
  <c r="F130" i="1"/>
  <c r="D130" i="1"/>
  <c r="U129" i="1"/>
  <c r="M129" i="1"/>
  <c r="F129" i="1"/>
  <c r="D129" i="1"/>
  <c r="U128" i="1"/>
  <c r="M128" i="1"/>
  <c r="F128" i="1"/>
  <c r="D128" i="1"/>
  <c r="U127" i="1"/>
  <c r="M127" i="1"/>
  <c r="F127" i="1"/>
  <c r="D127" i="1"/>
  <c r="U126" i="1"/>
  <c r="M126" i="1"/>
  <c r="F126" i="1"/>
  <c r="D126" i="1"/>
  <c r="U125" i="1"/>
  <c r="M125" i="1"/>
  <c r="F125" i="1"/>
  <c r="D125" i="1"/>
  <c r="U124" i="1"/>
  <c r="M124" i="1"/>
  <c r="F124" i="1"/>
  <c r="D124" i="1"/>
  <c r="U123" i="1"/>
  <c r="M123" i="1"/>
  <c r="F123" i="1"/>
  <c r="D123" i="1"/>
  <c r="U122" i="1"/>
  <c r="M122" i="1"/>
  <c r="F122" i="1"/>
  <c r="D122" i="1"/>
  <c r="U121" i="1"/>
  <c r="M121" i="1"/>
  <c r="F121" i="1"/>
  <c r="D121" i="1"/>
  <c r="U120" i="1"/>
  <c r="M120" i="1"/>
  <c r="F120" i="1"/>
  <c r="D120" i="1"/>
  <c r="U119" i="1"/>
  <c r="M119" i="1"/>
  <c r="F119" i="1"/>
  <c r="D119" i="1"/>
  <c r="U118" i="1"/>
  <c r="M118" i="1"/>
  <c r="F118" i="1"/>
  <c r="D118" i="1"/>
  <c r="U117" i="1"/>
  <c r="M117" i="1"/>
  <c r="F117" i="1"/>
  <c r="D117" i="1"/>
  <c r="U116" i="1"/>
  <c r="M116" i="1"/>
  <c r="F116" i="1"/>
  <c r="D116" i="1"/>
  <c r="U115" i="1"/>
  <c r="M115" i="1"/>
  <c r="F115" i="1"/>
  <c r="D115" i="1"/>
  <c r="U114" i="1"/>
  <c r="M114" i="1"/>
  <c r="F114" i="1"/>
  <c r="D114" i="1"/>
  <c r="U113" i="1"/>
  <c r="M113" i="1"/>
  <c r="F113" i="1"/>
  <c r="D113" i="1"/>
  <c r="U112" i="1"/>
  <c r="M112" i="1"/>
  <c r="F112" i="1"/>
  <c r="D112" i="1"/>
  <c r="U111" i="1"/>
  <c r="M111" i="1"/>
  <c r="F111" i="1"/>
  <c r="D111" i="1"/>
  <c r="U110" i="1"/>
  <c r="M110" i="1"/>
  <c r="F110" i="1"/>
  <c r="D110" i="1"/>
  <c r="U109" i="1"/>
  <c r="M109" i="1"/>
  <c r="F109" i="1"/>
  <c r="D109" i="1"/>
  <c r="U108" i="1"/>
  <c r="M108" i="1"/>
  <c r="F108" i="1"/>
  <c r="D108" i="1"/>
  <c r="U107" i="1"/>
  <c r="M107" i="1"/>
  <c r="F107" i="1"/>
  <c r="D107" i="1"/>
  <c r="U106" i="1"/>
  <c r="M106" i="1"/>
  <c r="F106" i="1"/>
  <c r="D106" i="1"/>
  <c r="U105" i="1"/>
  <c r="M105" i="1"/>
  <c r="F105" i="1"/>
  <c r="D105" i="1"/>
  <c r="U104" i="1"/>
  <c r="M104" i="1"/>
  <c r="F104" i="1"/>
  <c r="D104" i="1"/>
  <c r="U103" i="1"/>
  <c r="M103" i="1"/>
  <c r="F103" i="1"/>
  <c r="D103" i="1"/>
  <c r="U102" i="1"/>
  <c r="M102" i="1"/>
  <c r="F102" i="1"/>
  <c r="D102" i="1"/>
  <c r="U101" i="1"/>
  <c r="M101" i="1"/>
  <c r="F101" i="1"/>
  <c r="D101" i="1"/>
  <c r="U100" i="1"/>
  <c r="M100" i="1"/>
  <c r="F100" i="1"/>
  <c r="D100" i="1"/>
  <c r="U99" i="1"/>
  <c r="M99" i="1"/>
  <c r="F99" i="1"/>
  <c r="D99" i="1"/>
  <c r="U98" i="1"/>
  <c r="M98" i="1"/>
  <c r="F98" i="1"/>
  <c r="D98" i="1"/>
  <c r="U97" i="1"/>
  <c r="M97" i="1"/>
  <c r="F97" i="1"/>
  <c r="D97" i="1"/>
  <c r="U96" i="1"/>
  <c r="M96" i="1"/>
  <c r="F96" i="1"/>
  <c r="D96" i="1"/>
  <c r="U95" i="1"/>
  <c r="M95" i="1"/>
  <c r="F95" i="1"/>
  <c r="D95" i="1"/>
  <c r="U94" i="1"/>
  <c r="M94" i="1"/>
  <c r="F94" i="1"/>
  <c r="D94" i="1"/>
  <c r="U93" i="1"/>
  <c r="M93" i="1"/>
  <c r="F93" i="1"/>
  <c r="D93" i="1"/>
  <c r="U92" i="1"/>
  <c r="M92" i="1"/>
  <c r="F92" i="1"/>
  <c r="D92" i="1"/>
  <c r="U91" i="1"/>
  <c r="M91" i="1"/>
  <c r="F91" i="1"/>
  <c r="D91" i="1"/>
  <c r="U90" i="1"/>
  <c r="M90" i="1"/>
  <c r="F90" i="1"/>
  <c r="D90" i="1"/>
  <c r="U89" i="1"/>
  <c r="M89" i="1"/>
  <c r="F89" i="1"/>
  <c r="D89" i="1"/>
  <c r="U88" i="1"/>
  <c r="M88" i="1"/>
  <c r="F88" i="1"/>
  <c r="D88" i="1"/>
  <c r="U87" i="1"/>
  <c r="M87" i="1"/>
  <c r="F87" i="1"/>
  <c r="D87" i="1"/>
  <c r="U86" i="1"/>
  <c r="M86" i="1"/>
  <c r="F86" i="1"/>
  <c r="D86" i="1"/>
  <c r="U85" i="1"/>
  <c r="M85" i="1"/>
  <c r="F85" i="1"/>
  <c r="D85" i="1"/>
  <c r="U84" i="1"/>
  <c r="M84" i="1"/>
  <c r="F84" i="1"/>
  <c r="D84" i="1"/>
  <c r="U83" i="1"/>
  <c r="M83" i="1"/>
  <c r="F83" i="1"/>
  <c r="D83" i="1"/>
  <c r="U82" i="1"/>
  <c r="M82" i="1"/>
  <c r="F82" i="1"/>
  <c r="D82" i="1"/>
  <c r="U81" i="1"/>
  <c r="M81" i="1"/>
  <c r="F81" i="1"/>
  <c r="D81" i="1"/>
  <c r="U80" i="1"/>
  <c r="M80" i="1"/>
  <c r="F80" i="1"/>
  <c r="D80" i="1"/>
  <c r="U79" i="1"/>
  <c r="M79" i="1"/>
  <c r="F79" i="1"/>
  <c r="D79" i="1"/>
  <c r="U78" i="1"/>
  <c r="M78" i="1"/>
  <c r="F78" i="1"/>
  <c r="D78" i="1"/>
  <c r="U77" i="1"/>
  <c r="M77" i="1"/>
  <c r="F77" i="1"/>
  <c r="D77" i="1"/>
  <c r="U76" i="1"/>
  <c r="M76" i="1"/>
  <c r="F76" i="1"/>
  <c r="D76" i="1"/>
  <c r="U75" i="1"/>
  <c r="M75" i="1"/>
  <c r="F75" i="1"/>
  <c r="D75" i="1"/>
  <c r="U74" i="1"/>
  <c r="M74" i="1"/>
  <c r="F74" i="1"/>
  <c r="D74" i="1"/>
  <c r="U73" i="1"/>
  <c r="M73" i="1"/>
  <c r="D73" i="1"/>
  <c r="U72" i="1"/>
  <c r="M72" i="1"/>
  <c r="F72" i="1"/>
  <c r="D72" i="1"/>
  <c r="U71" i="1"/>
  <c r="M71" i="1"/>
  <c r="F71" i="1"/>
  <c r="D71" i="1"/>
  <c r="U70" i="1"/>
  <c r="M70" i="1"/>
  <c r="F70" i="1"/>
  <c r="D70" i="1"/>
  <c r="U69" i="1"/>
  <c r="M69" i="1"/>
  <c r="F69" i="1"/>
  <c r="D69" i="1"/>
  <c r="U68" i="1"/>
  <c r="M68" i="1"/>
  <c r="F68" i="1"/>
  <c r="D68" i="1"/>
  <c r="U67" i="1"/>
  <c r="M67" i="1"/>
  <c r="F67" i="1"/>
  <c r="D67" i="1"/>
  <c r="U66" i="1"/>
  <c r="M66" i="1"/>
  <c r="F66" i="1"/>
  <c r="D66" i="1"/>
  <c r="U65" i="1"/>
  <c r="M65" i="1"/>
  <c r="F65" i="1"/>
  <c r="D65" i="1"/>
  <c r="U64" i="1"/>
  <c r="M64" i="1"/>
  <c r="D64" i="1"/>
  <c r="U63" i="1"/>
  <c r="M63" i="1"/>
  <c r="F63" i="1"/>
  <c r="D63" i="1"/>
  <c r="U62" i="1"/>
  <c r="M62" i="1"/>
  <c r="F62" i="1"/>
  <c r="D62" i="1"/>
  <c r="U61" i="1"/>
  <c r="M61" i="1"/>
  <c r="F61" i="1"/>
  <c r="D61" i="1"/>
  <c r="U60" i="1"/>
  <c r="M60" i="1"/>
  <c r="F60" i="1"/>
  <c r="D60" i="1"/>
  <c r="U59" i="1"/>
  <c r="M59" i="1"/>
  <c r="F59" i="1"/>
  <c r="D59" i="1"/>
  <c r="U58" i="1"/>
  <c r="M58" i="1"/>
  <c r="F58" i="1"/>
  <c r="D58" i="1"/>
  <c r="U57" i="1"/>
  <c r="M57" i="1"/>
  <c r="F57" i="1"/>
  <c r="D57" i="1"/>
  <c r="U56" i="1"/>
  <c r="M56" i="1"/>
  <c r="F56" i="1"/>
  <c r="D56" i="1"/>
  <c r="U55" i="1"/>
  <c r="M55" i="1"/>
  <c r="F55" i="1"/>
  <c r="D55" i="1"/>
  <c r="U54" i="1"/>
  <c r="M54" i="1"/>
  <c r="F54" i="1"/>
  <c r="D54" i="1"/>
  <c r="U53" i="1"/>
  <c r="M53" i="1"/>
  <c r="F53" i="1"/>
  <c r="D53" i="1"/>
  <c r="U52" i="1"/>
  <c r="M52" i="1"/>
  <c r="F52" i="1"/>
  <c r="D52" i="1"/>
  <c r="U51" i="1"/>
  <c r="M51" i="1"/>
  <c r="F51" i="1"/>
  <c r="D51" i="1"/>
  <c r="U50" i="1"/>
  <c r="M50" i="1"/>
  <c r="F50" i="1"/>
  <c r="D50" i="1"/>
  <c r="U49" i="1"/>
  <c r="M49" i="1"/>
  <c r="F49" i="1"/>
  <c r="D49" i="1"/>
  <c r="U48" i="1"/>
  <c r="M48" i="1"/>
  <c r="F48" i="1"/>
  <c r="D48" i="1"/>
  <c r="U47" i="1"/>
  <c r="M47" i="1"/>
  <c r="F47" i="1"/>
  <c r="D47" i="1"/>
  <c r="U46" i="1"/>
  <c r="M46" i="1"/>
  <c r="F46" i="1"/>
  <c r="D46" i="1"/>
  <c r="U45" i="1"/>
  <c r="M45" i="1"/>
  <c r="F45" i="1"/>
  <c r="D45" i="1"/>
  <c r="U44" i="1"/>
  <c r="M44" i="1"/>
  <c r="F44" i="1"/>
  <c r="D44" i="1"/>
  <c r="U43" i="1"/>
  <c r="M43" i="1"/>
  <c r="F43" i="1"/>
  <c r="D43" i="1"/>
  <c r="U42" i="1"/>
  <c r="M42" i="1"/>
  <c r="F42" i="1"/>
  <c r="D42" i="1"/>
  <c r="U41" i="1"/>
  <c r="M41" i="1"/>
  <c r="F41" i="1"/>
  <c r="D41" i="1"/>
  <c r="U40" i="1"/>
  <c r="M40" i="1"/>
  <c r="F40" i="1"/>
  <c r="D40" i="1"/>
  <c r="U39" i="1"/>
  <c r="M39" i="1"/>
  <c r="F39" i="1"/>
  <c r="D39" i="1"/>
  <c r="U38" i="1"/>
  <c r="M38" i="1"/>
  <c r="F38" i="1"/>
  <c r="D38" i="1"/>
  <c r="U37" i="1"/>
  <c r="M37" i="1"/>
  <c r="F37" i="1"/>
  <c r="D37" i="1"/>
  <c r="U36" i="1"/>
  <c r="M36" i="1"/>
  <c r="F36" i="1"/>
  <c r="D36" i="1"/>
  <c r="U35" i="1"/>
  <c r="M35" i="1"/>
  <c r="F35" i="1"/>
  <c r="D35" i="1"/>
  <c r="U34" i="1"/>
  <c r="M34" i="1"/>
  <c r="F34" i="1"/>
  <c r="D34" i="1"/>
  <c r="U33" i="1"/>
  <c r="M33" i="1"/>
  <c r="F33" i="1"/>
  <c r="D33" i="1"/>
  <c r="U32" i="1"/>
  <c r="M32" i="1"/>
  <c r="F32" i="1"/>
  <c r="D32" i="1"/>
  <c r="U31" i="1"/>
  <c r="M31" i="1"/>
  <c r="F31" i="1"/>
  <c r="D31" i="1"/>
  <c r="U30" i="1"/>
  <c r="M30" i="1"/>
  <c r="F30" i="1"/>
  <c r="D30" i="1"/>
  <c r="U29" i="1"/>
  <c r="M29" i="1"/>
  <c r="F29" i="1"/>
  <c r="D29" i="1"/>
  <c r="U28" i="1"/>
  <c r="M28" i="1"/>
  <c r="F28" i="1"/>
  <c r="D28" i="1"/>
  <c r="U27" i="1"/>
  <c r="M27" i="1"/>
  <c r="F27" i="1"/>
  <c r="D27" i="1"/>
  <c r="U26" i="1"/>
  <c r="M26" i="1"/>
  <c r="F26" i="1"/>
  <c r="D26" i="1"/>
  <c r="U25" i="1"/>
  <c r="M25" i="1"/>
  <c r="F25" i="1"/>
  <c r="D25" i="1"/>
  <c r="U24" i="1"/>
  <c r="M24" i="1"/>
  <c r="F24" i="1"/>
  <c r="D24" i="1"/>
  <c r="U23" i="1"/>
  <c r="M23" i="1"/>
  <c r="F23" i="1"/>
  <c r="D23" i="1"/>
  <c r="U22" i="1"/>
  <c r="M22" i="1"/>
  <c r="F22" i="1"/>
  <c r="D22" i="1"/>
  <c r="U21" i="1"/>
  <c r="M21" i="1"/>
  <c r="F21" i="1"/>
  <c r="D21" i="1"/>
  <c r="U20" i="1"/>
  <c r="M20" i="1"/>
  <c r="F20" i="1"/>
  <c r="D20" i="1"/>
  <c r="U19" i="1"/>
  <c r="M19" i="1"/>
  <c r="F19" i="1"/>
  <c r="D19" i="1"/>
  <c r="U18" i="1"/>
  <c r="M18" i="1"/>
  <c r="F18" i="1"/>
  <c r="D18" i="1"/>
  <c r="U17" i="1"/>
  <c r="M17" i="1"/>
  <c r="F17" i="1"/>
  <c r="D17" i="1"/>
  <c r="U16" i="1"/>
  <c r="M16" i="1"/>
  <c r="F16" i="1"/>
  <c r="D16" i="1"/>
  <c r="U15" i="1"/>
  <c r="M15" i="1"/>
  <c r="F15" i="1"/>
  <c r="D15" i="1"/>
  <c r="U14" i="1"/>
  <c r="M14" i="1"/>
  <c r="F14" i="1"/>
  <c r="D14" i="1"/>
  <c r="U13" i="1"/>
  <c r="M13" i="1"/>
  <c r="F13" i="1"/>
  <c r="D13" i="1"/>
  <c r="U12" i="1"/>
  <c r="M12" i="1"/>
  <c r="F12" i="1"/>
  <c r="D12" i="1"/>
  <c r="U11" i="1"/>
  <c r="M11" i="1"/>
  <c r="F11" i="1"/>
  <c r="D11" i="1"/>
  <c r="U10" i="1"/>
  <c r="M10" i="1"/>
  <c r="D10" i="1"/>
  <c r="U9" i="1"/>
  <c r="M9" i="1"/>
  <c r="F9" i="1"/>
  <c r="D9" i="1"/>
  <c r="U8" i="1"/>
  <c r="M8" i="1"/>
  <c r="F8" i="1"/>
  <c r="D8" i="1"/>
  <c r="U7" i="1"/>
  <c r="M7" i="1"/>
  <c r="F7" i="1"/>
  <c r="D7" i="1"/>
  <c r="U6" i="1"/>
  <c r="F6" i="1"/>
  <c r="D6" i="1"/>
  <c r="C6" i="1"/>
  <c r="U5" i="1"/>
  <c r="F5" i="1"/>
  <c r="D5" i="1"/>
  <c r="C5" i="1"/>
  <c r="U4" i="1"/>
  <c r="F4" i="1"/>
  <c r="D4" i="1"/>
  <c r="C4" i="1"/>
  <c r="U3" i="1"/>
  <c r="F3" i="1"/>
  <c r="D3" i="1"/>
  <c r="C3" i="1"/>
  <c r="U2" i="1"/>
  <c r="F2" i="1"/>
  <c r="D2" i="1"/>
  <c r="C2" i="1"/>
</calcChain>
</file>

<file path=xl/sharedStrings.xml><?xml version="1.0" encoding="utf-8"?>
<sst xmlns="http://schemas.openxmlformats.org/spreadsheetml/2006/main" count="1096" uniqueCount="361">
  <si>
    <t>day</t>
  </si>
  <si>
    <t>shot</t>
  </si>
  <si>
    <t>z steps</t>
  </si>
  <si>
    <t>z um</t>
  </si>
  <si>
    <t>PP in out</t>
  </si>
  <si>
    <t>GVD in fs^2</t>
  </si>
  <si>
    <t>GVD</t>
  </si>
  <si>
    <t>Nmax</t>
  </si>
  <si>
    <t>EL (corrected)</t>
  </si>
  <si>
    <t>HHG 34-50nm</t>
  </si>
  <si>
    <t>HHG 24nm-34nm</t>
  </si>
  <si>
    <t>HHG_E in uJ full range</t>
  </si>
  <si>
    <t>EL on target</t>
  </si>
  <si>
    <t>divergence N=25</t>
  </si>
  <si>
    <t>divergence N=22</t>
  </si>
  <si>
    <t>div25 gauss</t>
  </si>
  <si>
    <t>EN25</t>
  </si>
  <si>
    <t>2w center</t>
  </si>
  <si>
    <t>IL in 1E19</t>
  </si>
  <si>
    <t>Comment 1</t>
  </si>
  <si>
    <t>comment2</t>
  </si>
  <si>
    <t>off</t>
  </si>
  <si>
    <t>highly complex modulation</t>
  </si>
  <si>
    <t>center</t>
  </si>
  <si>
    <t>narrow angular chirp in between</t>
  </si>
  <si>
    <t>narrow angular chirp on left side, two sources, no ROM, regular modulations in between</t>
  </si>
  <si>
    <t>spatial chirp interesting</t>
  </si>
  <si>
    <t>spatial chirp interesting/ weaker</t>
  </si>
  <si>
    <t>christmas tree like chirped submodulation</t>
  </si>
  <si>
    <t>Stronger, bigger div, complex modulation</t>
  </si>
  <si>
    <t>two sources, with modulations, separated source</t>
  </si>
  <si>
    <t>Two sources, separated source, half integers, highly complex modulation</t>
  </si>
  <si>
    <t>blue low divergence</t>
  </si>
  <si>
    <t>Stronger, low divergence</t>
  </si>
  <si>
    <t>Low divergence, broad spectra, highly complex modulation</t>
  </si>
  <si>
    <t>low divergence</t>
  </si>
  <si>
    <t>Multiple sources, separated source, half integers, highly complex modulation</t>
  </si>
  <si>
    <t>Wide div, two sources, half integers, highly complex modulation</t>
  </si>
  <si>
    <t>Separated sources, one low div, highly complex modulation</t>
  </si>
  <si>
    <t>ROM, stronger, denting29, wide div, broad</t>
  </si>
  <si>
    <t>ROM, stronger, still modulations, denting, wide div</t>
  </si>
  <si>
    <t>modulations, wide div</t>
  </si>
  <si>
    <t>Multiple sources, chirped, wide spectra, narrow div, highly complex modulation</t>
  </si>
  <si>
    <t>Weaker,Multiple sources, chirped, wide spectra, narrow div, highly complex modulation</t>
  </si>
  <si>
    <t>ROM, some spatial modul.</t>
  </si>
  <si>
    <t>denting!</t>
  </si>
  <si>
    <t>chirped, broad, denting</t>
  </si>
  <si>
    <t>lower divergence</t>
  </si>
  <si>
    <t>broad peaks everywhere</t>
  </si>
  <si>
    <t>ROM, denting, broad</t>
  </si>
  <si>
    <t>strange double peaks, broad, denting in middle</t>
  </si>
  <si>
    <t>Separated structure, higher orders do not fit same frequency</t>
  </si>
  <si>
    <t xml:space="preserve">separated sources, broad spectrum, modulations,  </t>
  </si>
  <si>
    <t>broad spectrum, chirped, modulations</t>
  </si>
  <si>
    <t>not evaluable long broad modulated one</t>
  </si>
  <si>
    <t>wide div, two sources, one chirped, broad</t>
  </si>
  <si>
    <t xml:space="preserve">modulated, broad spectra, wide diver, </t>
  </si>
  <si>
    <t>modulated, separated shifted sources, wide div</t>
  </si>
  <si>
    <t>modulated, broad, spatial spectral modulation, looks like Thaurys ROM CWE interference</t>
  </si>
  <si>
    <t>not evaluable long broad modulated one, chirped</t>
  </si>
  <si>
    <t>half integers, two f modulation, weak, separated sources</t>
  </si>
  <si>
    <t>two sources, not brOAD</t>
  </si>
  <si>
    <t>stronger, broad half integers, wide div</t>
  </si>
  <si>
    <t>stronger, broad spectra, spatially modulated, wide div</t>
  </si>
  <si>
    <t>stronger, spatial modulation, wide div, broad</t>
  </si>
  <si>
    <t>lower wavelength does not fit</t>
  </si>
  <si>
    <t>stronger, spatial modulation, wide div, broad, denting</t>
  </si>
  <si>
    <t>ROM, stronger, modulations, broad spectra, wide div</t>
  </si>
  <si>
    <t>ROM very very bright, lower divergence, angular chirped</t>
  </si>
  <si>
    <t>ROM very very bright, lower divergence, in between modulated up to CWE</t>
  </si>
  <si>
    <t>modulation, broad, wide div</t>
  </si>
  <si>
    <t>very bright, narrow div, underneath, ROM coming up</t>
  </si>
  <si>
    <t>broad, chirped, half integers, wide div</t>
  </si>
  <si>
    <t>lower, spatial modulations, broad spectrally, wide div</t>
  </si>
  <si>
    <t>ROM, narrow spectral, narrow div</t>
  </si>
  <si>
    <t>spatial and spectral modulations, broad spectrally, wide div</t>
  </si>
  <si>
    <t>wide div, broad, submodulations, very weak</t>
  </si>
  <si>
    <t>half integers29</t>
  </si>
  <si>
    <t>divergence of 800 smaller</t>
  </si>
  <si>
    <t>double source</t>
  </si>
  <si>
    <t>weak</t>
  </si>
  <si>
    <t>even more sidebands</t>
  </si>
  <si>
    <t>shorter does not completely fit</t>
  </si>
  <si>
    <t>higher orders! Angular chirp</t>
  </si>
  <si>
    <t>double source, one with angular chirp</t>
  </si>
  <si>
    <t>double source with, one with angular chirp</t>
  </si>
  <si>
    <t>mdoulations, weak Rom</t>
  </si>
  <si>
    <t>bright high orders, modulations up to CWE cutoff</t>
  </si>
  <si>
    <t>even brighter, modulations in background up to CWE</t>
  </si>
  <si>
    <t>could be interference</t>
  </si>
  <si>
    <t>very brigth, high orders, braod divergence</t>
  </si>
  <si>
    <t xml:space="preserve">weaker, </t>
  </si>
  <si>
    <t>very very bright</t>
  </si>
  <si>
    <t>two sources, modulations</t>
  </si>
  <si>
    <t>two Rom sources</t>
  </si>
  <si>
    <t>some sidemaxima that does not scale with 1/N, small fringes after CWE cutoff</t>
  </si>
  <si>
    <t>trippled</t>
  </si>
  <si>
    <t>slight deviation in higher orders, looks definitely like chirped interference</t>
  </si>
  <si>
    <t>+ tripple modulation not with 129N</t>
  </si>
  <si>
    <t>very brigth, narrow divergence</t>
  </si>
  <si>
    <t>very bright, narrow div</t>
  </si>
  <si>
    <t>multiple peaks, low cutoff</t>
  </si>
  <si>
    <t>lower, but high orders, low div broader29</t>
  </si>
  <si>
    <t>lower signal, small divergence</t>
  </si>
  <si>
    <t>lower, big div, fringes</t>
  </si>
  <si>
    <t>two Rom sources, one angular chirp, dented konkav</t>
  </si>
  <si>
    <t>two sources, ROM thinner in high orders</t>
  </si>
  <si>
    <t>two sources, high f modulations, narrow ROM lines</t>
  </si>
  <si>
    <t>brigth ROM, low div, broader29</t>
  </si>
  <si>
    <t>bright ROM, low div, broader29</t>
  </si>
  <si>
    <t>bright ROM, low div, narowwer29</t>
  </si>
  <si>
    <t>lower ROM, low div, forader29</t>
  </si>
  <si>
    <t>two Rom sources one broader, low div</t>
  </si>
  <si>
    <t>too low</t>
  </si>
  <si>
    <t>ROM, half int. up to CWE</t>
  </si>
  <si>
    <t>rom narrow div, inbetween modulations</t>
  </si>
  <si>
    <t>ROM bright</t>
  </si>
  <si>
    <t>ROM bright, small angular chirp</t>
  </si>
  <si>
    <t>Rom  very bright, small angular chirp</t>
  </si>
  <si>
    <t xml:space="preserve">Rome very VERY bright, </t>
  </si>
  <si>
    <t>ROM very very bright</t>
  </si>
  <si>
    <t>ROM very very bright, broad29</t>
  </si>
  <si>
    <t>ROM bright, high div, separation in middle</t>
  </si>
  <si>
    <t>ROM bright, high div, CWE modulations</t>
  </si>
  <si>
    <t>ROM high div, CWE modulations</t>
  </si>
  <si>
    <t>ROM  high div, CWE modulations</t>
  </si>
  <si>
    <t>ROM bright, High N, narrow div</t>
  </si>
  <si>
    <t>ROM low div, broad</t>
  </si>
  <si>
    <t>ROM low div, broad, angular chirp</t>
  </si>
  <si>
    <t xml:space="preserve">ROM weak, broad, low div, </t>
  </si>
  <si>
    <t>ROM, two sources, one angluare chipred,</t>
  </si>
  <si>
    <t>Rom , multiple sources, shifted, multipeaks</t>
  </si>
  <si>
    <t>Rom low, multiple sources, angular chirp, multipeaks</t>
  </si>
  <si>
    <t>ROM, low div, two sources, one angular chirped</t>
  </si>
  <si>
    <t>ROM, angulare chirped</t>
  </si>
  <si>
    <t>ROM, broad, angular chirped</t>
  </si>
  <si>
    <t>ROM weak</t>
  </si>
  <si>
    <t>very weak</t>
  </si>
  <si>
    <t>Weak, double lines</t>
  </si>
  <si>
    <t>ROM, broad, two sources</t>
  </si>
  <si>
    <t>ROM weak, two sources</t>
  </si>
  <si>
    <t>ROM bright, two sources, one angular chirped</t>
  </si>
  <si>
    <t>chirped, modulated,</t>
  </si>
  <si>
    <t>ROM, wide div</t>
  </si>
  <si>
    <t>ROM broad</t>
  </si>
  <si>
    <t>ROM bright,wide div</t>
  </si>
  <si>
    <t>ROM weaker, broad div</t>
  </si>
  <si>
    <t>ROM weak, broad div</t>
  </si>
  <si>
    <t>ROM bright, chirped</t>
  </si>
  <si>
    <t>CWE, braod spec, wide div, modulations</t>
  </si>
  <si>
    <t>denting29</t>
  </si>
  <si>
    <t>ROM, two sources, doe not fit to fundamental</t>
  </si>
  <si>
    <t>ROM with sidebands</t>
  </si>
  <si>
    <t>ROM, two sources, modulations</t>
  </si>
  <si>
    <t>deviates from fundamental</t>
  </si>
  <si>
    <t>higher orders at 800.</t>
  </si>
  <si>
    <t>ROM, two sources, one angular chirped doe not fit to fundamental</t>
  </si>
  <si>
    <t>angular chirp</t>
  </si>
  <si>
    <t>spatially distributed</t>
  </si>
  <si>
    <t>ROM narrow div, narrows spec, modulations in between</t>
  </si>
  <si>
    <t>ROM, modulated</t>
  </si>
  <si>
    <t>Modulated, denting, broad, angular chirp</t>
  </si>
  <si>
    <t>huge broad interference</t>
  </si>
  <si>
    <t>almost full octave</t>
  </si>
  <si>
    <t>cristmas tree / full octave with submodulations</t>
  </si>
  <si>
    <t>wide div, broad, submodulations</t>
  </si>
  <si>
    <t>cevron pattern</t>
  </si>
  <si>
    <t>modulated</t>
  </si>
  <si>
    <t>modulated, two sources, one chirped</t>
  </si>
  <si>
    <t>shifts does not fit</t>
  </si>
  <si>
    <t>ROM, angular chirp, intensity shifts spatiallz</t>
  </si>
  <si>
    <t>chevron</t>
  </si>
  <si>
    <t>modulated, broad, chirped</t>
  </si>
  <si>
    <t>ROM bright, narrow spec</t>
  </si>
  <si>
    <t>fittable! High signal</t>
  </si>
  <si>
    <t>angular chirp fittable</t>
  </si>
  <si>
    <t>Two sources, angular chirp</t>
  </si>
  <si>
    <t>chevron mit abbiegen …</t>
  </si>
  <si>
    <t>Two sources, massive angular chirp, spatial modulations</t>
  </si>
  <si>
    <t>denting</t>
  </si>
  <si>
    <t>konkav! Denting, modulations</t>
  </si>
  <si>
    <t>weak, modulations, broad</t>
  </si>
  <si>
    <t>modulated, weak</t>
  </si>
  <si>
    <t>Modulations, chirp, braod</t>
  </si>
  <si>
    <t xml:space="preserve">ROM weak, double lines, modulations </t>
  </si>
  <si>
    <t>fit is ambivalent 770 830</t>
  </si>
  <si>
    <t>ROM, two sources, narrow</t>
  </si>
  <si>
    <t>fittable! Hihger orders straigth lines!</t>
  </si>
  <si>
    <t>ROM, two sources, angular chirp</t>
  </si>
  <si>
    <t>double</t>
  </si>
  <si>
    <t>modulated, Rom weak, narrow lines</t>
  </si>
  <si>
    <t>ROM, two sources</t>
  </si>
  <si>
    <t>ROM bright,narrow spec, submodulations, angular chirped</t>
  </si>
  <si>
    <t>multi sources, some ROM, angular chirp, submodulations</t>
  </si>
  <si>
    <t>ROM bright,denting, multiple sources, chirps</t>
  </si>
  <si>
    <t>ROM bright,denting, multiple sources, chirps, broad spec, wide div</t>
  </si>
  <si>
    <t>ROM bright,denting, multiple sources, chirps, angular chirps, broad spec, wide div</t>
  </si>
  <si>
    <t>ROM bright,denting, multiple sources, chirps, angular chirp, broad spec</t>
  </si>
  <si>
    <t>ROM weak, high div, two sources, double peak Rom, submodulations, narrow spec</t>
  </si>
  <si>
    <t>ROM weak, narrow spec, two sources</t>
  </si>
  <si>
    <t>fittable, shifted CWE</t>
  </si>
  <si>
    <t>weak ROM, narrow div, narrow spec, submodulations, denting</t>
  </si>
  <si>
    <t>ROM, broad, angular chirped, interestening linear chirp with N</t>
  </si>
  <si>
    <t>ROM, modulated, broad spec, narrow spec, two sources, anglular chirp</t>
  </si>
  <si>
    <t>ROM, broad, angular chirped, fringe</t>
  </si>
  <si>
    <t>true increase of div29</t>
  </si>
  <si>
    <t>ROM bright, half div on chirp, narrow in spec</t>
  </si>
  <si>
    <t>ROM bright, small div, angular chirped part L</t>
  </si>
  <si>
    <t>ROM weak, narrow spec, interference</t>
  </si>
  <si>
    <t>ROM bright, wide spec,</t>
  </si>
  <si>
    <t>ROM bright, double emission sources one chirped</t>
  </si>
  <si>
    <t>ROM bright, two shifted sources</t>
  </si>
  <si>
    <t>ROM very bright, second source with angular shirp, 0.3 missins on chip</t>
  </si>
  <si>
    <t>ROM weak, strange angular shift and submodulations inbetween</t>
  </si>
  <si>
    <t>ROM very bright, and broad spec, with a second shifted line</t>
  </si>
  <si>
    <t>ROM very bright, and broad spec, with a second shifted line, only half on chip</t>
  </si>
  <si>
    <t xml:space="preserve">Rom weak angular chirped, spatial muster, </t>
  </si>
  <si>
    <t>ROM weak, wide spec, chriped</t>
  </si>
  <si>
    <t>Rom bright, second angular chirped line, only half on chip</t>
  </si>
  <si>
    <t>ROM bright, second chirped line, wide spec</t>
  </si>
  <si>
    <t>Rom bright, broad, multiple shifted lines</t>
  </si>
  <si>
    <t>Rom weak, multiple shifted lines, merge to wide spec</t>
  </si>
  <si>
    <t>ROM, wide spec, interference lines, interesting intensity distribution</t>
  </si>
  <si>
    <t xml:space="preserve">Rom weak, multiple shifted lines </t>
  </si>
  <si>
    <t>denting, konkav</t>
  </si>
  <si>
    <t>ROM weak,</t>
  </si>
  <si>
    <t>Rom weak, angular curved chirp</t>
  </si>
  <si>
    <t>1s</t>
  </si>
  <si>
    <t>ROM weak, two source one angular chirped</t>
  </si>
  <si>
    <t>2s</t>
  </si>
  <si>
    <t>3s</t>
  </si>
  <si>
    <t xml:space="preserve">ROM weak, narrow spec </t>
  </si>
  <si>
    <t>4s</t>
  </si>
  <si>
    <t>ROM bright,  angular chriped, broad spec</t>
  </si>
  <si>
    <t>5s</t>
  </si>
  <si>
    <t>ROM very bright, second angular chirped</t>
  </si>
  <si>
    <t>6s</t>
  </si>
  <si>
    <t>Rom very bright, angular chirped, broad spec</t>
  </si>
  <si>
    <t>7s</t>
  </si>
  <si>
    <t>ROM, multiple lines, some with angular chirp</t>
  </si>
  <si>
    <t>8s</t>
  </si>
  <si>
    <t>9s</t>
  </si>
  <si>
    <t>ROM, spc blurred, wide</t>
  </si>
  <si>
    <t>10s</t>
  </si>
  <si>
    <t>11s</t>
  </si>
  <si>
    <t>ROM weaker, spc blurred, wide, lines resolvable</t>
  </si>
  <si>
    <t>12s</t>
  </si>
  <si>
    <t>ROM weaker, spc blurred, wide, lines resolvable, interesting angular chirp</t>
  </si>
  <si>
    <t>13s</t>
  </si>
  <si>
    <t>ROM bright, wide spec, broadened blue in the middle</t>
  </si>
  <si>
    <t>14s</t>
  </si>
  <si>
    <t>ROM weak, wide spec, two sources angular chirped</t>
  </si>
  <si>
    <t>15s</t>
  </si>
  <si>
    <t>ROM weak, angular chirped, broad spec</t>
  </si>
  <si>
    <t>16s</t>
  </si>
  <si>
    <t>17s</t>
  </si>
  <si>
    <t>ROM weak, angular chirped, broad spec, two sources</t>
  </si>
  <si>
    <t>18s</t>
  </si>
  <si>
    <t>ROM, multiple lines, angular chirped</t>
  </si>
  <si>
    <t>19s</t>
  </si>
  <si>
    <t>ROM, high div, angular chirped R</t>
  </si>
  <si>
    <t>20s</t>
  </si>
  <si>
    <t>ROM, high div, modulations in between, partly very broad</t>
  </si>
  <si>
    <t>21s</t>
  </si>
  <si>
    <t>ROM weak, high div, modulations in between, partly very broad</t>
  </si>
  <si>
    <t>22s</t>
  </si>
  <si>
    <t>ROM weak, high div, two sources, one chirped</t>
  </si>
  <si>
    <t>23s</t>
  </si>
  <si>
    <t>ROM very bright, narrow spec, inbetween modulatons</t>
  </si>
  <si>
    <t>24s</t>
  </si>
  <si>
    <t>Rom weak, two separated lines, angular chirped</t>
  </si>
  <si>
    <t>25s</t>
  </si>
  <si>
    <t>26s</t>
  </si>
  <si>
    <t>ROM, narrow sped, wide div</t>
  </si>
  <si>
    <t>27s</t>
  </si>
  <si>
    <t>Rom weak, broad spec</t>
  </si>
  <si>
    <t>28s</t>
  </si>
  <si>
    <t>Rom weak, two lines, angular chirp</t>
  </si>
  <si>
    <t>29s</t>
  </si>
  <si>
    <t>Rom very weak, broad</t>
  </si>
  <si>
    <t>30s</t>
  </si>
  <si>
    <t>weak, angular chirp</t>
  </si>
  <si>
    <t>31s</t>
  </si>
  <si>
    <t>BP</t>
  </si>
  <si>
    <t>32s</t>
  </si>
  <si>
    <t>33s</t>
  </si>
  <si>
    <t>34s</t>
  </si>
  <si>
    <t>35s</t>
  </si>
  <si>
    <t>CWE, modulation hard to fit</t>
  </si>
  <si>
    <t>CWE, two sources, one narrow  spec modulated</t>
  </si>
  <si>
    <t>low cutoff</t>
  </si>
  <si>
    <t>CWE, two sources, one narrow, one very broad,  modulated</t>
  </si>
  <si>
    <t>two sources, one ROM wide spec, one highly modulated</t>
  </si>
  <si>
    <t>multi sources, broad spec ROM, one angular chirped</t>
  </si>
  <si>
    <t>one angular chirped</t>
  </si>
  <si>
    <t>sharp cutoff redshift, ultrabraod spec, interference</t>
  </si>
  <si>
    <t>bright</t>
  </si>
  <si>
    <t>multi sources, one sharp lines, broad interference inbetween</t>
  </si>
  <si>
    <t>Rom weak, one sharp lines, broad interference inbetween</t>
  </si>
  <si>
    <t>sharp lines, interference in between, chevron</t>
  </si>
  <si>
    <t>strange spatial modulation, chevron</t>
  </si>
  <si>
    <t>ROM weak, narrow spec, halt integers , one angular chirped</t>
  </si>
  <si>
    <t>modulations regular patterns x, chevron</t>
  </si>
  <si>
    <t>ROM weak, Rom narrow spec, cristmas tree / full octave with submodulations</t>
  </si>
  <si>
    <t>two sources one angular chirped, broard spec, div of one source</t>
  </si>
  <si>
    <t>two Rom sources, broad div, one angular chirped</t>
  </si>
  <si>
    <t>ROM bright, wide spec, broad divergence</t>
  </si>
  <si>
    <t>Rom bright, angular chirped, inbetween lines, broad div</t>
  </si>
  <si>
    <t>two sources, one angular chirped</t>
  </si>
  <si>
    <t>blue</t>
  </si>
  <si>
    <t>not fitable</t>
  </si>
  <si>
    <t>broad, fringes, chevron</t>
  </si>
  <si>
    <t>broad fringes, chevron, ROM weak, narrow spec</t>
  </si>
  <si>
    <t>broad fringes, narrow spec, ROM weak</t>
  </si>
  <si>
    <t>regular modulations in x</t>
  </si>
  <si>
    <t>ROM weak, angular chirp, broad spec, fringes</t>
  </si>
  <si>
    <t>ROM weak, angular chirp, broad spec, fringes, chevron</t>
  </si>
  <si>
    <t>ROM weak, two sources one angular chirped</t>
  </si>
  <si>
    <t>ROM, high div, multiple lines blueshit</t>
  </si>
  <si>
    <t>ROM high div angular  chirp, wide spec, spatial mod</t>
  </si>
  <si>
    <t xml:space="preserve">weak christmas tree </t>
  </si>
  <si>
    <t>two sources one angular chirped</t>
  </si>
  <si>
    <t>three sources not fitable micro structure in E</t>
  </si>
  <si>
    <t>broad interference</t>
  </si>
  <si>
    <t>Very weak ROM, broad interference</t>
  </si>
  <si>
    <t>broad interference, narrow spec lines</t>
  </si>
  <si>
    <t>multiple sources, fringes, ROM weak, one angular chirped</t>
  </si>
  <si>
    <t>multiple sources, fringes, ROM weak, one angular chirped, chevron  in CWE</t>
  </si>
  <si>
    <t>two sources, fringes, chevron, narrows pec, ROM weak</t>
  </si>
  <si>
    <t>two sources, chevron, ROM weak, narrow spec</t>
  </si>
  <si>
    <t>fringes, chevron, narrow spec</t>
  </si>
  <si>
    <t>ROM weak, narrow spec, chevron, fringes, two sources, angular chirp</t>
  </si>
  <si>
    <t>chevron, Rom weak, narrow spec, fringes</t>
  </si>
  <si>
    <t>ROM bright, multi lines, chevron,</t>
  </si>
  <si>
    <t>ROM bright, multi lines, chevron, angular chirp</t>
  </si>
  <si>
    <t>ROM with angular chirp, weak, denting, chevron</t>
  </si>
  <si>
    <t>CWE cutoff, ROM weak, multiple lines, narrow spec</t>
  </si>
  <si>
    <t>ROM weak, wide spec, fringes, multi sources, some ROM</t>
  </si>
  <si>
    <t>not evaluable long, broad spectrum, interference broad modulated one</t>
  </si>
  <si>
    <t>long, broad spectrum, interference broad modulated one</t>
  </si>
  <si>
    <t>ROM with  two sources, second CWE</t>
  </si>
  <si>
    <t>divergence ROM = narrow</t>
  </si>
  <si>
    <t>ROM with  two sources, fringes, wide spec</t>
  </si>
  <si>
    <t>ROM weak, wide spec, chevron, spatial dependency</t>
  </si>
  <si>
    <t xml:space="preserve">fringes, chevron, </t>
  </si>
  <si>
    <t>very weak, narrow  spec, splitted</t>
  </si>
  <si>
    <t>broad chirped, spatially modulated</t>
  </si>
  <si>
    <t>ROM weak, wide div, narrow spec, multiple lines, modulated CWE, chevron</t>
  </si>
  <si>
    <t>ROM weak, spatial regular pattern, chevron, narrow spec, wide spec</t>
  </si>
  <si>
    <t>ROM weak, two sources, spatial regular pattern, chevron, narrow spec, wide spec</t>
  </si>
  <si>
    <t>disturbed</t>
  </si>
  <si>
    <t>chirped spatial distribution</t>
  </si>
  <si>
    <t>cant be fitted</t>
  </si>
  <si>
    <t>modulations in E</t>
  </si>
  <si>
    <t>still weak</t>
  </si>
  <si>
    <t>modulations in E stronger</t>
  </si>
  <si>
    <t>spatial dependence</t>
  </si>
  <si>
    <t>separeted lines in E</t>
  </si>
  <si>
    <t>christams tree but very weak</t>
  </si>
  <si>
    <t>highly modulated in E weak</t>
  </si>
  <si>
    <t>Nphoton_sr_bw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</si>
</sst>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#"/>
  </numFmts>
  <fonts count="17">
    <font>
      <sz val="10"/>
      <name val="DejaVu Sans"/>
      <family val="2"/>
      <charset val="1"/>
    </font>
    <font>
      <sz val="9"/>
      <color rgb="FF000000"/>
      <name val="DejaVu San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b/>
      <sz val="10"/>
      <color rgb="FFCE181E"/>
      <name val="DejaVu Sans"/>
      <family val="2"/>
      <charset val="1"/>
    </font>
    <font>
      <b/>
      <sz val="11"/>
      <color rgb="FFCE181E"/>
      <name val="Calibri"/>
      <family val="2"/>
      <charset val="1"/>
    </font>
    <font>
      <b/>
      <sz val="10"/>
      <color rgb="FFCE181E"/>
      <name val="Arial"/>
      <family val="2"/>
      <charset val="1"/>
    </font>
    <font>
      <b/>
      <sz val="9"/>
      <color rgb="FFCE181E"/>
      <name val="DejaVu Sans"/>
      <family val="2"/>
      <charset val="1"/>
    </font>
    <font>
      <b/>
      <sz val="11"/>
      <color rgb="FFCE181E"/>
      <name val="等线"/>
      <family val="2"/>
      <charset val="134"/>
    </font>
    <font>
      <sz val="10"/>
      <color rgb="FFCE181E"/>
      <name val="DejaVu Sans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9"/>
      <color rgb="FFCE181E"/>
      <name val="DejaVu Sans"/>
      <family val="2"/>
      <charset val="1"/>
    </font>
    <font>
      <sz val="11"/>
      <color rgb="FFCE181E"/>
      <name val="等线"/>
      <family val="2"/>
      <charset val="134"/>
    </font>
    <font>
      <sz val="11"/>
      <color rgb="FF9C0006"/>
      <name val="等线"/>
      <family val="2"/>
      <charset val="134"/>
    </font>
    <font>
      <sz val="10"/>
      <color rgb="FF6A8759"/>
      <name val="JetBrains Mono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CCFF66"/>
        <bgColor rgb="FFCCFFCC"/>
      </patternFill>
    </fill>
    <fill>
      <patternFill patternType="solid">
        <fgColor rgb="FF00A65D"/>
        <bgColor rgb="FF008080"/>
      </patternFill>
    </fill>
    <fill>
      <patternFill patternType="solid">
        <fgColor theme="3" tint="0.59999389629810485"/>
        <b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2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3" tint="0.59999389629810485"/>
        <bgColor rgb="FFCE181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2" borderId="0" applyBorder="0" applyProtection="0"/>
  </cellStyleXfs>
  <cellXfs count="74">
    <xf numFmtId="0" fontId="0" fillId="0" borderId="0" xfId="0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11" fontId="3" fillId="3" borderId="0" xfId="0" applyNumberFormat="1" applyFont="1" applyFill="1"/>
    <xf numFmtId="0" fontId="3" fillId="3" borderId="0" xfId="0" applyFont="1" applyFill="1"/>
    <xf numFmtId="0" fontId="0" fillId="4" borderId="0" xfId="0" applyFill="1"/>
    <xf numFmtId="2" fontId="0" fillId="0" borderId="0" xfId="0" applyNumberFormat="1"/>
    <xf numFmtId="11" fontId="2" fillId="0" borderId="0" xfId="0" applyNumberFormat="1" applyFont="1" applyAlignment="1"/>
    <xf numFmtId="0" fontId="0" fillId="5" borderId="0" xfId="0" applyFill="1"/>
    <xf numFmtId="2" fontId="1" fillId="0" borderId="0" xfId="0" applyNumberFormat="1" applyFont="1" applyBorder="1" applyAlignment="1" applyProtection="1"/>
    <xf numFmtId="0" fontId="4" fillId="0" borderId="0" xfId="0" applyFont="1" applyBorder="1" applyAlignment="1" applyProtection="1"/>
    <xf numFmtId="164" fontId="0" fillId="0" borderId="0" xfId="0" applyNumberFormat="1"/>
    <xf numFmtId="165" fontId="0" fillId="0" borderId="0" xfId="0" applyNumberFormat="1" applyFont="1"/>
    <xf numFmtId="0" fontId="3" fillId="5" borderId="0" xfId="0" applyFont="1" applyFill="1"/>
    <xf numFmtId="11" fontId="3" fillId="5" borderId="0" xfId="0" applyNumberFormat="1" applyFont="1" applyFill="1"/>
    <xf numFmtId="0" fontId="2" fillId="5" borderId="0" xfId="0" applyFont="1" applyFill="1" applyAlignment="1"/>
    <xf numFmtId="2" fontId="0" fillId="5" borderId="0" xfId="0" applyNumberFormat="1" applyFill="1"/>
    <xf numFmtId="11" fontId="2" fillId="5" borderId="0" xfId="0" applyNumberFormat="1" applyFont="1" applyFill="1" applyAlignment="1"/>
    <xf numFmtId="11" fontId="3" fillId="0" borderId="0" xfId="0" applyNumberFormat="1" applyFont="1"/>
    <xf numFmtId="0" fontId="5" fillId="0" borderId="0" xfId="0" applyFont="1"/>
    <xf numFmtId="0" fontId="7" fillId="0" borderId="0" xfId="0" applyFont="1" applyAlignment="1"/>
    <xf numFmtId="11" fontId="5" fillId="0" borderId="0" xfId="0" applyNumberFormat="1" applyFont="1"/>
    <xf numFmtId="2" fontId="8" fillId="0" borderId="0" xfId="0" applyNumberFormat="1" applyFont="1" applyBorder="1" applyAlignment="1" applyProtection="1"/>
    <xf numFmtId="0" fontId="9" fillId="0" borderId="0" xfId="0" applyFont="1" applyBorder="1" applyAlignment="1" applyProtection="1"/>
    <xf numFmtId="11" fontId="7" fillId="0" borderId="0" xfId="0" applyNumberFormat="1" applyFont="1" applyAlignment="1"/>
    <xf numFmtId="0" fontId="10" fillId="0" borderId="0" xfId="0" applyFont="1"/>
    <xf numFmtId="11" fontId="11" fillId="3" borderId="0" xfId="0" applyNumberFormat="1" applyFont="1" applyFill="1"/>
    <xf numFmtId="0" fontId="11" fillId="3" borderId="0" xfId="0" applyFont="1" applyFill="1"/>
    <xf numFmtId="0" fontId="12" fillId="0" borderId="0" xfId="0" applyFont="1" applyAlignment="1"/>
    <xf numFmtId="11" fontId="10" fillId="0" borderId="0" xfId="0" applyNumberFormat="1" applyFont="1"/>
    <xf numFmtId="2" fontId="13" fillId="0" borderId="0" xfId="0" applyNumberFormat="1" applyFont="1" applyBorder="1" applyAlignment="1" applyProtection="1"/>
    <xf numFmtId="0" fontId="14" fillId="0" borderId="0" xfId="0" applyFont="1" applyBorder="1" applyAlignment="1" applyProtection="1"/>
    <xf numFmtId="11" fontId="12" fillId="0" borderId="0" xfId="0" applyNumberFormat="1" applyFont="1" applyAlignment="1"/>
    <xf numFmtId="11" fontId="11" fillId="0" borderId="0" xfId="0" applyNumberFormat="1" applyFont="1"/>
    <xf numFmtId="2" fontId="13" fillId="0" borderId="0" xfId="0" applyNumberFormat="1" applyFont="1"/>
    <xf numFmtId="0" fontId="11" fillId="0" borderId="0" xfId="0" applyFont="1"/>
    <xf numFmtId="0" fontId="3" fillId="6" borderId="0" xfId="0" applyFont="1" applyFill="1"/>
    <xf numFmtId="2" fontId="1" fillId="0" borderId="0" xfId="1" applyNumberFormat="1" applyFont="1" applyFill="1" applyBorder="1" applyAlignment="1" applyProtection="1"/>
    <xf numFmtId="0" fontId="15" fillId="2" borderId="0" xfId="1" applyBorder="1" applyAlignment="1" applyProtection="1"/>
    <xf numFmtId="2" fontId="13" fillId="0" borderId="0" xfId="1" applyNumberFormat="1" applyFont="1" applyFill="1" applyBorder="1" applyAlignment="1" applyProtection="1"/>
    <xf numFmtId="0" fontId="14" fillId="2" borderId="0" xfId="1" applyFont="1" applyBorder="1" applyAlignment="1" applyProtection="1"/>
    <xf numFmtId="0" fontId="0" fillId="0" borderId="0" xfId="0" applyFont="1"/>
    <xf numFmtId="0" fontId="3" fillId="0" borderId="0" xfId="0" applyFont="1"/>
    <xf numFmtId="0" fontId="0" fillId="7" borderId="0" xfId="0" applyFill="1"/>
    <xf numFmtId="2" fontId="1" fillId="5" borderId="0" xfId="0" applyNumberFormat="1" applyFont="1" applyFill="1"/>
    <xf numFmtId="0" fontId="0" fillId="8" borderId="0" xfId="0" applyFill="1"/>
    <xf numFmtId="11" fontId="0" fillId="5" borderId="0" xfId="0" applyNumberFormat="1" applyFill="1"/>
    <xf numFmtId="0" fontId="16" fillId="0" borderId="0" xfId="0" applyFont="1" applyAlignment="1">
      <alignment vertical="center"/>
    </xf>
    <xf numFmtId="0" fontId="3" fillId="9" borderId="0" xfId="0" applyFont="1" applyFill="1"/>
    <xf numFmtId="0" fontId="11" fillId="9" borderId="0" xfId="0" applyFont="1" applyFill="1"/>
    <xf numFmtId="0" fontId="0" fillId="10" borderId="0" xfId="0" applyFill="1"/>
    <xf numFmtId="0" fontId="2" fillId="10" borderId="0" xfId="0" applyFont="1" applyFill="1" applyAlignment="1"/>
    <xf numFmtId="11" fontId="3" fillId="10" borderId="0" xfId="0" applyNumberFormat="1" applyFont="1" applyFill="1"/>
    <xf numFmtId="11" fontId="3" fillId="9" borderId="0" xfId="0" applyNumberFormat="1" applyFont="1" applyFill="1"/>
    <xf numFmtId="0" fontId="0" fillId="11" borderId="0" xfId="0" applyFill="1"/>
    <xf numFmtId="0" fontId="0" fillId="12" borderId="0" xfId="0" applyFill="1"/>
    <xf numFmtId="0" fontId="2" fillId="12" borderId="0" xfId="0" applyFont="1" applyFill="1" applyAlignment="1"/>
    <xf numFmtId="11" fontId="3" fillId="12" borderId="0" xfId="0" applyNumberFormat="1" applyFont="1" applyFill="1"/>
    <xf numFmtId="0" fontId="3" fillId="13" borderId="0" xfId="0" applyFont="1" applyFill="1"/>
    <xf numFmtId="0" fontId="10" fillId="12" borderId="0" xfId="0" applyFont="1" applyFill="1"/>
    <xf numFmtId="11" fontId="11" fillId="12" borderId="0" xfId="0" applyNumberFormat="1" applyFont="1" applyFill="1"/>
    <xf numFmtId="0" fontId="11" fillId="13" borderId="0" xfId="0" applyFont="1" applyFill="1"/>
    <xf numFmtId="0" fontId="5" fillId="12" borderId="0" xfId="0" applyFont="1" applyFill="1"/>
    <xf numFmtId="11" fontId="6" fillId="12" borderId="0" xfId="0" applyNumberFormat="1" applyFont="1" applyFill="1"/>
    <xf numFmtId="0" fontId="6" fillId="13" borderId="0" xfId="0" applyFont="1" applyFill="1"/>
    <xf numFmtId="11" fontId="3" fillId="13" borderId="0" xfId="0" applyNumberFormat="1" applyFont="1" applyFill="1"/>
    <xf numFmtId="11" fontId="11" fillId="13" borderId="0" xfId="0" applyNumberFormat="1" applyFont="1" applyFill="1"/>
    <xf numFmtId="0" fontId="10" fillId="10" borderId="0" xfId="0" applyFont="1" applyFill="1"/>
    <xf numFmtId="11" fontId="11" fillId="9" borderId="0" xfId="0" applyNumberFormat="1" applyFont="1" applyFill="1"/>
    <xf numFmtId="11" fontId="0" fillId="10" borderId="0" xfId="0" applyNumberFormat="1" applyFill="1"/>
    <xf numFmtId="0" fontId="0" fillId="14" borderId="0" xfId="0" applyFill="1"/>
    <xf numFmtId="0" fontId="0" fillId="15" borderId="0" xfId="0" applyFill="1"/>
  </cellXfs>
  <cellStyles count="2">
    <cellStyle name="Excel Built-in Explanatory Text" xfId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8"/>
  <sheetViews>
    <sheetView tabSelected="1" topLeftCell="A97" zoomScale="75" zoomScaleNormal="75" workbookViewId="0">
      <selection activeCell="M100" sqref="M100"/>
    </sheetView>
  </sheetViews>
  <sheetFormatPr baseColWidth="10" defaultColWidth="9.140625" defaultRowHeight="12.75"/>
  <cols>
    <col min="1" max="1" width="13.28515625" customWidth="1"/>
    <col min="2" max="2" width="8.42578125" customWidth="1"/>
    <col min="3" max="3" width="5.5703125" customWidth="1"/>
    <col min="4" max="4" width="11.7109375" customWidth="1"/>
    <col min="5" max="5" width="14.140625" style="1" customWidth="1"/>
    <col min="6" max="6" width="10" customWidth="1"/>
    <col min="7" max="7" width="15.42578125" customWidth="1"/>
    <col min="8" max="8" width="12.5703125" customWidth="1"/>
    <col min="9" max="9" width="18" customWidth="1"/>
    <col min="10" max="10" width="18.5703125" customWidth="1"/>
    <col min="11" max="11" width="21.85546875" customWidth="1"/>
    <col min="12" max="12" width="25.140625" customWidth="1"/>
    <col min="13" max="13" width="8.42578125" customWidth="1"/>
    <col min="14" max="14" width="15.85546875" style="2" customWidth="1"/>
    <col min="15" max="15" width="23" style="2" customWidth="1"/>
    <col min="16" max="16" width="24" customWidth="1"/>
    <col min="17" max="17" width="28.5703125" customWidth="1"/>
    <col min="18" max="18" width="12.7109375" customWidth="1"/>
    <col min="19" max="19" width="6.7109375" customWidth="1"/>
    <col min="20" max="20" width="25.7109375" customWidth="1"/>
    <col min="21" max="21" width="30.140625" customWidth="1"/>
    <col min="22" max="22" width="8.42578125" customWidth="1"/>
    <col min="23" max="23" width="16.140625" customWidth="1"/>
    <col min="24" max="24" width="8.42578125" customWidth="1"/>
    <col min="25" max="25" width="11.85546875" customWidth="1"/>
    <col min="26" max="1025" width="8.42578125" customWidth="1"/>
  </cols>
  <sheetData>
    <row r="1" spans="1:24" ht="13.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s="3" t="s">
        <v>14</v>
      </c>
      <c r="P1" t="s">
        <v>15</v>
      </c>
      <c r="Q1" t="s">
        <v>16</v>
      </c>
      <c r="R1" t="s">
        <v>17</v>
      </c>
      <c r="S1" t="s">
        <v>18</v>
      </c>
      <c r="T1" s="49" t="s">
        <v>360</v>
      </c>
      <c r="V1" t="s">
        <v>19</v>
      </c>
      <c r="X1" t="s">
        <v>20</v>
      </c>
    </row>
    <row r="2" spans="1:24" ht="15">
      <c r="A2">
        <v>20190122</v>
      </c>
      <c r="B2">
        <v>1</v>
      </c>
      <c r="C2" s="4">
        <f>AA2*2</f>
        <v>0</v>
      </c>
      <c r="D2" s="4">
        <f t="shared" ref="D2:D65" si="0">C2*-2</f>
        <v>0</v>
      </c>
      <c r="E2" s="5">
        <v>11</v>
      </c>
      <c r="F2" s="6">
        <f t="shared" ref="F2:F9" si="1">G3-38200</f>
        <v>600</v>
      </c>
      <c r="G2" s="7">
        <v>38800</v>
      </c>
      <c r="H2" s="4">
        <v>0</v>
      </c>
      <c r="I2" s="8">
        <v>1.5</v>
      </c>
      <c r="J2" s="8">
        <v>0.31580000000000003</v>
      </c>
      <c r="K2" s="8">
        <v>2.6700000000000002E-2</v>
      </c>
      <c r="L2" s="8">
        <v>0.3866</v>
      </c>
      <c r="M2" s="8">
        <v>0</v>
      </c>
      <c r="N2" s="3">
        <v>0</v>
      </c>
      <c r="O2" s="3">
        <v>0</v>
      </c>
      <c r="P2" s="8">
        <v>0</v>
      </c>
      <c r="Q2" s="9">
        <v>1.9820000000000001E-2</v>
      </c>
      <c r="R2" s="4"/>
      <c r="S2" s="9">
        <v>0</v>
      </c>
      <c r="T2" s="4">
        <v>4306429149186470</v>
      </c>
      <c r="U2" s="4">
        <f t="shared" ref="U2:U65" si="2">A2</f>
        <v>20190122</v>
      </c>
    </row>
    <row r="3" spans="1:24" ht="15">
      <c r="A3">
        <v>20190122</v>
      </c>
      <c r="B3">
        <v>2</v>
      </c>
      <c r="C3" s="4">
        <f>AA3*2</f>
        <v>0</v>
      </c>
      <c r="D3" s="4">
        <f t="shared" si="0"/>
        <v>0</v>
      </c>
      <c r="E3" s="5">
        <v>11</v>
      </c>
      <c r="F3" s="6">
        <f t="shared" si="1"/>
        <v>600</v>
      </c>
      <c r="G3">
        <v>38800</v>
      </c>
      <c r="H3" s="4">
        <v>0</v>
      </c>
      <c r="I3">
        <v>1.5</v>
      </c>
      <c r="J3" s="1">
        <v>0.32319999999999999</v>
      </c>
      <c r="K3" s="1">
        <v>2.4299999999999999E-2</v>
      </c>
      <c r="L3" s="1">
        <v>0.3921</v>
      </c>
      <c r="M3">
        <v>0</v>
      </c>
      <c r="N3" s="3">
        <v>0</v>
      </c>
      <c r="O3" s="3">
        <v>0</v>
      </c>
      <c r="P3">
        <v>0</v>
      </c>
      <c r="Q3" s="9">
        <v>1.934E-2</v>
      </c>
      <c r="R3" s="4"/>
      <c r="S3" s="9">
        <v>0</v>
      </c>
      <c r="T3" s="4">
        <v>4202136213181950</v>
      </c>
      <c r="U3" s="4">
        <f t="shared" si="2"/>
        <v>20190122</v>
      </c>
    </row>
    <row r="4" spans="1:24" ht="15">
      <c r="A4">
        <v>20190122</v>
      </c>
      <c r="B4">
        <v>3</v>
      </c>
      <c r="C4" s="4">
        <f>AA4*2</f>
        <v>0</v>
      </c>
      <c r="D4" s="4">
        <f t="shared" si="0"/>
        <v>0</v>
      </c>
      <c r="E4" s="5">
        <v>11</v>
      </c>
      <c r="F4" s="6">
        <f t="shared" si="1"/>
        <v>600</v>
      </c>
      <c r="G4">
        <v>38800</v>
      </c>
      <c r="H4" s="4">
        <v>0</v>
      </c>
      <c r="I4">
        <v>1.5</v>
      </c>
      <c r="J4" s="1">
        <v>0.3004</v>
      </c>
      <c r="K4" s="1">
        <v>3.1820000000000001E-2</v>
      </c>
      <c r="L4" s="1">
        <v>0.37359999999999999</v>
      </c>
      <c r="M4">
        <v>0</v>
      </c>
      <c r="N4" s="3">
        <v>0</v>
      </c>
      <c r="O4" s="3">
        <v>0</v>
      </c>
      <c r="P4">
        <v>0</v>
      </c>
      <c r="Q4" s="9">
        <v>2.0719999999999999E-2</v>
      </c>
      <c r="R4" s="4"/>
      <c r="S4" s="9">
        <v>0</v>
      </c>
      <c r="T4" s="4">
        <v>4501978404194940</v>
      </c>
      <c r="U4" s="4">
        <f t="shared" si="2"/>
        <v>20190122</v>
      </c>
    </row>
    <row r="5" spans="1:24" ht="15">
      <c r="A5">
        <v>20190122</v>
      </c>
      <c r="B5">
        <v>4</v>
      </c>
      <c r="C5" s="4">
        <f>AA5*2</f>
        <v>0</v>
      </c>
      <c r="D5" s="4">
        <f t="shared" si="0"/>
        <v>0</v>
      </c>
      <c r="E5" s="5">
        <v>11</v>
      </c>
      <c r="F5" s="6">
        <f t="shared" si="1"/>
        <v>600</v>
      </c>
      <c r="G5">
        <v>38800</v>
      </c>
      <c r="H5" s="4">
        <v>0</v>
      </c>
      <c r="I5">
        <v>0</v>
      </c>
      <c r="J5" s="1">
        <v>0.21290000000000001</v>
      </c>
      <c r="K5" s="1">
        <v>5.5719999999999999E-2</v>
      </c>
      <c r="L5" s="1">
        <v>0.3004</v>
      </c>
      <c r="M5">
        <v>0</v>
      </c>
      <c r="N5" s="3">
        <v>0</v>
      </c>
      <c r="O5" s="3">
        <v>0</v>
      </c>
      <c r="P5">
        <v>0</v>
      </c>
      <c r="Q5" s="9">
        <v>2.4899999999999999E-2</v>
      </c>
      <c r="R5" s="4"/>
      <c r="S5" s="9">
        <v>0</v>
      </c>
      <c r="T5" s="4">
        <v>5410196055234270</v>
      </c>
      <c r="U5" s="4">
        <f t="shared" si="2"/>
        <v>20190122</v>
      </c>
    </row>
    <row r="6" spans="1:24" ht="15">
      <c r="A6">
        <v>20190122</v>
      </c>
      <c r="B6">
        <v>5</v>
      </c>
      <c r="C6" s="4">
        <f>AA6*2</f>
        <v>0</v>
      </c>
      <c r="D6" s="4">
        <f t="shared" si="0"/>
        <v>0</v>
      </c>
      <c r="E6" s="5">
        <v>11</v>
      </c>
      <c r="F6" s="6">
        <f t="shared" si="1"/>
        <v>600</v>
      </c>
      <c r="G6">
        <v>38800</v>
      </c>
      <c r="H6" s="4">
        <v>0</v>
      </c>
      <c r="I6">
        <v>5</v>
      </c>
      <c r="J6" s="1">
        <v>0.90080000000000005</v>
      </c>
      <c r="K6" s="1">
        <v>-2.111E-2</v>
      </c>
      <c r="L6" s="1">
        <v>1.0569999999999999</v>
      </c>
      <c r="M6">
        <v>0</v>
      </c>
      <c r="N6" s="3">
        <v>0</v>
      </c>
      <c r="O6" s="3">
        <v>0</v>
      </c>
      <c r="P6">
        <v>0</v>
      </c>
      <c r="Q6" s="9">
        <v>1.14E-2</v>
      </c>
      <c r="R6" s="4" t="s">
        <v>21</v>
      </c>
      <c r="S6" s="9">
        <v>0</v>
      </c>
      <c r="T6" s="4">
        <v>2476957230107250</v>
      </c>
      <c r="U6" s="4">
        <f t="shared" si="2"/>
        <v>20190122</v>
      </c>
    </row>
    <row r="7" spans="1:24" ht="15">
      <c r="A7">
        <v>20190122</v>
      </c>
      <c r="B7">
        <v>6</v>
      </c>
      <c r="C7">
        <v>0</v>
      </c>
      <c r="D7" s="4">
        <f t="shared" si="0"/>
        <v>0</v>
      </c>
      <c r="E7" s="5">
        <v>11</v>
      </c>
      <c r="F7" s="6">
        <f t="shared" si="1"/>
        <v>600</v>
      </c>
      <c r="G7">
        <v>38800</v>
      </c>
      <c r="H7" s="4">
        <v>21</v>
      </c>
      <c r="I7">
        <v>4.9000000000000004</v>
      </c>
      <c r="J7" s="1">
        <v>1.004</v>
      </c>
      <c r="K7" s="1">
        <v>-2.469E-2</v>
      </c>
      <c r="L7" s="1">
        <v>1.1910000000000001</v>
      </c>
      <c r="M7">
        <f t="shared" ref="M7:M70" si="3">I7*0.56</f>
        <v>2.7440000000000007</v>
      </c>
      <c r="N7" s="3">
        <v>0</v>
      </c>
      <c r="O7" s="3">
        <v>0</v>
      </c>
      <c r="P7">
        <v>0</v>
      </c>
      <c r="Q7" s="9">
        <v>1.0580000000000001E-2</v>
      </c>
      <c r="R7" s="4" t="s">
        <v>21</v>
      </c>
      <c r="S7" s="9">
        <v>1.012</v>
      </c>
      <c r="T7" s="4">
        <v>2298790131099540</v>
      </c>
      <c r="U7" s="4">
        <f t="shared" si="2"/>
        <v>20190122</v>
      </c>
      <c r="V7" t="s">
        <v>22</v>
      </c>
    </row>
    <row r="8" spans="1:24" ht="15">
      <c r="A8">
        <v>20190122</v>
      </c>
      <c r="B8">
        <v>7</v>
      </c>
      <c r="C8" s="6">
        <v>0</v>
      </c>
      <c r="D8" s="4">
        <f t="shared" si="0"/>
        <v>0</v>
      </c>
      <c r="E8" s="5">
        <v>11</v>
      </c>
      <c r="F8" s="6">
        <f t="shared" si="1"/>
        <v>600</v>
      </c>
      <c r="G8">
        <v>38800</v>
      </c>
      <c r="H8" s="4">
        <v>21</v>
      </c>
      <c r="I8">
        <v>4.9000000000000004</v>
      </c>
      <c r="J8" s="1">
        <v>0.93910000000000005</v>
      </c>
      <c r="K8" s="1">
        <v>-2.1069999999999998E-2</v>
      </c>
      <c r="L8" s="1">
        <v>1.107</v>
      </c>
      <c r="M8">
        <f t="shared" si="3"/>
        <v>2.7440000000000007</v>
      </c>
      <c r="N8" s="3">
        <v>0</v>
      </c>
      <c r="O8" s="3">
        <v>10.5</v>
      </c>
      <c r="P8">
        <v>0</v>
      </c>
      <c r="Q8" s="9">
        <v>1.0959999999999999E-2</v>
      </c>
      <c r="R8" s="4" t="s">
        <v>23</v>
      </c>
      <c r="S8" s="9">
        <v>1.012</v>
      </c>
      <c r="T8" s="4">
        <v>2381355372103110</v>
      </c>
      <c r="U8" s="4">
        <f t="shared" si="2"/>
        <v>20190122</v>
      </c>
      <c r="V8" t="s">
        <v>22</v>
      </c>
    </row>
    <row r="9" spans="1:24" ht="15">
      <c r="A9">
        <v>20190122</v>
      </c>
      <c r="B9">
        <v>8</v>
      </c>
      <c r="C9">
        <v>0</v>
      </c>
      <c r="D9" s="4">
        <f t="shared" si="0"/>
        <v>0</v>
      </c>
      <c r="E9" s="5">
        <v>11</v>
      </c>
      <c r="F9" s="6">
        <f t="shared" si="1"/>
        <v>600</v>
      </c>
      <c r="G9">
        <v>38800</v>
      </c>
      <c r="H9" s="4">
        <v>20</v>
      </c>
      <c r="I9">
        <v>5</v>
      </c>
      <c r="J9" s="1">
        <v>0.87009999999999998</v>
      </c>
      <c r="K9" s="1">
        <v>-2.129E-2</v>
      </c>
      <c r="L9" s="1">
        <v>1.0229999999999999</v>
      </c>
      <c r="M9">
        <f t="shared" si="3"/>
        <v>2.8000000000000003</v>
      </c>
      <c r="N9" s="3">
        <v>0</v>
      </c>
      <c r="O9" s="3">
        <v>10.5</v>
      </c>
      <c r="P9">
        <v>0</v>
      </c>
      <c r="Q9" s="9">
        <v>1.076E-2</v>
      </c>
      <c r="R9" t="s">
        <v>23</v>
      </c>
      <c r="S9" s="9">
        <v>1.0329999999999999</v>
      </c>
      <c r="T9" s="4">
        <v>2337899982101230</v>
      </c>
      <c r="U9" s="4">
        <f t="shared" si="2"/>
        <v>20190122</v>
      </c>
      <c r="V9" t="s">
        <v>24</v>
      </c>
    </row>
    <row r="10" spans="1:24" ht="15">
      <c r="A10">
        <v>20190122</v>
      </c>
      <c r="B10">
        <v>9</v>
      </c>
      <c r="C10" s="6">
        <v>0</v>
      </c>
      <c r="D10" s="4">
        <f t="shared" si="0"/>
        <v>0</v>
      </c>
      <c r="E10" s="5">
        <v>11</v>
      </c>
      <c r="F10" s="6">
        <v>600</v>
      </c>
      <c r="G10">
        <v>38800</v>
      </c>
      <c r="H10" s="4">
        <v>20</v>
      </c>
      <c r="I10">
        <v>5</v>
      </c>
      <c r="J10" s="1">
        <v>0.87409999999999999</v>
      </c>
      <c r="K10" s="1">
        <v>-2.4850000000000001E-2</v>
      </c>
      <c r="L10" s="1">
        <v>1.034</v>
      </c>
      <c r="M10">
        <f t="shared" si="3"/>
        <v>2.8000000000000003</v>
      </c>
      <c r="N10" s="3">
        <v>0</v>
      </c>
      <c r="O10" s="3">
        <v>11</v>
      </c>
      <c r="P10">
        <v>0</v>
      </c>
      <c r="Q10" s="9">
        <v>1.025E-2</v>
      </c>
      <c r="R10" s="4" t="s">
        <v>23</v>
      </c>
      <c r="S10" s="9">
        <v>1.0329999999999999</v>
      </c>
      <c r="T10" s="4">
        <v>2227088737596430</v>
      </c>
      <c r="U10" s="4">
        <f t="shared" si="2"/>
        <v>20190122</v>
      </c>
      <c r="V10" t="s">
        <v>25</v>
      </c>
    </row>
    <row r="11" spans="1:24" ht="15">
      <c r="A11">
        <v>20190122</v>
      </c>
      <c r="B11">
        <v>10</v>
      </c>
      <c r="C11">
        <v>0</v>
      </c>
      <c r="D11" s="4">
        <f t="shared" si="0"/>
        <v>0</v>
      </c>
      <c r="E11" s="5">
        <v>11</v>
      </c>
      <c r="F11" s="6">
        <f t="shared" ref="F11:F42" si="4">G12-38200</f>
        <v>900</v>
      </c>
      <c r="G11">
        <v>39100</v>
      </c>
      <c r="H11" s="4">
        <v>21</v>
      </c>
      <c r="I11">
        <v>5</v>
      </c>
      <c r="J11" s="1">
        <v>0.70779999999999998</v>
      </c>
      <c r="K11" s="1">
        <v>-3.279E-2</v>
      </c>
      <c r="L11" s="1">
        <v>0.83430000000000004</v>
      </c>
      <c r="M11">
        <f t="shared" si="3"/>
        <v>2.8000000000000003</v>
      </c>
      <c r="N11" s="3">
        <v>0</v>
      </c>
      <c r="O11" s="3">
        <v>0</v>
      </c>
      <c r="P11">
        <v>0</v>
      </c>
      <c r="Q11" s="9">
        <v>9.1470000000000006E-3</v>
      </c>
      <c r="R11" s="4" t="s">
        <v>23</v>
      </c>
      <c r="S11" s="9">
        <v>0.69899999999999995</v>
      </c>
      <c r="T11" s="4">
        <v>1987432261736050</v>
      </c>
      <c r="U11" s="4">
        <f t="shared" si="2"/>
        <v>20190122</v>
      </c>
      <c r="V11" t="s">
        <v>26</v>
      </c>
    </row>
    <row r="12" spans="1:24" ht="15">
      <c r="A12">
        <v>20190122</v>
      </c>
      <c r="B12">
        <v>11</v>
      </c>
      <c r="C12" s="6">
        <v>0</v>
      </c>
      <c r="D12" s="4">
        <f t="shared" si="0"/>
        <v>0</v>
      </c>
      <c r="E12" s="5">
        <v>11</v>
      </c>
      <c r="F12" s="6">
        <f t="shared" si="4"/>
        <v>900</v>
      </c>
      <c r="G12">
        <v>39100</v>
      </c>
      <c r="H12" s="4">
        <v>20</v>
      </c>
      <c r="I12">
        <v>5</v>
      </c>
      <c r="J12" s="1">
        <v>0.71389999999999998</v>
      </c>
      <c r="K12" s="1">
        <v>-3.0429999999999999E-2</v>
      </c>
      <c r="L12" s="1">
        <v>0.84950000000000003</v>
      </c>
      <c r="M12">
        <f t="shared" si="3"/>
        <v>2.8000000000000003</v>
      </c>
      <c r="N12" s="3">
        <v>0</v>
      </c>
      <c r="O12" s="3">
        <v>0</v>
      </c>
      <c r="P12">
        <v>0</v>
      </c>
      <c r="Q12" s="9">
        <v>9.2750000000000003E-3</v>
      </c>
      <c r="R12" s="4" t="s">
        <v>23</v>
      </c>
      <c r="S12" s="9">
        <v>0.69899999999999995</v>
      </c>
      <c r="T12" s="4">
        <v>2015243711337260</v>
      </c>
      <c r="U12" s="4">
        <f t="shared" si="2"/>
        <v>20190122</v>
      </c>
      <c r="V12" t="s">
        <v>26</v>
      </c>
    </row>
    <row r="13" spans="1:24" ht="15">
      <c r="A13">
        <v>20190122</v>
      </c>
      <c r="B13" s="10">
        <v>12</v>
      </c>
      <c r="C13">
        <v>0</v>
      </c>
      <c r="D13" s="4">
        <f t="shared" si="0"/>
        <v>0</v>
      </c>
      <c r="E13" s="5">
        <v>11</v>
      </c>
      <c r="F13" s="6">
        <f t="shared" si="4"/>
        <v>900</v>
      </c>
      <c r="G13">
        <v>39100</v>
      </c>
      <c r="H13" s="4">
        <v>19</v>
      </c>
      <c r="I13">
        <v>3.3</v>
      </c>
      <c r="J13" s="1">
        <v>0.52090000000000003</v>
      </c>
      <c r="K13" s="1">
        <v>-2.977E-3</v>
      </c>
      <c r="L13" s="1">
        <v>0.62450000000000006</v>
      </c>
      <c r="M13">
        <f t="shared" si="3"/>
        <v>1.8480000000000001</v>
      </c>
      <c r="N13" s="3">
        <v>0</v>
      </c>
      <c r="O13" s="3">
        <v>0</v>
      </c>
      <c r="P13">
        <v>0</v>
      </c>
      <c r="Q13" s="9">
        <v>1.414E-2</v>
      </c>
      <c r="R13" s="4" t="s">
        <v>23</v>
      </c>
      <c r="S13" s="9">
        <v>0.46100000000000002</v>
      </c>
      <c r="T13" s="4">
        <v>3072296073133030</v>
      </c>
      <c r="U13" s="4">
        <f t="shared" si="2"/>
        <v>20190122</v>
      </c>
      <c r="V13" t="s">
        <v>27</v>
      </c>
    </row>
    <row r="14" spans="1:24" ht="15">
      <c r="A14">
        <v>20190122</v>
      </c>
      <c r="B14" s="10">
        <v>13</v>
      </c>
      <c r="C14" s="6">
        <v>0</v>
      </c>
      <c r="D14" s="4">
        <f t="shared" si="0"/>
        <v>0</v>
      </c>
      <c r="E14" s="5">
        <v>11</v>
      </c>
      <c r="F14" s="6">
        <f t="shared" si="4"/>
        <v>600</v>
      </c>
      <c r="G14">
        <v>39100</v>
      </c>
      <c r="H14" s="4">
        <v>19</v>
      </c>
      <c r="I14">
        <v>3.3</v>
      </c>
      <c r="J14" s="1">
        <v>0.56589999999999996</v>
      </c>
      <c r="K14" s="1">
        <v>-3.666E-3</v>
      </c>
      <c r="L14" s="1">
        <v>0.67789999999999995</v>
      </c>
      <c r="M14">
        <f t="shared" si="3"/>
        <v>1.8480000000000001</v>
      </c>
      <c r="N14" s="3">
        <v>0</v>
      </c>
      <c r="O14" s="3">
        <v>0</v>
      </c>
      <c r="P14">
        <v>0</v>
      </c>
      <c r="Q14" s="9">
        <v>1.4290000000000001E-2</v>
      </c>
      <c r="R14" s="4" t="s">
        <v>23</v>
      </c>
      <c r="S14" s="9">
        <v>0.68200000000000005</v>
      </c>
      <c r="T14" s="4">
        <v>3104887615634440</v>
      </c>
      <c r="U14" s="4">
        <f t="shared" si="2"/>
        <v>20190122</v>
      </c>
      <c r="V14" t="s">
        <v>26</v>
      </c>
    </row>
    <row r="15" spans="1:24" ht="15">
      <c r="A15">
        <v>20190122</v>
      </c>
      <c r="B15" s="10">
        <v>14</v>
      </c>
      <c r="C15">
        <v>0</v>
      </c>
      <c r="D15" s="4">
        <f t="shared" si="0"/>
        <v>0</v>
      </c>
      <c r="E15" s="5">
        <v>11</v>
      </c>
      <c r="F15" s="6">
        <f t="shared" si="4"/>
        <v>600</v>
      </c>
      <c r="G15">
        <v>38800</v>
      </c>
      <c r="H15" s="4">
        <v>19</v>
      </c>
      <c r="I15">
        <v>3.3</v>
      </c>
      <c r="J15" s="1">
        <v>0.53569999999999995</v>
      </c>
      <c r="K15" s="1">
        <v>5.2839999999999996E-3</v>
      </c>
      <c r="L15" s="1">
        <v>0.64129999999999998</v>
      </c>
      <c r="M15">
        <f t="shared" si="3"/>
        <v>1.8480000000000001</v>
      </c>
      <c r="N15" s="3">
        <v>0</v>
      </c>
      <c r="O15" s="3">
        <v>0</v>
      </c>
      <c r="P15">
        <v>0</v>
      </c>
      <c r="Q15" s="9">
        <v>1.559E-2</v>
      </c>
      <c r="R15" s="4" t="s">
        <v>21</v>
      </c>
      <c r="S15" s="9">
        <v>0.68200000000000005</v>
      </c>
      <c r="T15" s="4">
        <v>3387347650646670</v>
      </c>
      <c r="U15" s="4">
        <f t="shared" si="2"/>
        <v>20190122</v>
      </c>
      <c r="V15" t="s">
        <v>28</v>
      </c>
    </row>
    <row r="16" spans="1:24" ht="15">
      <c r="A16">
        <v>20190122</v>
      </c>
      <c r="B16" s="10">
        <v>15</v>
      </c>
      <c r="C16" s="6">
        <v>0</v>
      </c>
      <c r="D16" s="4">
        <f t="shared" si="0"/>
        <v>0</v>
      </c>
      <c r="E16" s="5">
        <v>11</v>
      </c>
      <c r="F16" s="6">
        <f t="shared" si="4"/>
        <v>0</v>
      </c>
      <c r="G16">
        <v>38800</v>
      </c>
      <c r="H16" s="4">
        <v>21</v>
      </c>
      <c r="I16">
        <v>3.3</v>
      </c>
      <c r="J16" s="1">
        <v>0.89080000000000004</v>
      </c>
      <c r="K16" s="1">
        <v>1.11E-2</v>
      </c>
      <c r="L16" s="1">
        <v>1.1220000000000001</v>
      </c>
      <c r="M16">
        <f t="shared" si="3"/>
        <v>1.8480000000000001</v>
      </c>
      <c r="N16" s="3">
        <v>0</v>
      </c>
      <c r="O16" s="3">
        <v>0</v>
      </c>
      <c r="P16">
        <v>0</v>
      </c>
      <c r="Q16" s="9">
        <v>1.6619999999999999E-2</v>
      </c>
      <c r="R16" s="4" t="s">
        <v>21</v>
      </c>
      <c r="S16" s="9">
        <v>2.903</v>
      </c>
      <c r="T16" s="4">
        <v>3611142909156360</v>
      </c>
      <c r="U16" s="4">
        <f t="shared" si="2"/>
        <v>20190122</v>
      </c>
      <c r="V16" t="s">
        <v>29</v>
      </c>
    </row>
    <row r="17" spans="1:24" ht="15">
      <c r="A17">
        <v>20190122</v>
      </c>
      <c r="B17" s="10">
        <v>16</v>
      </c>
      <c r="C17">
        <v>0</v>
      </c>
      <c r="D17" s="4">
        <f t="shared" si="0"/>
        <v>0</v>
      </c>
      <c r="E17" s="5">
        <v>11</v>
      </c>
      <c r="F17" s="6">
        <f t="shared" si="4"/>
        <v>0</v>
      </c>
      <c r="G17">
        <v>38200</v>
      </c>
      <c r="H17" s="4">
        <v>20</v>
      </c>
      <c r="I17">
        <v>3.2</v>
      </c>
      <c r="J17" s="1">
        <v>0.66800000000000004</v>
      </c>
      <c r="K17" s="1">
        <v>1.529E-2</v>
      </c>
      <c r="L17" s="1">
        <v>0.8619</v>
      </c>
      <c r="M17">
        <f t="shared" si="3"/>
        <v>1.7920000000000003</v>
      </c>
      <c r="N17" s="3">
        <v>0</v>
      </c>
      <c r="O17" s="3">
        <v>0</v>
      </c>
      <c r="P17">
        <v>0</v>
      </c>
      <c r="Q17" s="9">
        <v>1.7180000000000001E-2</v>
      </c>
      <c r="R17" s="4" t="s">
        <v>21</v>
      </c>
      <c r="S17" s="9">
        <v>2.8149999999999999</v>
      </c>
      <c r="T17" s="4">
        <v>3732818001161630</v>
      </c>
      <c r="U17" s="4">
        <f t="shared" si="2"/>
        <v>20190122</v>
      </c>
      <c r="V17" t="s">
        <v>22</v>
      </c>
    </row>
    <row r="18" spans="1:24" ht="15">
      <c r="A18">
        <v>20190122</v>
      </c>
      <c r="B18">
        <v>17</v>
      </c>
      <c r="C18" s="6">
        <v>0</v>
      </c>
      <c r="D18" s="4">
        <f t="shared" si="0"/>
        <v>0</v>
      </c>
      <c r="E18" s="5">
        <v>11</v>
      </c>
      <c r="F18" s="6">
        <f t="shared" si="4"/>
        <v>0</v>
      </c>
      <c r="G18">
        <v>38200</v>
      </c>
      <c r="H18" s="4">
        <v>21</v>
      </c>
      <c r="I18">
        <v>4.9000000000000004</v>
      </c>
      <c r="J18" s="1">
        <v>1.093</v>
      </c>
      <c r="K18" s="1">
        <v>1.737E-3</v>
      </c>
      <c r="L18" s="1">
        <v>1.35</v>
      </c>
      <c r="M18">
        <f t="shared" si="3"/>
        <v>2.7440000000000007</v>
      </c>
      <c r="N18" s="3">
        <v>0</v>
      </c>
      <c r="O18" s="3">
        <v>0</v>
      </c>
      <c r="P18">
        <v>0</v>
      </c>
      <c r="Q18" s="9">
        <v>1.443E-2</v>
      </c>
      <c r="R18" s="4" t="s">
        <v>21</v>
      </c>
      <c r="S18" s="9">
        <v>4.3099999999999996</v>
      </c>
      <c r="T18" s="4">
        <v>3135306388635760</v>
      </c>
      <c r="U18" s="4">
        <f t="shared" si="2"/>
        <v>20190122</v>
      </c>
      <c r="V18" t="s">
        <v>30</v>
      </c>
    </row>
    <row r="19" spans="1:24" ht="15">
      <c r="A19">
        <v>20190122</v>
      </c>
      <c r="B19">
        <v>18</v>
      </c>
      <c r="C19">
        <v>0</v>
      </c>
      <c r="D19" s="4">
        <f t="shared" si="0"/>
        <v>0</v>
      </c>
      <c r="E19" s="5">
        <v>11</v>
      </c>
      <c r="F19" s="6">
        <f t="shared" si="4"/>
        <v>0</v>
      </c>
      <c r="G19">
        <v>38200</v>
      </c>
      <c r="H19" s="4">
        <v>22</v>
      </c>
      <c r="I19">
        <v>4.5</v>
      </c>
      <c r="J19" s="1">
        <v>1.4370000000000001</v>
      </c>
      <c r="K19" s="1">
        <v>1.059E-2</v>
      </c>
      <c r="L19" s="1">
        <v>1.867</v>
      </c>
      <c r="M19">
        <f t="shared" si="3"/>
        <v>2.5200000000000005</v>
      </c>
      <c r="N19" s="3">
        <v>0</v>
      </c>
      <c r="O19" s="3">
        <v>0</v>
      </c>
      <c r="P19">
        <v>0</v>
      </c>
      <c r="Q19" s="9">
        <v>1.5640000000000001E-2</v>
      </c>
      <c r="R19" s="4" t="s">
        <v>21</v>
      </c>
      <c r="S19" s="9">
        <v>3.9580000000000002</v>
      </c>
      <c r="T19" s="4">
        <v>3398211498147140</v>
      </c>
      <c r="U19" s="4">
        <f t="shared" si="2"/>
        <v>20190122</v>
      </c>
      <c r="V19" t="s">
        <v>31</v>
      </c>
    </row>
    <row r="20" spans="1:24" ht="15">
      <c r="A20">
        <v>20190122</v>
      </c>
      <c r="B20">
        <v>19</v>
      </c>
      <c r="C20">
        <v>0</v>
      </c>
      <c r="D20" s="4">
        <f t="shared" si="0"/>
        <v>0</v>
      </c>
      <c r="E20" s="5">
        <v>11</v>
      </c>
      <c r="F20" s="6">
        <f t="shared" si="4"/>
        <v>0</v>
      </c>
      <c r="G20">
        <v>38200</v>
      </c>
      <c r="H20" s="4">
        <v>21</v>
      </c>
      <c r="I20">
        <v>4.5</v>
      </c>
      <c r="J20" s="1">
        <v>1.3140000000000001</v>
      </c>
      <c r="K20" s="1">
        <v>1.8910000000000001E-3</v>
      </c>
      <c r="L20" s="1">
        <v>1.7090000000000001</v>
      </c>
      <c r="M20">
        <f t="shared" si="3"/>
        <v>2.5200000000000005</v>
      </c>
      <c r="N20" s="3">
        <v>0</v>
      </c>
      <c r="O20" s="3">
        <v>0</v>
      </c>
      <c r="P20">
        <v>0</v>
      </c>
      <c r="Q20" s="9">
        <v>1.4080000000000001E-2</v>
      </c>
      <c r="R20" s="4" t="s">
        <v>23</v>
      </c>
      <c r="S20" s="9">
        <v>3.9580000000000002</v>
      </c>
      <c r="T20" s="4">
        <v>3059259456132470</v>
      </c>
      <c r="U20" s="4">
        <f t="shared" si="2"/>
        <v>20190122</v>
      </c>
      <c r="V20" t="s">
        <v>31</v>
      </c>
    </row>
    <row r="21" spans="1:24" ht="15">
      <c r="A21">
        <v>20190122</v>
      </c>
      <c r="B21">
        <v>20</v>
      </c>
      <c r="C21">
        <v>-200</v>
      </c>
      <c r="D21" s="4">
        <f t="shared" si="0"/>
        <v>400</v>
      </c>
      <c r="E21" s="5">
        <v>11</v>
      </c>
      <c r="F21" s="6">
        <f t="shared" si="4"/>
        <v>600</v>
      </c>
      <c r="G21">
        <v>38200</v>
      </c>
      <c r="H21" s="4">
        <v>21</v>
      </c>
      <c r="I21">
        <v>4.5999999999999996</v>
      </c>
      <c r="J21" s="1">
        <v>0.95120000000000005</v>
      </c>
      <c r="K21" s="1">
        <v>-3.8E-3</v>
      </c>
      <c r="L21" s="1">
        <v>1.171</v>
      </c>
      <c r="M21">
        <f t="shared" si="3"/>
        <v>2.5760000000000001</v>
      </c>
      <c r="N21" s="3">
        <v>0</v>
      </c>
      <c r="O21" s="3">
        <v>0</v>
      </c>
      <c r="P21">
        <v>0</v>
      </c>
      <c r="Q21" s="9">
        <v>1.345E-2</v>
      </c>
      <c r="R21" s="4" t="s">
        <v>23</v>
      </c>
      <c r="S21" s="9">
        <v>0.22500000000000001</v>
      </c>
      <c r="T21" s="4">
        <v>2922374977626540</v>
      </c>
      <c r="U21" s="4">
        <f t="shared" si="2"/>
        <v>20190122</v>
      </c>
      <c r="V21" t="s">
        <v>31</v>
      </c>
    </row>
    <row r="22" spans="1:24" ht="15">
      <c r="A22">
        <v>20190122</v>
      </c>
      <c r="B22">
        <v>21</v>
      </c>
      <c r="C22">
        <v>-200</v>
      </c>
      <c r="D22" s="4">
        <f t="shared" si="0"/>
        <v>400</v>
      </c>
      <c r="E22" s="5">
        <v>11</v>
      </c>
      <c r="F22" s="6">
        <f t="shared" si="4"/>
        <v>600</v>
      </c>
      <c r="G22">
        <v>38800</v>
      </c>
      <c r="H22" s="4">
        <v>25</v>
      </c>
      <c r="I22">
        <v>4.8</v>
      </c>
      <c r="J22" s="1">
        <v>1.74</v>
      </c>
      <c r="K22" s="1">
        <v>-7.2740000000000001E-3</v>
      </c>
      <c r="L22" s="1">
        <v>2.1709999999999998</v>
      </c>
      <c r="M22">
        <f t="shared" si="3"/>
        <v>2.6880000000000002</v>
      </c>
      <c r="N22" s="11">
        <v>7</v>
      </c>
      <c r="O22" s="11"/>
      <c r="P22" s="12">
        <v>0</v>
      </c>
      <c r="Q22" s="9">
        <v>1.3259999999999999E-2</v>
      </c>
      <c r="R22" s="4" t="s">
        <v>23</v>
      </c>
      <c r="S22" s="9">
        <v>0.23499999999999999</v>
      </c>
      <c r="T22" s="4">
        <v>2881092357124750</v>
      </c>
      <c r="U22" s="4">
        <f t="shared" si="2"/>
        <v>20190122</v>
      </c>
      <c r="V22" t="s">
        <v>28</v>
      </c>
      <c r="X22" t="s">
        <v>32</v>
      </c>
    </row>
    <row r="23" spans="1:24" ht="15">
      <c r="A23">
        <v>20190122</v>
      </c>
      <c r="B23">
        <v>22</v>
      </c>
      <c r="C23">
        <v>-200</v>
      </c>
      <c r="D23" s="4">
        <f t="shared" si="0"/>
        <v>400</v>
      </c>
      <c r="E23" s="5">
        <v>11</v>
      </c>
      <c r="F23" s="6">
        <f t="shared" si="4"/>
        <v>900</v>
      </c>
      <c r="G23">
        <v>38800</v>
      </c>
      <c r="H23" s="4">
        <v>26</v>
      </c>
      <c r="I23">
        <v>4.9000000000000004</v>
      </c>
      <c r="J23" s="1">
        <v>1.5940000000000001</v>
      </c>
      <c r="K23" s="1">
        <v>-6.2220000000000001E-3</v>
      </c>
      <c r="L23" s="1">
        <v>1.9419999999999999</v>
      </c>
      <c r="M23">
        <f t="shared" si="3"/>
        <v>2.7440000000000007</v>
      </c>
      <c r="N23" s="11">
        <v>8</v>
      </c>
      <c r="O23" s="11"/>
      <c r="P23" s="12">
        <v>0</v>
      </c>
      <c r="Q23" s="9">
        <v>1.333E-2</v>
      </c>
      <c r="R23" s="4" t="s">
        <v>23</v>
      </c>
      <c r="S23" s="9">
        <v>0.16200000000000001</v>
      </c>
      <c r="T23" s="4">
        <v>2896301743625410</v>
      </c>
      <c r="U23" s="4">
        <f t="shared" si="2"/>
        <v>20190122</v>
      </c>
      <c r="V23" t="s">
        <v>33</v>
      </c>
    </row>
    <row r="24" spans="1:24" ht="15">
      <c r="A24">
        <v>20190122</v>
      </c>
      <c r="B24">
        <v>23</v>
      </c>
      <c r="C24">
        <v>-200</v>
      </c>
      <c r="D24" s="4">
        <f t="shared" si="0"/>
        <v>400</v>
      </c>
      <c r="E24" s="5">
        <v>11</v>
      </c>
      <c r="F24" s="6">
        <f t="shared" si="4"/>
        <v>900</v>
      </c>
      <c r="G24">
        <v>39100</v>
      </c>
      <c r="H24" s="4">
        <v>21</v>
      </c>
      <c r="I24">
        <v>4.9000000000000004</v>
      </c>
      <c r="J24" s="1">
        <v>0.82330000000000003</v>
      </c>
      <c r="K24" s="1">
        <v>-2.639E-2</v>
      </c>
      <c r="L24" s="1">
        <v>1.0009999999999999</v>
      </c>
      <c r="M24">
        <f t="shared" si="3"/>
        <v>2.7440000000000007</v>
      </c>
      <c r="N24" s="3">
        <v>0</v>
      </c>
      <c r="O24" s="3"/>
      <c r="P24">
        <v>0</v>
      </c>
      <c r="Q24" s="9">
        <v>1.0070000000000001E-2</v>
      </c>
      <c r="R24" s="4" t="s">
        <v>23</v>
      </c>
      <c r="S24" s="9">
        <v>0.16200000000000001</v>
      </c>
      <c r="T24" s="4">
        <v>2187978886594740</v>
      </c>
      <c r="U24" s="4">
        <f t="shared" si="2"/>
        <v>20190122</v>
      </c>
      <c r="V24" t="s">
        <v>34</v>
      </c>
    </row>
    <row r="25" spans="1:24" ht="15">
      <c r="A25">
        <v>20190122</v>
      </c>
      <c r="B25">
        <v>24</v>
      </c>
      <c r="C25">
        <v>-200</v>
      </c>
      <c r="D25" s="4">
        <f t="shared" si="0"/>
        <v>400</v>
      </c>
      <c r="E25" s="5">
        <v>11</v>
      </c>
      <c r="F25" s="6">
        <f t="shared" si="4"/>
        <v>0</v>
      </c>
      <c r="G25">
        <v>39100</v>
      </c>
      <c r="H25" s="4">
        <v>24</v>
      </c>
      <c r="I25">
        <v>4.9000000000000004</v>
      </c>
      <c r="J25" s="1">
        <v>0.9909</v>
      </c>
      <c r="K25" s="1">
        <v>-1.537E-2</v>
      </c>
      <c r="L25" s="1">
        <v>1.2050000000000001</v>
      </c>
      <c r="M25">
        <f t="shared" si="3"/>
        <v>2.7440000000000007</v>
      </c>
      <c r="N25" s="3">
        <v>0</v>
      </c>
      <c r="O25" s="3"/>
      <c r="P25">
        <v>0</v>
      </c>
      <c r="Q25" s="9">
        <v>1.158E-2</v>
      </c>
      <c r="R25" s="4" t="s">
        <v>21</v>
      </c>
      <c r="S25" s="9">
        <v>1.0209999999999999</v>
      </c>
      <c r="T25" s="4">
        <v>2516067081108950</v>
      </c>
      <c r="U25" s="4">
        <f t="shared" si="2"/>
        <v>20190122</v>
      </c>
      <c r="V25" t="s">
        <v>34</v>
      </c>
      <c r="X25" t="s">
        <v>35</v>
      </c>
    </row>
    <row r="26" spans="1:24" ht="15">
      <c r="A26">
        <v>20190122</v>
      </c>
      <c r="B26" s="10">
        <v>25</v>
      </c>
      <c r="C26">
        <v>-200</v>
      </c>
      <c r="D26" s="4">
        <f t="shared" si="0"/>
        <v>400</v>
      </c>
      <c r="E26" s="5">
        <v>11</v>
      </c>
      <c r="F26" s="6">
        <f t="shared" si="4"/>
        <v>0</v>
      </c>
      <c r="G26">
        <v>38200</v>
      </c>
      <c r="H26" s="4">
        <v>21</v>
      </c>
      <c r="I26">
        <v>3.1</v>
      </c>
      <c r="J26" s="1">
        <v>0.8004</v>
      </c>
      <c r="K26" s="1">
        <v>2.3060000000000001E-2</v>
      </c>
      <c r="L26" s="1">
        <v>1.0580000000000001</v>
      </c>
      <c r="M26">
        <f t="shared" si="3"/>
        <v>1.7360000000000002</v>
      </c>
      <c r="N26" s="3">
        <v>0</v>
      </c>
      <c r="O26" s="3"/>
      <c r="P26">
        <v>0</v>
      </c>
      <c r="Q26" s="9">
        <v>1.814E-2</v>
      </c>
      <c r="R26" s="4" t="s">
        <v>21</v>
      </c>
      <c r="S26" s="9">
        <v>0.64600000000000002</v>
      </c>
      <c r="T26" s="4">
        <v>3941403873170660</v>
      </c>
      <c r="U26" s="4">
        <f t="shared" si="2"/>
        <v>20190122</v>
      </c>
      <c r="V26" t="s">
        <v>36</v>
      </c>
    </row>
    <row r="27" spans="1:24" ht="15">
      <c r="A27">
        <v>20190122</v>
      </c>
      <c r="B27" s="10">
        <v>26</v>
      </c>
      <c r="C27">
        <v>-200</v>
      </c>
      <c r="D27" s="4">
        <f t="shared" si="0"/>
        <v>400</v>
      </c>
      <c r="E27" s="5">
        <v>11</v>
      </c>
      <c r="F27" s="6">
        <f t="shared" si="4"/>
        <v>0</v>
      </c>
      <c r="G27">
        <v>38200</v>
      </c>
      <c r="H27" s="4">
        <v>21</v>
      </c>
      <c r="I27" s="13">
        <v>3.2</v>
      </c>
      <c r="J27" s="13">
        <v>0.76500000000000001</v>
      </c>
      <c r="K27" s="13">
        <v>1.668E-2</v>
      </c>
      <c r="L27" s="13">
        <v>0.98540000000000005</v>
      </c>
      <c r="M27">
        <f t="shared" si="3"/>
        <v>1.7920000000000003</v>
      </c>
      <c r="N27" s="3">
        <v>0</v>
      </c>
      <c r="O27" s="3"/>
      <c r="P27">
        <v>0</v>
      </c>
      <c r="Q27" s="9">
        <v>1.7350000000000001E-2</v>
      </c>
      <c r="R27" s="4" t="s">
        <v>23</v>
      </c>
      <c r="S27" s="9">
        <v>0.66700000000000004</v>
      </c>
      <c r="T27" s="4">
        <v>3769755082663230</v>
      </c>
      <c r="U27" s="4">
        <f t="shared" si="2"/>
        <v>20190122</v>
      </c>
      <c r="V27" t="s">
        <v>37</v>
      </c>
    </row>
    <row r="28" spans="1:24" ht="15">
      <c r="A28">
        <v>20190122</v>
      </c>
      <c r="B28" s="10">
        <v>27</v>
      </c>
      <c r="C28">
        <v>200</v>
      </c>
      <c r="D28" s="4">
        <f t="shared" si="0"/>
        <v>-400</v>
      </c>
      <c r="E28" s="5">
        <v>11</v>
      </c>
      <c r="F28" s="6">
        <f t="shared" si="4"/>
        <v>0</v>
      </c>
      <c r="G28">
        <v>38200</v>
      </c>
      <c r="H28" s="4">
        <v>21</v>
      </c>
      <c r="I28">
        <v>3.4</v>
      </c>
      <c r="J28" s="1">
        <v>0.70569999999999999</v>
      </c>
      <c r="K28" s="1">
        <v>1.6559999999999998E-2</v>
      </c>
      <c r="L28" s="1">
        <v>0.89600000000000002</v>
      </c>
      <c r="M28">
        <f t="shared" si="3"/>
        <v>1.9040000000000001</v>
      </c>
      <c r="N28" s="3">
        <v>0</v>
      </c>
      <c r="O28" s="3"/>
      <c r="P28">
        <v>0</v>
      </c>
      <c r="Q28" s="9">
        <v>1.7219999999999999E-2</v>
      </c>
      <c r="R28" s="4" t="s">
        <v>23</v>
      </c>
      <c r="S28" s="9">
        <v>0.70799999999999996</v>
      </c>
      <c r="T28" s="4">
        <v>3741509079162010</v>
      </c>
      <c r="U28" s="4">
        <f t="shared" si="2"/>
        <v>20190122</v>
      </c>
      <c r="V28" t="s">
        <v>38</v>
      </c>
    </row>
    <row r="29" spans="1:24" ht="15">
      <c r="A29">
        <v>20190122</v>
      </c>
      <c r="B29">
        <v>28</v>
      </c>
      <c r="C29">
        <v>200</v>
      </c>
      <c r="D29" s="4">
        <f t="shared" si="0"/>
        <v>-400</v>
      </c>
      <c r="E29" s="5">
        <v>11</v>
      </c>
      <c r="F29" s="6">
        <f t="shared" si="4"/>
        <v>600</v>
      </c>
      <c r="G29">
        <v>38200</v>
      </c>
      <c r="H29" s="4">
        <v>21</v>
      </c>
      <c r="I29">
        <v>4.5</v>
      </c>
      <c r="J29" s="1">
        <v>1.0429999999999999</v>
      </c>
      <c r="K29" s="1">
        <v>3.7090000000000001E-3</v>
      </c>
      <c r="L29" s="1">
        <v>1.3169999999999999</v>
      </c>
      <c r="M29">
        <f t="shared" si="3"/>
        <v>2.5200000000000005</v>
      </c>
      <c r="N29" s="3">
        <v>0</v>
      </c>
      <c r="O29" s="3"/>
      <c r="P29">
        <v>0</v>
      </c>
      <c r="Q29" s="9">
        <v>1.465E-2</v>
      </c>
      <c r="R29" s="4" t="s">
        <v>23</v>
      </c>
      <c r="S29" s="9">
        <v>0.22</v>
      </c>
      <c r="T29" s="4">
        <v>3183107317637830</v>
      </c>
      <c r="U29" s="4">
        <f t="shared" si="2"/>
        <v>20190122</v>
      </c>
      <c r="V29" t="s">
        <v>38</v>
      </c>
    </row>
    <row r="30" spans="1:24" ht="15">
      <c r="A30">
        <v>20190122</v>
      </c>
      <c r="B30">
        <v>29</v>
      </c>
      <c r="C30">
        <v>200</v>
      </c>
      <c r="D30" s="4">
        <f t="shared" si="0"/>
        <v>-400</v>
      </c>
      <c r="E30" s="5">
        <v>11</v>
      </c>
      <c r="F30" s="6">
        <f t="shared" si="4"/>
        <v>600</v>
      </c>
      <c r="G30">
        <v>38800</v>
      </c>
      <c r="H30" s="4">
        <v>27</v>
      </c>
      <c r="I30">
        <v>5.2</v>
      </c>
      <c r="J30" s="1">
        <v>1.63</v>
      </c>
      <c r="K30" s="1">
        <v>-7.6969999999999998E-3</v>
      </c>
      <c r="L30" s="1">
        <v>1.972</v>
      </c>
      <c r="M30">
        <f t="shared" si="3"/>
        <v>2.9120000000000004</v>
      </c>
      <c r="N30" s="3">
        <v>0</v>
      </c>
      <c r="O30" s="3"/>
      <c r="P30">
        <v>0</v>
      </c>
      <c r="Q30" s="9">
        <v>1.298E-2</v>
      </c>
      <c r="R30" s="4" t="s">
        <v>23</v>
      </c>
      <c r="S30" s="9">
        <v>0.254</v>
      </c>
      <c r="T30" s="4">
        <v>2820254811122120</v>
      </c>
      <c r="U30" s="4">
        <f t="shared" si="2"/>
        <v>20190122</v>
      </c>
      <c r="V30" s="14" t="s">
        <v>39</v>
      </c>
    </row>
    <row r="31" spans="1:24" ht="15">
      <c r="A31">
        <v>20190122</v>
      </c>
      <c r="B31">
        <v>30</v>
      </c>
      <c r="C31">
        <v>200</v>
      </c>
      <c r="D31" s="4">
        <f t="shared" si="0"/>
        <v>-400</v>
      </c>
      <c r="E31" s="5">
        <v>11</v>
      </c>
      <c r="F31" s="6">
        <f t="shared" si="4"/>
        <v>600</v>
      </c>
      <c r="G31">
        <v>38800</v>
      </c>
      <c r="H31" s="4">
        <v>25</v>
      </c>
      <c r="I31">
        <v>5.2</v>
      </c>
      <c r="J31" s="1">
        <v>1.522</v>
      </c>
      <c r="K31" s="1">
        <v>-5.4900000000000001E-3</v>
      </c>
      <c r="L31" s="1">
        <v>1.8420000000000001</v>
      </c>
      <c r="M31">
        <f t="shared" si="3"/>
        <v>2.9120000000000004</v>
      </c>
      <c r="N31" s="11">
        <v>8</v>
      </c>
      <c r="O31" s="11"/>
      <c r="P31" s="12">
        <v>0</v>
      </c>
      <c r="Q31" s="9">
        <v>1.332E-2</v>
      </c>
      <c r="R31" s="4" t="s">
        <v>23</v>
      </c>
      <c r="S31" s="9">
        <v>0.254</v>
      </c>
      <c r="T31" s="4">
        <v>2894128974125320</v>
      </c>
      <c r="U31" s="4">
        <f t="shared" si="2"/>
        <v>20190122</v>
      </c>
      <c r="V31" s="14" t="s">
        <v>40</v>
      </c>
    </row>
    <row r="32" spans="1:24" ht="15">
      <c r="A32">
        <v>20190122</v>
      </c>
      <c r="B32" s="10">
        <v>31</v>
      </c>
      <c r="C32">
        <v>200</v>
      </c>
      <c r="D32" s="4">
        <f t="shared" si="0"/>
        <v>-400</v>
      </c>
      <c r="E32" s="5">
        <v>11</v>
      </c>
      <c r="F32" s="6">
        <f t="shared" si="4"/>
        <v>900</v>
      </c>
      <c r="G32">
        <v>38800</v>
      </c>
      <c r="H32" s="4">
        <v>21</v>
      </c>
      <c r="I32">
        <v>3.2</v>
      </c>
      <c r="J32" s="1">
        <v>0.85640000000000005</v>
      </c>
      <c r="K32" s="1">
        <v>1.1769999999999999E-2</v>
      </c>
      <c r="L32" s="1">
        <v>1.0609999999999999</v>
      </c>
      <c r="M32">
        <f t="shared" si="3"/>
        <v>1.7920000000000003</v>
      </c>
      <c r="N32" s="3">
        <v>0</v>
      </c>
      <c r="O32" s="3"/>
      <c r="P32">
        <v>0</v>
      </c>
      <c r="Q32" s="9">
        <v>1.652E-2</v>
      </c>
      <c r="R32" s="4" t="s">
        <v>23</v>
      </c>
      <c r="S32" s="9">
        <v>0.106</v>
      </c>
      <c r="T32" s="4">
        <v>3589415214155420</v>
      </c>
      <c r="U32" s="4">
        <f t="shared" si="2"/>
        <v>20190122</v>
      </c>
      <c r="V32" s="14" t="s">
        <v>41</v>
      </c>
    </row>
    <row r="33" spans="1:24" ht="15">
      <c r="A33">
        <v>20190122</v>
      </c>
      <c r="B33">
        <v>32</v>
      </c>
      <c r="C33">
        <v>200</v>
      </c>
      <c r="D33" s="4">
        <f t="shared" si="0"/>
        <v>-400</v>
      </c>
      <c r="E33" s="5">
        <v>11</v>
      </c>
      <c r="F33" s="6">
        <f t="shared" si="4"/>
        <v>900</v>
      </c>
      <c r="G33">
        <v>39100</v>
      </c>
      <c r="H33" s="4">
        <v>20</v>
      </c>
      <c r="I33">
        <v>5.3</v>
      </c>
      <c r="J33" s="1">
        <v>0.84850000000000003</v>
      </c>
      <c r="K33" s="1">
        <v>-2.086E-2</v>
      </c>
      <c r="L33" s="1">
        <v>1.022</v>
      </c>
      <c r="M33">
        <f t="shared" si="3"/>
        <v>2.968</v>
      </c>
      <c r="N33" s="3">
        <v>0</v>
      </c>
      <c r="O33" s="3"/>
      <c r="P33">
        <v>0</v>
      </c>
      <c r="Q33" s="9">
        <v>1.0999999999999999E-2</v>
      </c>
      <c r="R33" s="4" t="s">
        <v>23</v>
      </c>
      <c r="S33" s="9">
        <v>0.17599999999999999</v>
      </c>
      <c r="T33" s="4">
        <v>2390046450103490</v>
      </c>
      <c r="U33" s="4">
        <f t="shared" si="2"/>
        <v>20190122</v>
      </c>
      <c r="V33" t="s">
        <v>42</v>
      </c>
    </row>
    <row r="34" spans="1:24" ht="15">
      <c r="A34">
        <v>20190122</v>
      </c>
      <c r="B34">
        <v>33</v>
      </c>
      <c r="C34">
        <v>200</v>
      </c>
      <c r="D34" s="4">
        <f t="shared" si="0"/>
        <v>-400</v>
      </c>
      <c r="E34" s="5">
        <v>11</v>
      </c>
      <c r="F34" s="6">
        <f t="shared" si="4"/>
        <v>900</v>
      </c>
      <c r="G34">
        <v>39100</v>
      </c>
      <c r="H34" s="4">
        <v>19</v>
      </c>
      <c r="I34">
        <v>5.3</v>
      </c>
      <c r="J34" s="1">
        <v>0.81569999999999998</v>
      </c>
      <c r="K34" s="1">
        <v>-2.3599999999999999E-2</v>
      </c>
      <c r="L34" s="1">
        <v>0.9617</v>
      </c>
      <c r="M34">
        <f t="shared" si="3"/>
        <v>2.968</v>
      </c>
      <c r="N34" s="3">
        <v>0</v>
      </c>
      <c r="O34" s="3"/>
      <c r="P34">
        <v>0</v>
      </c>
      <c r="Q34" s="9">
        <v>1.064E-2</v>
      </c>
      <c r="R34" s="4" t="s">
        <v>23</v>
      </c>
      <c r="S34" s="9">
        <v>0.17599999999999999</v>
      </c>
      <c r="T34" s="4">
        <v>2311826748100100</v>
      </c>
      <c r="U34" s="4">
        <f t="shared" si="2"/>
        <v>20190122</v>
      </c>
      <c r="V34" t="s">
        <v>43</v>
      </c>
    </row>
    <row r="35" spans="1:24" ht="15">
      <c r="A35" s="52">
        <v>20190122</v>
      </c>
      <c r="B35" s="52">
        <v>34</v>
      </c>
      <c r="C35" s="52">
        <v>0</v>
      </c>
      <c r="D35" s="53">
        <f t="shared" si="0"/>
        <v>0</v>
      </c>
      <c r="E35" s="71">
        <v>-1</v>
      </c>
      <c r="F35" s="50">
        <f t="shared" si="4"/>
        <v>900</v>
      </c>
      <c r="G35">
        <v>39100</v>
      </c>
      <c r="H35" s="4">
        <v>27</v>
      </c>
      <c r="I35">
        <v>5.3</v>
      </c>
      <c r="J35" s="1">
        <v>1.115</v>
      </c>
      <c r="K35" s="1">
        <v>-1.192E-2</v>
      </c>
      <c r="L35" s="1">
        <v>1.331</v>
      </c>
      <c r="M35">
        <f t="shared" si="3"/>
        <v>2.968</v>
      </c>
      <c r="N35" s="11">
        <v>12</v>
      </c>
      <c r="O35" s="11">
        <v>12</v>
      </c>
      <c r="P35" s="12">
        <v>0</v>
      </c>
      <c r="Q35" s="9">
        <v>1.264E-2</v>
      </c>
      <c r="R35" s="4" t="s">
        <v>21</v>
      </c>
      <c r="S35" s="9">
        <v>0.74099999999999999</v>
      </c>
      <c r="T35" s="4">
        <v>2746380648118920</v>
      </c>
      <c r="U35" s="4">
        <f t="shared" si="2"/>
        <v>20190122</v>
      </c>
      <c r="V35" t="s">
        <v>44</v>
      </c>
      <c r="X35" t="s">
        <v>45</v>
      </c>
    </row>
    <row r="36" spans="1:24" ht="15">
      <c r="A36" s="52">
        <v>20190122</v>
      </c>
      <c r="B36" s="52">
        <v>35</v>
      </c>
      <c r="C36" s="52">
        <v>0</v>
      </c>
      <c r="D36" s="53">
        <f t="shared" si="0"/>
        <v>0</v>
      </c>
      <c r="E36" s="71">
        <v>-1</v>
      </c>
      <c r="F36" s="50">
        <f t="shared" si="4"/>
        <v>900</v>
      </c>
      <c r="G36">
        <v>39100</v>
      </c>
      <c r="H36" s="4">
        <v>25</v>
      </c>
      <c r="I36">
        <v>5.3</v>
      </c>
      <c r="J36" s="1">
        <v>0.95040000000000002</v>
      </c>
      <c r="K36" s="1">
        <v>-1.7219999999999999E-2</v>
      </c>
      <c r="L36" s="1">
        <v>1.1619999999999999</v>
      </c>
      <c r="M36">
        <f t="shared" si="3"/>
        <v>2.968</v>
      </c>
      <c r="N36" s="11">
        <v>12</v>
      </c>
      <c r="O36" s="11">
        <v>12</v>
      </c>
      <c r="P36" s="12">
        <v>0</v>
      </c>
      <c r="Q36" s="9">
        <v>1.1599999999999999E-2</v>
      </c>
      <c r="R36" s="4" t="s">
        <v>21</v>
      </c>
      <c r="S36" s="9">
        <v>0.74099999999999999</v>
      </c>
      <c r="T36" s="4">
        <v>2520412620109130</v>
      </c>
      <c r="U36" s="4">
        <f t="shared" si="2"/>
        <v>20190122</v>
      </c>
      <c r="V36" t="s">
        <v>46</v>
      </c>
      <c r="X36" t="s">
        <v>47</v>
      </c>
    </row>
    <row r="37" spans="1:24" ht="15">
      <c r="A37" s="52">
        <v>20190122</v>
      </c>
      <c r="B37" s="52">
        <v>36</v>
      </c>
      <c r="C37" s="52">
        <v>0</v>
      </c>
      <c r="D37" s="53">
        <f t="shared" si="0"/>
        <v>0</v>
      </c>
      <c r="E37" s="71">
        <v>-1</v>
      </c>
      <c r="F37" s="50">
        <f t="shared" si="4"/>
        <v>900</v>
      </c>
      <c r="G37">
        <v>39100</v>
      </c>
      <c r="H37" s="4">
        <v>23</v>
      </c>
      <c r="I37">
        <v>5.3</v>
      </c>
      <c r="J37" s="1">
        <v>1.119</v>
      </c>
      <c r="K37" s="1">
        <v>-6.744E-3</v>
      </c>
      <c r="L37" s="1">
        <v>1.387</v>
      </c>
      <c r="M37">
        <f t="shared" si="3"/>
        <v>2.968</v>
      </c>
      <c r="N37" s="3">
        <v>0</v>
      </c>
      <c r="O37" s="3">
        <v>12</v>
      </c>
      <c r="P37">
        <v>0</v>
      </c>
      <c r="Q37" s="9">
        <v>1.3100000000000001E-2</v>
      </c>
      <c r="R37" s="4" t="s">
        <v>21</v>
      </c>
      <c r="S37" s="9">
        <v>0.74099999999999999</v>
      </c>
      <c r="T37" s="4">
        <v>2846328045123250</v>
      </c>
      <c r="U37" s="4">
        <f t="shared" si="2"/>
        <v>20190122</v>
      </c>
      <c r="V37" t="s">
        <v>46</v>
      </c>
      <c r="X37" t="s">
        <v>45</v>
      </c>
    </row>
    <row r="38" spans="1:24" ht="15">
      <c r="A38" s="52">
        <v>20190122</v>
      </c>
      <c r="B38" s="52">
        <v>37</v>
      </c>
      <c r="C38" s="52">
        <v>0</v>
      </c>
      <c r="D38" s="53">
        <f t="shared" si="0"/>
        <v>0</v>
      </c>
      <c r="E38" s="71">
        <v>-1</v>
      </c>
      <c r="F38" s="50">
        <f t="shared" si="4"/>
        <v>900</v>
      </c>
      <c r="G38">
        <v>39100</v>
      </c>
      <c r="H38" s="4">
        <v>21</v>
      </c>
      <c r="I38">
        <v>5.3</v>
      </c>
      <c r="J38" s="1">
        <v>0.73960000000000004</v>
      </c>
      <c r="K38" s="1">
        <v>-1.903E-3</v>
      </c>
      <c r="L38" s="1">
        <v>0.91090000000000004</v>
      </c>
      <c r="M38">
        <f t="shared" si="3"/>
        <v>2.968</v>
      </c>
      <c r="N38" s="3">
        <v>0</v>
      </c>
      <c r="O38" s="3">
        <v>0</v>
      </c>
      <c r="P38">
        <v>0</v>
      </c>
      <c r="Q38" s="9">
        <v>1.375E-2</v>
      </c>
      <c r="R38" s="4" t="s">
        <v>21</v>
      </c>
      <c r="S38" s="9">
        <v>0.74099999999999999</v>
      </c>
      <c r="T38" s="4">
        <v>2987558062629360</v>
      </c>
      <c r="U38" s="4">
        <f t="shared" si="2"/>
        <v>20190122</v>
      </c>
      <c r="V38" t="s">
        <v>48</v>
      </c>
      <c r="X38" t="s">
        <v>35</v>
      </c>
    </row>
    <row r="39" spans="1:24" ht="15">
      <c r="A39">
        <v>20190122</v>
      </c>
      <c r="B39">
        <v>38</v>
      </c>
      <c r="C39">
        <v>0</v>
      </c>
      <c r="D39" s="4">
        <f t="shared" si="0"/>
        <v>0</v>
      </c>
      <c r="E39" s="1">
        <v>-1</v>
      </c>
      <c r="F39" s="6">
        <f t="shared" si="4"/>
        <v>600</v>
      </c>
      <c r="G39">
        <v>39100</v>
      </c>
      <c r="H39" s="4">
        <v>25</v>
      </c>
      <c r="I39">
        <v>5.3</v>
      </c>
      <c r="J39" s="1">
        <v>1.026</v>
      </c>
      <c r="K39" s="1">
        <v>-1.4789999999999999E-2</v>
      </c>
      <c r="L39" s="1">
        <v>1.222</v>
      </c>
      <c r="M39">
        <f t="shared" si="3"/>
        <v>2.968</v>
      </c>
      <c r="N39" s="11">
        <v>12</v>
      </c>
      <c r="O39" s="11">
        <v>12</v>
      </c>
      <c r="P39" s="12">
        <v>0</v>
      </c>
      <c r="Q39" s="9">
        <v>1.201E-2</v>
      </c>
      <c r="R39" s="4" t="s">
        <v>23</v>
      </c>
      <c r="S39" s="9">
        <v>1.095</v>
      </c>
      <c r="T39" s="4">
        <v>2609496169612990</v>
      </c>
      <c r="U39" s="4">
        <f t="shared" si="2"/>
        <v>20190122</v>
      </c>
      <c r="V39" t="s">
        <v>49</v>
      </c>
    </row>
    <row r="40" spans="1:24" ht="15">
      <c r="A40">
        <v>20190122</v>
      </c>
      <c r="B40">
        <v>39</v>
      </c>
      <c r="C40">
        <v>0</v>
      </c>
      <c r="D40" s="4">
        <f t="shared" si="0"/>
        <v>0</v>
      </c>
      <c r="E40" s="1">
        <v>-1</v>
      </c>
      <c r="F40" s="6">
        <f t="shared" si="4"/>
        <v>600</v>
      </c>
      <c r="G40">
        <v>38800</v>
      </c>
      <c r="H40" s="4">
        <v>23</v>
      </c>
      <c r="I40">
        <v>5.3</v>
      </c>
      <c r="J40" s="1">
        <v>1.054</v>
      </c>
      <c r="K40" s="1">
        <v>-3.4979999999999998E-3</v>
      </c>
      <c r="L40" s="1">
        <v>1.27</v>
      </c>
      <c r="M40">
        <f t="shared" si="3"/>
        <v>2.968</v>
      </c>
      <c r="N40" s="3">
        <v>0</v>
      </c>
      <c r="O40" s="3">
        <v>12</v>
      </c>
      <c r="P40">
        <v>0</v>
      </c>
      <c r="Q40" s="9">
        <v>1.3559999999999999E-2</v>
      </c>
      <c r="R40" s="4" t="s">
        <v>23</v>
      </c>
      <c r="S40" s="9">
        <v>1.095</v>
      </c>
      <c r="T40" s="4">
        <v>2946275442127570</v>
      </c>
      <c r="U40" s="4">
        <f t="shared" si="2"/>
        <v>20190122</v>
      </c>
      <c r="V40" t="s">
        <v>50</v>
      </c>
    </row>
    <row r="41" spans="1:24" ht="15">
      <c r="A41">
        <v>20190122</v>
      </c>
      <c r="B41">
        <v>40</v>
      </c>
      <c r="C41">
        <v>0</v>
      </c>
      <c r="D41" s="4">
        <f t="shared" si="0"/>
        <v>0</v>
      </c>
      <c r="E41" s="1">
        <v>-1</v>
      </c>
      <c r="F41" s="6">
        <f t="shared" si="4"/>
        <v>600</v>
      </c>
      <c r="G41">
        <v>38800</v>
      </c>
      <c r="H41" s="4">
        <v>23</v>
      </c>
      <c r="I41">
        <v>5</v>
      </c>
      <c r="J41" s="1">
        <v>1.099</v>
      </c>
      <c r="K41" s="1">
        <v>-4.3439999999999998E-3</v>
      </c>
      <c r="L41" s="1">
        <v>1.3029999999999999</v>
      </c>
      <c r="M41">
        <f t="shared" si="3"/>
        <v>2.8000000000000003</v>
      </c>
      <c r="N41" s="3">
        <v>0</v>
      </c>
      <c r="O41" s="3">
        <v>12</v>
      </c>
      <c r="P41">
        <v>0</v>
      </c>
      <c r="Q41" s="9">
        <v>1.338E-2</v>
      </c>
      <c r="R41" s="4" t="s">
        <v>23</v>
      </c>
      <c r="S41" s="9">
        <v>1.0329999999999999</v>
      </c>
      <c r="T41" s="4">
        <v>2907165591125880</v>
      </c>
      <c r="U41" s="4">
        <f t="shared" si="2"/>
        <v>20190122</v>
      </c>
      <c r="V41" t="s">
        <v>50</v>
      </c>
    </row>
    <row r="42" spans="1:24" ht="15">
      <c r="A42">
        <v>20190122</v>
      </c>
      <c r="B42" s="10">
        <v>41</v>
      </c>
      <c r="C42">
        <v>0</v>
      </c>
      <c r="D42" s="4">
        <f t="shared" si="0"/>
        <v>0</v>
      </c>
      <c r="E42" s="1">
        <v>-1</v>
      </c>
      <c r="F42" s="6">
        <f t="shared" si="4"/>
        <v>0</v>
      </c>
      <c r="G42">
        <v>38800</v>
      </c>
      <c r="H42" s="4">
        <v>21</v>
      </c>
      <c r="I42">
        <v>3.8</v>
      </c>
      <c r="J42" s="1">
        <v>0.64380000000000004</v>
      </c>
      <c r="K42" s="1">
        <v>1.472E-2</v>
      </c>
      <c r="L42" s="1">
        <v>0.78420000000000001</v>
      </c>
      <c r="M42">
        <f t="shared" si="3"/>
        <v>2.1280000000000001</v>
      </c>
      <c r="N42" s="3">
        <v>0</v>
      </c>
      <c r="O42" s="3">
        <v>0</v>
      </c>
      <c r="P42">
        <v>0</v>
      </c>
      <c r="Q42" s="9">
        <v>1.695E-2</v>
      </c>
      <c r="R42" s="4" t="s">
        <v>23</v>
      </c>
      <c r="S42" s="9">
        <v>3.343</v>
      </c>
      <c r="T42" s="4">
        <v>3682844302659470</v>
      </c>
      <c r="U42" s="4">
        <f t="shared" si="2"/>
        <v>20190122</v>
      </c>
      <c r="V42" t="s">
        <v>51</v>
      </c>
    </row>
    <row r="43" spans="1:24" ht="15">
      <c r="A43">
        <v>20190122</v>
      </c>
      <c r="B43" s="10">
        <v>42</v>
      </c>
      <c r="C43">
        <v>0</v>
      </c>
      <c r="D43" s="4">
        <f t="shared" si="0"/>
        <v>0</v>
      </c>
      <c r="E43" s="1">
        <v>-1</v>
      </c>
      <c r="F43" s="6">
        <f t="shared" ref="F43:F63" si="5">G44-38200</f>
        <v>0</v>
      </c>
      <c r="G43">
        <v>38200</v>
      </c>
      <c r="H43" s="4">
        <v>21</v>
      </c>
      <c r="I43">
        <v>3.5</v>
      </c>
      <c r="J43" s="1">
        <v>0.52190000000000003</v>
      </c>
      <c r="K43" s="1">
        <v>1.7639999999999999E-2</v>
      </c>
      <c r="L43" s="1">
        <v>0.6482</v>
      </c>
      <c r="M43">
        <f t="shared" si="3"/>
        <v>1.9600000000000002</v>
      </c>
      <c r="N43" s="3">
        <v>0</v>
      </c>
      <c r="O43" s="3">
        <v>0</v>
      </c>
      <c r="P43">
        <v>0</v>
      </c>
      <c r="Q43" s="9">
        <v>1.745E-2</v>
      </c>
      <c r="R43" s="4" t="s">
        <v>23</v>
      </c>
      <c r="S43" s="9">
        <v>3.0790000000000002</v>
      </c>
      <c r="T43" s="4">
        <v>3791482777664170</v>
      </c>
      <c r="U43" s="4">
        <f t="shared" si="2"/>
        <v>20190122</v>
      </c>
      <c r="V43" t="s">
        <v>38</v>
      </c>
    </row>
    <row r="44" spans="1:24" ht="15">
      <c r="A44">
        <v>20190122</v>
      </c>
      <c r="B44">
        <v>43</v>
      </c>
      <c r="C44">
        <v>0</v>
      </c>
      <c r="D44" s="4">
        <f t="shared" si="0"/>
        <v>0</v>
      </c>
      <c r="E44" s="1">
        <v>-1</v>
      </c>
      <c r="F44" s="6">
        <f t="shared" si="5"/>
        <v>0</v>
      </c>
      <c r="G44">
        <v>38200</v>
      </c>
      <c r="H44" s="4">
        <v>21</v>
      </c>
      <c r="I44">
        <v>5.2</v>
      </c>
      <c r="J44" s="1">
        <v>0.81240000000000001</v>
      </c>
      <c r="K44" s="1">
        <v>7.8919999999999997E-3</v>
      </c>
      <c r="L44" s="1">
        <v>1.004</v>
      </c>
      <c r="M44">
        <f t="shared" si="3"/>
        <v>2.9120000000000004</v>
      </c>
      <c r="N44" s="3">
        <v>0</v>
      </c>
      <c r="O44" s="3">
        <v>0</v>
      </c>
      <c r="P44">
        <v>0</v>
      </c>
      <c r="Q44" s="9">
        <v>1.5219999999999999E-2</v>
      </c>
      <c r="R44" s="4" t="s">
        <v>23</v>
      </c>
      <c r="S44" s="9">
        <v>4.5739999999999998</v>
      </c>
      <c r="T44" s="4">
        <v>3306955179143190</v>
      </c>
      <c r="U44" s="4">
        <f t="shared" si="2"/>
        <v>20190122</v>
      </c>
      <c r="V44" t="s">
        <v>38</v>
      </c>
    </row>
    <row r="45" spans="1:24" ht="15">
      <c r="A45">
        <v>20190122</v>
      </c>
      <c r="B45">
        <v>44</v>
      </c>
      <c r="C45">
        <v>-200</v>
      </c>
      <c r="D45" s="4">
        <f t="shared" si="0"/>
        <v>400</v>
      </c>
      <c r="E45" s="1">
        <v>-1</v>
      </c>
      <c r="F45" s="6">
        <f t="shared" si="5"/>
        <v>0</v>
      </c>
      <c r="G45">
        <v>38200</v>
      </c>
      <c r="H45" s="4">
        <v>20</v>
      </c>
      <c r="I45">
        <v>5.5</v>
      </c>
      <c r="J45" s="1">
        <v>0.82650000000000001</v>
      </c>
      <c r="K45" s="1">
        <v>5.8129999999999996E-3</v>
      </c>
      <c r="L45" s="1">
        <v>1.0349999999999999</v>
      </c>
      <c r="M45">
        <f t="shared" si="3"/>
        <v>3.08</v>
      </c>
      <c r="N45" s="3">
        <v>0</v>
      </c>
      <c r="O45" s="3">
        <v>0</v>
      </c>
      <c r="P45">
        <v>0</v>
      </c>
      <c r="Q45" s="9">
        <v>1.485E-2</v>
      </c>
      <c r="R45" s="4" t="s">
        <v>23</v>
      </c>
      <c r="S45" s="9">
        <v>1.1459999999999999</v>
      </c>
      <c r="T45" s="4">
        <v>3226562707639710</v>
      </c>
      <c r="U45" s="4">
        <f t="shared" si="2"/>
        <v>20190122</v>
      </c>
      <c r="V45" t="s">
        <v>38</v>
      </c>
    </row>
    <row r="46" spans="1:24" ht="15">
      <c r="A46">
        <v>20190122</v>
      </c>
      <c r="B46">
        <v>45</v>
      </c>
      <c r="C46">
        <v>-200</v>
      </c>
      <c r="D46" s="4">
        <f t="shared" si="0"/>
        <v>400</v>
      </c>
      <c r="E46" s="1">
        <v>-1</v>
      </c>
      <c r="F46" s="6">
        <f t="shared" si="5"/>
        <v>0</v>
      </c>
      <c r="G46">
        <v>38200</v>
      </c>
      <c r="H46" s="4">
        <v>21</v>
      </c>
      <c r="I46">
        <v>5.4</v>
      </c>
      <c r="J46" s="1">
        <v>0.84040000000000004</v>
      </c>
      <c r="K46" s="1">
        <v>1.149E-2</v>
      </c>
      <c r="L46" s="1">
        <v>1.0640000000000001</v>
      </c>
      <c r="M46">
        <f t="shared" si="3"/>
        <v>3.0240000000000005</v>
      </c>
      <c r="N46" s="3">
        <v>0</v>
      </c>
      <c r="O46" s="3">
        <v>0</v>
      </c>
      <c r="P46">
        <v>0</v>
      </c>
      <c r="Q46" s="9">
        <v>1.5469999999999999E-2</v>
      </c>
      <c r="R46" s="4" t="s">
        <v>23</v>
      </c>
      <c r="S46" s="9">
        <v>1.125</v>
      </c>
      <c r="T46" s="4">
        <v>3361274416645540</v>
      </c>
      <c r="U46" s="4">
        <f t="shared" si="2"/>
        <v>20190122</v>
      </c>
      <c r="V46" t="s">
        <v>38</v>
      </c>
    </row>
    <row r="47" spans="1:24" ht="15">
      <c r="A47">
        <v>20190122</v>
      </c>
      <c r="B47" s="10">
        <v>46</v>
      </c>
      <c r="C47">
        <v>-200</v>
      </c>
      <c r="D47" s="4">
        <f t="shared" si="0"/>
        <v>400</v>
      </c>
      <c r="E47" s="1">
        <v>-1</v>
      </c>
      <c r="F47" s="6">
        <f t="shared" si="5"/>
        <v>0</v>
      </c>
      <c r="G47">
        <v>38200</v>
      </c>
      <c r="H47" s="4">
        <v>19</v>
      </c>
      <c r="I47">
        <v>3.8</v>
      </c>
      <c r="J47" s="1">
        <v>0.51900000000000002</v>
      </c>
      <c r="K47" s="1">
        <v>2.0080000000000001E-2</v>
      </c>
      <c r="L47" s="1">
        <v>0.64810000000000001</v>
      </c>
      <c r="M47">
        <f t="shared" si="3"/>
        <v>2.1280000000000001</v>
      </c>
      <c r="N47" s="3">
        <v>0</v>
      </c>
      <c r="O47" s="3">
        <v>0</v>
      </c>
      <c r="P47">
        <v>0</v>
      </c>
      <c r="Q47" s="9">
        <v>1.7659999999999999E-2</v>
      </c>
      <c r="R47" s="4" t="s">
        <v>23</v>
      </c>
      <c r="S47" s="9">
        <v>0.79200000000000004</v>
      </c>
      <c r="T47" s="4">
        <v>3837110937166150</v>
      </c>
      <c r="U47" s="4">
        <f t="shared" si="2"/>
        <v>20190122</v>
      </c>
      <c r="V47" t="s">
        <v>38</v>
      </c>
    </row>
    <row r="48" spans="1:24" ht="15">
      <c r="A48">
        <v>20190122</v>
      </c>
      <c r="B48" s="10">
        <v>47</v>
      </c>
      <c r="C48">
        <v>-200</v>
      </c>
      <c r="D48" s="4">
        <f t="shared" si="0"/>
        <v>400</v>
      </c>
      <c r="E48" s="1">
        <v>-1</v>
      </c>
      <c r="F48" s="6">
        <f t="shared" si="5"/>
        <v>600</v>
      </c>
      <c r="G48">
        <v>38200</v>
      </c>
      <c r="H48" s="4">
        <v>19</v>
      </c>
      <c r="I48">
        <v>3.5</v>
      </c>
      <c r="J48" s="1">
        <v>0.49909999999999999</v>
      </c>
      <c r="K48" s="1">
        <v>1.917E-2</v>
      </c>
      <c r="L48" s="1">
        <v>0.623</v>
      </c>
      <c r="M48">
        <f t="shared" si="3"/>
        <v>1.9600000000000002</v>
      </c>
      <c r="N48" s="3">
        <v>0</v>
      </c>
      <c r="O48" s="3">
        <v>0</v>
      </c>
      <c r="P48">
        <v>0</v>
      </c>
      <c r="Q48" s="9">
        <v>1.7639999999999999E-2</v>
      </c>
      <c r="R48" s="4" t="s">
        <v>23</v>
      </c>
      <c r="S48" s="9">
        <v>0.17100000000000001</v>
      </c>
      <c r="T48" s="4">
        <v>3832765398165960</v>
      </c>
      <c r="U48" s="4">
        <f t="shared" si="2"/>
        <v>20190122</v>
      </c>
      <c r="V48" t="s">
        <v>38</v>
      </c>
    </row>
    <row r="49" spans="1:22" ht="15">
      <c r="A49">
        <v>20190122</v>
      </c>
      <c r="B49" s="10">
        <v>48</v>
      </c>
      <c r="C49">
        <v>-200</v>
      </c>
      <c r="D49" s="4">
        <f t="shared" si="0"/>
        <v>400</v>
      </c>
      <c r="E49" s="1">
        <v>-1</v>
      </c>
      <c r="F49" s="6">
        <f t="shared" si="5"/>
        <v>600</v>
      </c>
      <c r="G49">
        <v>38800</v>
      </c>
      <c r="H49" s="4">
        <v>21</v>
      </c>
      <c r="I49">
        <v>3.8</v>
      </c>
      <c r="J49" s="1">
        <v>0.68910000000000005</v>
      </c>
      <c r="K49" s="1">
        <v>1.7010000000000001E-2</v>
      </c>
      <c r="L49" s="1">
        <v>0.8478</v>
      </c>
      <c r="M49">
        <f t="shared" si="3"/>
        <v>2.1280000000000001</v>
      </c>
      <c r="N49" s="3">
        <v>0</v>
      </c>
      <c r="O49" s="3">
        <v>0</v>
      </c>
      <c r="P49">
        <v>0</v>
      </c>
      <c r="Q49" s="9">
        <v>1.7319999999999999E-2</v>
      </c>
      <c r="R49" s="4" t="s">
        <v>23</v>
      </c>
      <c r="S49" s="9">
        <v>0.186</v>
      </c>
      <c r="T49" s="4">
        <v>3763236774162950</v>
      </c>
      <c r="U49" s="4">
        <f t="shared" si="2"/>
        <v>20190122</v>
      </c>
      <c r="V49" t="s">
        <v>38</v>
      </c>
    </row>
    <row r="50" spans="1:22" ht="15">
      <c r="A50">
        <v>20190122</v>
      </c>
      <c r="B50">
        <v>49</v>
      </c>
      <c r="C50">
        <v>-200</v>
      </c>
      <c r="D50" s="4">
        <f t="shared" si="0"/>
        <v>400</v>
      </c>
      <c r="E50" s="1">
        <v>-1</v>
      </c>
      <c r="F50" s="6">
        <f t="shared" si="5"/>
        <v>600</v>
      </c>
      <c r="G50">
        <v>38800</v>
      </c>
      <c r="H50" s="4">
        <v>22</v>
      </c>
      <c r="I50">
        <v>5.7</v>
      </c>
      <c r="J50" s="1">
        <v>0.95989999999999998</v>
      </c>
      <c r="K50" s="1">
        <v>-2.5899999999999999E-3</v>
      </c>
      <c r="L50" s="1">
        <v>1.147</v>
      </c>
      <c r="M50">
        <f t="shared" si="3"/>
        <v>3.1920000000000006</v>
      </c>
      <c r="N50" s="3">
        <v>0</v>
      </c>
      <c r="O50" s="3">
        <v>12</v>
      </c>
      <c r="P50">
        <v>0</v>
      </c>
      <c r="Q50" s="9">
        <v>1.367E-2</v>
      </c>
      <c r="R50" s="4" t="s">
        <v>23</v>
      </c>
      <c r="S50" s="9">
        <v>0.27900000000000003</v>
      </c>
      <c r="T50" s="4">
        <v>2970175906628610</v>
      </c>
      <c r="U50" s="4">
        <f t="shared" si="2"/>
        <v>20190122</v>
      </c>
      <c r="V50" t="s">
        <v>52</v>
      </c>
    </row>
    <row r="51" spans="1:22" ht="15">
      <c r="A51" s="52">
        <v>20190122</v>
      </c>
      <c r="B51" s="52">
        <v>50</v>
      </c>
      <c r="C51" s="52">
        <v>-200</v>
      </c>
      <c r="D51" s="53">
        <f t="shared" si="0"/>
        <v>400</v>
      </c>
      <c r="E51" s="71">
        <v>-1</v>
      </c>
      <c r="F51" s="50">
        <f t="shared" si="5"/>
        <v>900</v>
      </c>
      <c r="G51">
        <v>38800</v>
      </c>
      <c r="H51" s="4">
        <v>24</v>
      </c>
      <c r="I51">
        <v>5.7</v>
      </c>
      <c r="J51" s="1">
        <v>0.92700000000000005</v>
      </c>
      <c r="K51" s="1">
        <v>-3.47E-3</v>
      </c>
      <c r="L51" s="1">
        <v>1.079</v>
      </c>
      <c r="M51">
        <f t="shared" si="3"/>
        <v>3.1920000000000006</v>
      </c>
      <c r="N51" s="3">
        <v>0</v>
      </c>
      <c r="O51" s="3">
        <v>12</v>
      </c>
      <c r="P51">
        <v>0</v>
      </c>
      <c r="Q51" s="9">
        <v>1.354E-2</v>
      </c>
      <c r="R51" s="4" t="s">
        <v>23</v>
      </c>
      <c r="S51" s="9">
        <v>0.189</v>
      </c>
      <c r="T51" s="4">
        <v>2941929903127390</v>
      </c>
      <c r="U51" s="4">
        <f t="shared" si="2"/>
        <v>20190122</v>
      </c>
      <c r="V51" t="s">
        <v>53</v>
      </c>
    </row>
    <row r="52" spans="1:22" ht="15">
      <c r="A52" s="52">
        <v>20190122</v>
      </c>
      <c r="B52" s="52">
        <v>51</v>
      </c>
      <c r="C52" s="52">
        <v>-200</v>
      </c>
      <c r="D52" s="53">
        <f t="shared" si="0"/>
        <v>400</v>
      </c>
      <c r="E52" s="71">
        <v>-1</v>
      </c>
      <c r="F52" s="50">
        <f t="shared" si="5"/>
        <v>900</v>
      </c>
      <c r="G52">
        <v>39100</v>
      </c>
      <c r="H52" s="4">
        <v>22</v>
      </c>
      <c r="I52">
        <v>5.5</v>
      </c>
      <c r="J52" s="1">
        <v>0.86839999999999995</v>
      </c>
      <c r="K52" s="1">
        <v>-1.626E-2</v>
      </c>
      <c r="L52" s="1">
        <v>1.056</v>
      </c>
      <c r="M52">
        <f t="shared" si="3"/>
        <v>3.08</v>
      </c>
      <c r="N52" s="3">
        <v>0</v>
      </c>
      <c r="O52" s="3">
        <v>0</v>
      </c>
      <c r="P52">
        <v>0</v>
      </c>
      <c r="Q52" s="9">
        <v>1.166E-2</v>
      </c>
      <c r="R52" s="4" t="s">
        <v>23</v>
      </c>
      <c r="S52" s="9">
        <v>0.182</v>
      </c>
      <c r="T52" s="4">
        <v>2533449237109700</v>
      </c>
      <c r="U52" s="4">
        <f t="shared" si="2"/>
        <v>20190122</v>
      </c>
      <c r="V52" t="s">
        <v>54</v>
      </c>
    </row>
    <row r="53" spans="1:22" ht="15">
      <c r="A53" s="52">
        <v>20190122</v>
      </c>
      <c r="B53" s="72">
        <v>52</v>
      </c>
      <c r="C53" s="52">
        <v>-200</v>
      </c>
      <c r="D53" s="53">
        <f t="shared" si="0"/>
        <v>400</v>
      </c>
      <c r="E53" s="71">
        <v>-1</v>
      </c>
      <c r="F53" s="50">
        <f t="shared" si="5"/>
        <v>900</v>
      </c>
      <c r="G53">
        <v>39100</v>
      </c>
      <c r="H53" s="4">
        <v>20</v>
      </c>
      <c r="I53">
        <v>3.5</v>
      </c>
      <c r="J53" s="1">
        <v>0.58809999999999996</v>
      </c>
      <c r="K53" s="1">
        <v>9.6170000000000005E-3</v>
      </c>
      <c r="L53" s="1">
        <v>0.72850000000000004</v>
      </c>
      <c r="M53">
        <f t="shared" si="3"/>
        <v>1.9600000000000002</v>
      </c>
      <c r="N53" s="3">
        <v>0</v>
      </c>
      <c r="O53" s="3">
        <v>0</v>
      </c>
      <c r="P53">
        <v>0</v>
      </c>
      <c r="Q53" s="9">
        <v>1.6070000000000001E-2</v>
      </c>
      <c r="R53" s="4" t="s">
        <v>23</v>
      </c>
      <c r="S53" s="9">
        <v>0.11600000000000001</v>
      </c>
      <c r="T53" s="4">
        <v>3491640586651190</v>
      </c>
      <c r="U53" s="4">
        <f t="shared" si="2"/>
        <v>20190122</v>
      </c>
      <c r="V53" t="s">
        <v>54</v>
      </c>
    </row>
    <row r="54" spans="1:22" ht="15">
      <c r="A54" s="52">
        <v>20190122</v>
      </c>
      <c r="B54" s="72">
        <v>53</v>
      </c>
      <c r="C54" s="52">
        <v>200</v>
      </c>
      <c r="D54" s="53">
        <f t="shared" si="0"/>
        <v>-400</v>
      </c>
      <c r="E54" s="71">
        <v>-1</v>
      </c>
      <c r="F54" s="50">
        <f t="shared" si="5"/>
        <v>900</v>
      </c>
      <c r="G54">
        <v>39100</v>
      </c>
      <c r="H54" s="4">
        <v>21</v>
      </c>
      <c r="I54">
        <v>3.5</v>
      </c>
      <c r="J54" s="1">
        <v>0.70309999999999995</v>
      </c>
      <c r="K54" s="1">
        <v>6.4850000000000003E-3</v>
      </c>
      <c r="L54" s="1">
        <v>0.88100000000000001</v>
      </c>
      <c r="M54">
        <f t="shared" si="3"/>
        <v>1.9600000000000002</v>
      </c>
      <c r="N54" s="3">
        <v>0</v>
      </c>
      <c r="O54" s="3">
        <v>0</v>
      </c>
      <c r="P54">
        <v>0</v>
      </c>
      <c r="Q54" s="9">
        <v>1.5630000000000002E-2</v>
      </c>
      <c r="R54" s="4" t="s">
        <v>23</v>
      </c>
      <c r="S54" s="9">
        <v>0.11600000000000001</v>
      </c>
      <c r="T54" s="4">
        <v>3396038728647050</v>
      </c>
      <c r="U54" s="4">
        <f t="shared" si="2"/>
        <v>20190122</v>
      </c>
      <c r="V54" t="s">
        <v>54</v>
      </c>
    </row>
    <row r="55" spans="1:22" ht="15">
      <c r="A55">
        <v>20190122</v>
      </c>
      <c r="B55">
        <v>54</v>
      </c>
      <c r="C55">
        <v>200</v>
      </c>
      <c r="D55" s="4">
        <f t="shared" si="0"/>
        <v>-400</v>
      </c>
      <c r="E55" s="1">
        <v>-1</v>
      </c>
      <c r="F55" s="6">
        <f t="shared" si="5"/>
        <v>600</v>
      </c>
      <c r="G55">
        <v>39100</v>
      </c>
      <c r="H55" s="4">
        <v>22</v>
      </c>
      <c r="I55">
        <v>5.3</v>
      </c>
      <c r="J55" s="1">
        <v>1.175</v>
      </c>
      <c r="K55" s="1">
        <v>-1.634E-2</v>
      </c>
      <c r="L55" s="1">
        <v>1.4390000000000001</v>
      </c>
      <c r="M55">
        <f t="shared" si="3"/>
        <v>2.968</v>
      </c>
      <c r="N55" s="3">
        <v>0</v>
      </c>
      <c r="O55" s="3">
        <v>0</v>
      </c>
      <c r="P55">
        <v>0</v>
      </c>
      <c r="Q55" s="9">
        <v>1.18E-2</v>
      </c>
      <c r="R55" s="4" t="s">
        <v>23</v>
      </c>
      <c r="S55" s="9">
        <v>0.25900000000000001</v>
      </c>
      <c r="T55" s="4">
        <v>2563868010111010</v>
      </c>
      <c r="U55" s="4">
        <f t="shared" si="2"/>
        <v>20190122</v>
      </c>
      <c r="V55" t="s">
        <v>54</v>
      </c>
    </row>
    <row r="56" spans="1:22" ht="15">
      <c r="A56">
        <v>20190122</v>
      </c>
      <c r="B56">
        <v>55</v>
      </c>
      <c r="C56">
        <v>200</v>
      </c>
      <c r="D56" s="4">
        <f t="shared" si="0"/>
        <v>-400</v>
      </c>
      <c r="E56" s="1">
        <v>-1</v>
      </c>
      <c r="F56" s="6">
        <f t="shared" si="5"/>
        <v>600</v>
      </c>
      <c r="G56">
        <v>38800</v>
      </c>
      <c r="H56" s="4">
        <v>26</v>
      </c>
      <c r="I56">
        <v>5.3</v>
      </c>
      <c r="J56" s="1">
        <v>1.5489999999999999</v>
      </c>
      <c r="K56" s="1">
        <v>-2.2980000000000001E-3</v>
      </c>
      <c r="L56" s="1">
        <v>1.853</v>
      </c>
      <c r="M56">
        <f t="shared" si="3"/>
        <v>2.968</v>
      </c>
      <c r="N56" s="11">
        <v>0</v>
      </c>
      <c r="O56" s="11">
        <v>12</v>
      </c>
      <c r="P56" s="12">
        <v>0</v>
      </c>
      <c r="Q56" s="9">
        <v>1.393E-2</v>
      </c>
      <c r="R56" s="4" t="s">
        <v>23</v>
      </c>
      <c r="S56" s="9">
        <v>0.25900000000000001</v>
      </c>
      <c r="T56" s="4">
        <v>3026667913631050</v>
      </c>
      <c r="U56" s="4">
        <f t="shared" si="2"/>
        <v>20190122</v>
      </c>
      <c r="V56" t="s">
        <v>55</v>
      </c>
    </row>
    <row r="57" spans="1:22" ht="15">
      <c r="A57">
        <v>20190122</v>
      </c>
      <c r="B57">
        <v>56</v>
      </c>
      <c r="C57">
        <v>200</v>
      </c>
      <c r="D57" s="4">
        <f t="shared" si="0"/>
        <v>-400</v>
      </c>
      <c r="E57" s="1">
        <v>-1</v>
      </c>
      <c r="F57" s="6">
        <f t="shared" si="5"/>
        <v>600</v>
      </c>
      <c r="G57">
        <v>38800</v>
      </c>
      <c r="H57" s="4">
        <v>25</v>
      </c>
      <c r="I57">
        <v>5.5</v>
      </c>
      <c r="J57" s="1">
        <v>1.419</v>
      </c>
      <c r="K57" s="1">
        <v>-9.724E-4</v>
      </c>
      <c r="L57" s="1">
        <v>1.6970000000000001</v>
      </c>
      <c r="M57">
        <f t="shared" si="3"/>
        <v>3.08</v>
      </c>
      <c r="N57" s="11">
        <v>0</v>
      </c>
      <c r="O57" s="11">
        <v>0</v>
      </c>
      <c r="P57" s="12">
        <v>0</v>
      </c>
      <c r="Q57" s="9">
        <v>1.4E-2</v>
      </c>
      <c r="R57" s="4" t="s">
        <v>23</v>
      </c>
      <c r="S57" s="9">
        <v>0.26900000000000002</v>
      </c>
      <c r="T57" s="4">
        <v>3041877300131710</v>
      </c>
      <c r="U57" s="4">
        <f t="shared" si="2"/>
        <v>20190122</v>
      </c>
      <c r="V57" t="s">
        <v>55</v>
      </c>
    </row>
    <row r="58" spans="1:22" ht="15">
      <c r="A58">
        <v>20190122</v>
      </c>
      <c r="B58" s="10">
        <v>57</v>
      </c>
      <c r="C58">
        <v>200</v>
      </c>
      <c r="D58" s="4">
        <f t="shared" si="0"/>
        <v>-400</v>
      </c>
      <c r="E58" s="1">
        <v>-1</v>
      </c>
      <c r="F58" s="6">
        <f t="shared" si="5"/>
        <v>0</v>
      </c>
      <c r="G58">
        <v>38800</v>
      </c>
      <c r="H58" s="4">
        <v>21</v>
      </c>
      <c r="I58">
        <v>3.5</v>
      </c>
      <c r="J58" s="1">
        <v>0.86519999999999997</v>
      </c>
      <c r="K58" s="1">
        <v>1.7170000000000001E-2</v>
      </c>
      <c r="L58" s="1">
        <v>1.08</v>
      </c>
      <c r="M58">
        <f t="shared" si="3"/>
        <v>1.9600000000000002</v>
      </c>
      <c r="N58" s="3">
        <v>0</v>
      </c>
      <c r="O58" s="3">
        <v>0</v>
      </c>
      <c r="P58">
        <v>0</v>
      </c>
      <c r="Q58" s="9">
        <v>1.736E-2</v>
      </c>
      <c r="R58" s="4" t="s">
        <v>23</v>
      </c>
      <c r="S58" s="9">
        <v>0.72899999999999998</v>
      </c>
      <c r="T58" s="4">
        <v>3771927852163330</v>
      </c>
      <c r="U58" s="4">
        <f t="shared" si="2"/>
        <v>20190122</v>
      </c>
      <c r="V58" t="s">
        <v>56</v>
      </c>
    </row>
    <row r="59" spans="1:22" ht="15">
      <c r="A59">
        <v>20190122</v>
      </c>
      <c r="B59" s="10">
        <v>58</v>
      </c>
      <c r="C59">
        <v>200</v>
      </c>
      <c r="D59" s="4">
        <f t="shared" si="0"/>
        <v>-400</v>
      </c>
      <c r="E59" s="1">
        <v>-1</v>
      </c>
      <c r="F59" s="6">
        <f t="shared" si="5"/>
        <v>0</v>
      </c>
      <c r="G59">
        <v>38200</v>
      </c>
      <c r="H59" s="4">
        <v>20</v>
      </c>
      <c r="I59">
        <v>3.5</v>
      </c>
      <c r="J59" s="1">
        <v>0.61970000000000003</v>
      </c>
      <c r="K59" s="1">
        <v>2.171E-2</v>
      </c>
      <c r="L59" s="1">
        <v>0.77159999999999995</v>
      </c>
      <c r="M59">
        <f t="shared" si="3"/>
        <v>1.9600000000000002</v>
      </c>
      <c r="N59" s="3">
        <v>0</v>
      </c>
      <c r="O59" s="3">
        <v>0</v>
      </c>
      <c r="P59">
        <v>0</v>
      </c>
      <c r="Q59" s="9">
        <v>1.806E-2</v>
      </c>
      <c r="R59" s="4" t="s">
        <v>23</v>
      </c>
      <c r="S59" s="9">
        <v>0.72899999999999998</v>
      </c>
      <c r="T59" s="4">
        <v>3924021717169910</v>
      </c>
      <c r="U59" s="4">
        <f t="shared" si="2"/>
        <v>20190122</v>
      </c>
      <c r="V59" t="s">
        <v>57</v>
      </c>
    </row>
    <row r="60" spans="1:22" ht="15">
      <c r="A60">
        <v>20190122</v>
      </c>
      <c r="B60">
        <v>59</v>
      </c>
      <c r="C60">
        <v>200</v>
      </c>
      <c r="D60" s="4">
        <f t="shared" si="0"/>
        <v>-400</v>
      </c>
      <c r="E60" s="1">
        <v>-1</v>
      </c>
      <c r="F60" s="6">
        <f t="shared" si="5"/>
        <v>0</v>
      </c>
      <c r="G60">
        <v>38200</v>
      </c>
      <c r="H60" s="4">
        <v>22</v>
      </c>
      <c r="I60">
        <v>5.6</v>
      </c>
      <c r="J60" s="1">
        <v>0.88170000000000004</v>
      </c>
      <c r="K60" s="1">
        <v>1.0500000000000001E-2</v>
      </c>
      <c r="L60" s="1">
        <v>1.107</v>
      </c>
      <c r="M60">
        <f t="shared" si="3"/>
        <v>3.1360000000000001</v>
      </c>
      <c r="N60" s="3">
        <v>0</v>
      </c>
      <c r="O60" s="3">
        <v>0</v>
      </c>
      <c r="P60">
        <v>0</v>
      </c>
      <c r="Q60" s="9">
        <v>1.5599999999999999E-2</v>
      </c>
      <c r="R60" s="4" t="s">
        <v>23</v>
      </c>
      <c r="S60" s="9">
        <v>1.167</v>
      </c>
      <c r="T60" s="4">
        <v>3389520420146770</v>
      </c>
      <c r="U60" s="4">
        <f t="shared" si="2"/>
        <v>20190122</v>
      </c>
      <c r="V60" t="s">
        <v>58</v>
      </c>
    </row>
    <row r="61" spans="1:22" ht="15">
      <c r="A61">
        <v>20190122</v>
      </c>
      <c r="B61">
        <v>60</v>
      </c>
      <c r="C61">
        <v>200</v>
      </c>
      <c r="D61" s="4">
        <f t="shared" si="0"/>
        <v>-400</v>
      </c>
      <c r="E61" s="1">
        <v>-1</v>
      </c>
      <c r="F61" s="6">
        <f t="shared" si="5"/>
        <v>0</v>
      </c>
      <c r="G61">
        <v>38200</v>
      </c>
      <c r="H61" s="4">
        <v>21</v>
      </c>
      <c r="I61">
        <v>5.4</v>
      </c>
      <c r="J61" s="1">
        <v>0.82250000000000001</v>
      </c>
      <c r="K61" s="1">
        <v>1.7489999999999999E-2</v>
      </c>
      <c r="L61" s="1">
        <v>1.028</v>
      </c>
      <c r="M61">
        <f t="shared" si="3"/>
        <v>3.0240000000000005</v>
      </c>
      <c r="N61" s="3">
        <v>0</v>
      </c>
      <c r="O61" s="3">
        <v>0</v>
      </c>
      <c r="P61">
        <v>0</v>
      </c>
      <c r="Q61" s="9">
        <v>1.6449999999999999E-2</v>
      </c>
      <c r="R61" s="4" t="s">
        <v>21</v>
      </c>
      <c r="S61" s="9">
        <v>1.125</v>
      </c>
      <c r="T61" s="4">
        <v>3574205827654760</v>
      </c>
      <c r="U61" s="4">
        <f t="shared" si="2"/>
        <v>20190122</v>
      </c>
      <c r="V61" t="s">
        <v>58</v>
      </c>
    </row>
    <row r="62" spans="1:22" ht="15">
      <c r="A62" s="52">
        <v>20190122</v>
      </c>
      <c r="B62" s="52">
        <v>61</v>
      </c>
      <c r="C62" s="52">
        <v>-1100</v>
      </c>
      <c r="D62" s="53">
        <f t="shared" si="0"/>
        <v>2200</v>
      </c>
      <c r="E62" s="71">
        <v>-1</v>
      </c>
      <c r="F62" s="50">
        <f t="shared" si="5"/>
        <v>900</v>
      </c>
      <c r="G62">
        <v>38200</v>
      </c>
      <c r="H62" s="4">
        <v>19</v>
      </c>
      <c r="I62">
        <v>5.8</v>
      </c>
      <c r="J62" s="1">
        <v>0.56499999999999995</v>
      </c>
      <c r="K62" s="1">
        <v>-1.5280000000000001E-3</v>
      </c>
      <c r="L62" s="1">
        <v>0.66180000000000005</v>
      </c>
      <c r="M62">
        <f t="shared" si="3"/>
        <v>3.2480000000000002</v>
      </c>
      <c r="N62" s="3">
        <v>0</v>
      </c>
      <c r="O62" s="3">
        <v>0</v>
      </c>
      <c r="P62">
        <v>0</v>
      </c>
      <c r="Q62" s="9">
        <v>1.2630000000000001E-2</v>
      </c>
      <c r="R62" s="4" t="s">
        <v>23</v>
      </c>
      <c r="S62" s="9">
        <v>8.0000000000000002E-3</v>
      </c>
      <c r="T62" s="4">
        <v>2744207878618820</v>
      </c>
      <c r="U62" s="4">
        <f t="shared" si="2"/>
        <v>20190122</v>
      </c>
      <c r="V62" t="s">
        <v>59</v>
      </c>
    </row>
    <row r="63" spans="1:22" ht="15">
      <c r="A63" s="52">
        <v>20190122</v>
      </c>
      <c r="B63" s="52">
        <v>62</v>
      </c>
      <c r="C63" s="52">
        <v>-1100</v>
      </c>
      <c r="D63" s="53">
        <f t="shared" si="0"/>
        <v>2200</v>
      </c>
      <c r="E63" s="71">
        <v>-1</v>
      </c>
      <c r="F63" s="50">
        <f t="shared" si="5"/>
        <v>900</v>
      </c>
      <c r="G63">
        <v>39100</v>
      </c>
      <c r="H63" s="4">
        <v>19</v>
      </c>
      <c r="I63">
        <v>5.8</v>
      </c>
      <c r="J63" s="1">
        <v>0.58689999999999998</v>
      </c>
      <c r="K63" s="1">
        <v>-1.5679999999999999E-2</v>
      </c>
      <c r="L63" s="1">
        <v>0.67800000000000005</v>
      </c>
      <c r="M63">
        <f t="shared" si="3"/>
        <v>3.2480000000000002</v>
      </c>
      <c r="N63" s="3">
        <v>0</v>
      </c>
      <c r="O63" s="3">
        <v>0</v>
      </c>
      <c r="P63">
        <v>0</v>
      </c>
      <c r="Q63" s="9">
        <v>7.6880000000000004E-3</v>
      </c>
      <c r="R63" s="4" t="s">
        <v>23</v>
      </c>
      <c r="S63" s="9">
        <v>8.0000000000000002E-3</v>
      </c>
      <c r="T63" s="4">
        <v>1670425191672330</v>
      </c>
      <c r="U63" s="4">
        <f t="shared" si="2"/>
        <v>20190122</v>
      </c>
      <c r="V63" t="s">
        <v>59</v>
      </c>
    </row>
    <row r="64" spans="1:22" ht="15">
      <c r="A64" s="52">
        <v>20190122</v>
      </c>
      <c r="B64" s="52">
        <v>63</v>
      </c>
      <c r="C64" s="52">
        <v>-1100</v>
      </c>
      <c r="D64" s="53">
        <f t="shared" si="0"/>
        <v>2200</v>
      </c>
      <c r="E64" s="71">
        <v>-1</v>
      </c>
      <c r="F64" s="50">
        <v>900</v>
      </c>
      <c r="G64">
        <v>39100</v>
      </c>
      <c r="H64">
        <v>21</v>
      </c>
      <c r="I64">
        <v>5.8</v>
      </c>
      <c r="J64" s="1">
        <v>0.56840000000000002</v>
      </c>
      <c r="K64" s="1">
        <v>-1.1979999999999999E-2</v>
      </c>
      <c r="L64" s="1">
        <v>0.65349999999999997</v>
      </c>
      <c r="M64">
        <f t="shared" si="3"/>
        <v>3.2480000000000002</v>
      </c>
      <c r="N64" s="3">
        <v>0</v>
      </c>
      <c r="O64" s="3">
        <v>0</v>
      </c>
      <c r="P64">
        <v>0</v>
      </c>
      <c r="Q64" s="1">
        <v>3.8899999999999998E-3</v>
      </c>
      <c r="R64" t="s">
        <v>21</v>
      </c>
      <c r="S64" s="9">
        <v>8.0000000000000002E-3</v>
      </c>
      <c r="T64" s="4">
        <v>845207335536598</v>
      </c>
      <c r="U64" s="4">
        <f t="shared" si="2"/>
        <v>20190122</v>
      </c>
      <c r="V64" t="s">
        <v>59</v>
      </c>
    </row>
    <row r="65" spans="1:23" ht="15">
      <c r="A65">
        <v>20190122</v>
      </c>
      <c r="B65" s="10">
        <v>64</v>
      </c>
      <c r="C65">
        <v>-1100</v>
      </c>
      <c r="D65" s="4">
        <f t="shared" si="0"/>
        <v>2200</v>
      </c>
      <c r="E65" s="1">
        <v>-1</v>
      </c>
      <c r="F65" s="6">
        <f t="shared" ref="F65:F72" si="6">G66-38200</f>
        <v>600</v>
      </c>
      <c r="G65">
        <v>38200</v>
      </c>
      <c r="H65" s="4">
        <v>17</v>
      </c>
      <c r="I65">
        <v>3.7</v>
      </c>
      <c r="J65" s="1">
        <v>0.42359999999999998</v>
      </c>
      <c r="K65" s="1">
        <v>1.7520000000000001E-2</v>
      </c>
      <c r="L65" s="1">
        <v>0.50870000000000004</v>
      </c>
      <c r="M65">
        <f t="shared" si="3"/>
        <v>2.0720000000000005</v>
      </c>
      <c r="N65" s="3">
        <v>0</v>
      </c>
      <c r="O65" s="3">
        <v>0</v>
      </c>
      <c r="P65">
        <v>0</v>
      </c>
      <c r="Q65" s="9">
        <v>1.6750000000000001E-2</v>
      </c>
      <c r="R65" s="4" t="s">
        <v>21</v>
      </c>
      <c r="S65" s="9">
        <v>8.0000000000000002E-3</v>
      </c>
      <c r="T65" s="4">
        <v>3639388912657590</v>
      </c>
      <c r="U65" s="4">
        <f t="shared" si="2"/>
        <v>20190122</v>
      </c>
      <c r="V65" t="s">
        <v>60</v>
      </c>
    </row>
    <row r="66" spans="1:23" ht="15">
      <c r="A66">
        <v>20190122</v>
      </c>
      <c r="B66" s="10">
        <v>65</v>
      </c>
      <c r="C66">
        <v>-1100</v>
      </c>
      <c r="D66" s="4">
        <f t="shared" ref="D66:D129" si="7">C66*-2</f>
        <v>2200</v>
      </c>
      <c r="E66" s="1">
        <v>-1</v>
      </c>
      <c r="F66" s="6">
        <f t="shared" si="6"/>
        <v>600</v>
      </c>
      <c r="G66">
        <v>38800</v>
      </c>
      <c r="H66" s="4">
        <v>19</v>
      </c>
      <c r="I66">
        <v>3.7</v>
      </c>
      <c r="J66" s="1">
        <v>0.48770000000000002</v>
      </c>
      <c r="K66" s="1">
        <v>1.702E-2</v>
      </c>
      <c r="L66" s="1">
        <v>0.58169999999999999</v>
      </c>
      <c r="M66">
        <f t="shared" si="3"/>
        <v>2.0720000000000005</v>
      </c>
      <c r="N66" s="3">
        <v>0</v>
      </c>
      <c r="O66" s="3">
        <v>0</v>
      </c>
      <c r="P66">
        <v>0</v>
      </c>
      <c r="Q66" s="9">
        <v>1.4919999999999999E-2</v>
      </c>
      <c r="R66" s="4" t="s">
        <v>21</v>
      </c>
      <c r="S66" s="9">
        <v>8.0000000000000002E-3</v>
      </c>
      <c r="T66" s="4">
        <v>3241772094140370</v>
      </c>
      <c r="U66" s="4">
        <f t="shared" ref="U66:U129" si="8">A66</f>
        <v>20190122</v>
      </c>
      <c r="V66" t="s">
        <v>61</v>
      </c>
    </row>
    <row r="67" spans="1:23" ht="15">
      <c r="A67">
        <v>20190122</v>
      </c>
      <c r="B67">
        <v>66</v>
      </c>
      <c r="C67">
        <v>1100</v>
      </c>
      <c r="D67" s="4">
        <f t="shared" si="7"/>
        <v>-2200</v>
      </c>
      <c r="E67" s="1">
        <v>-1</v>
      </c>
      <c r="F67" s="6">
        <f t="shared" si="6"/>
        <v>600</v>
      </c>
      <c r="G67">
        <v>38800</v>
      </c>
      <c r="H67" s="4">
        <v>24</v>
      </c>
      <c r="I67">
        <v>5.5</v>
      </c>
      <c r="J67" s="1">
        <v>1.3129999999999999</v>
      </c>
      <c r="K67" s="1">
        <v>1.735E-3</v>
      </c>
      <c r="L67" s="1">
        <v>1.61</v>
      </c>
      <c r="M67">
        <f t="shared" si="3"/>
        <v>3.08</v>
      </c>
      <c r="N67" s="3">
        <v>0</v>
      </c>
      <c r="O67" s="3">
        <v>0</v>
      </c>
      <c r="P67">
        <v>0</v>
      </c>
      <c r="Q67" s="9">
        <v>1.438E-2</v>
      </c>
      <c r="R67" s="4" t="s">
        <v>21</v>
      </c>
      <c r="S67" s="9">
        <v>1.2E-2</v>
      </c>
      <c r="T67" s="4">
        <v>3124442541135290</v>
      </c>
      <c r="U67" s="4">
        <f t="shared" si="8"/>
        <v>20190122</v>
      </c>
      <c r="V67" t="s">
        <v>62</v>
      </c>
    </row>
    <row r="68" spans="1:23" ht="15">
      <c r="A68">
        <v>20190122</v>
      </c>
      <c r="B68">
        <v>67</v>
      </c>
      <c r="C68">
        <v>1100</v>
      </c>
      <c r="D68" s="4">
        <f t="shared" si="7"/>
        <v>-2200</v>
      </c>
      <c r="E68" s="1">
        <v>-1</v>
      </c>
      <c r="F68" s="6">
        <f t="shared" si="6"/>
        <v>600</v>
      </c>
      <c r="G68">
        <v>38800</v>
      </c>
      <c r="H68" s="4">
        <v>23</v>
      </c>
      <c r="I68">
        <v>5.5</v>
      </c>
      <c r="J68" s="1">
        <v>1.161</v>
      </c>
      <c r="K68" s="1">
        <v>7.4650000000000003E-3</v>
      </c>
      <c r="L68" s="1">
        <v>1.425</v>
      </c>
      <c r="M68">
        <f t="shared" si="3"/>
        <v>3.08</v>
      </c>
      <c r="N68" s="3">
        <v>0</v>
      </c>
      <c r="O68" s="3">
        <v>12</v>
      </c>
      <c r="P68">
        <v>0</v>
      </c>
      <c r="Q68" s="9">
        <v>1.5259999999999999E-2</v>
      </c>
      <c r="R68" s="4" t="s">
        <v>23</v>
      </c>
      <c r="S68" s="9">
        <v>1.2E-2</v>
      </c>
      <c r="T68" s="4">
        <v>3315646257143570</v>
      </c>
      <c r="U68" s="4">
        <f t="shared" si="8"/>
        <v>20190122</v>
      </c>
      <c r="V68" t="s">
        <v>63</v>
      </c>
    </row>
    <row r="69" spans="1:23" ht="15">
      <c r="A69">
        <v>20190122</v>
      </c>
      <c r="B69">
        <v>68</v>
      </c>
      <c r="C69">
        <v>1100</v>
      </c>
      <c r="D69" s="4">
        <f t="shared" si="7"/>
        <v>-2200</v>
      </c>
      <c r="E69" s="1">
        <v>-1</v>
      </c>
      <c r="F69" s="6">
        <f t="shared" si="6"/>
        <v>600</v>
      </c>
      <c r="G69">
        <v>38800</v>
      </c>
      <c r="H69" s="4">
        <v>24</v>
      </c>
      <c r="I69">
        <v>5.5</v>
      </c>
      <c r="J69" s="1">
        <v>1.2729999999999999</v>
      </c>
      <c r="K69" s="1">
        <v>5.8089999999999999E-3</v>
      </c>
      <c r="L69" s="1">
        <v>1.5669999999999999</v>
      </c>
      <c r="M69">
        <f t="shared" si="3"/>
        <v>3.08</v>
      </c>
      <c r="N69" s="3">
        <v>0</v>
      </c>
      <c r="O69" s="3">
        <v>12</v>
      </c>
      <c r="P69">
        <v>0</v>
      </c>
      <c r="Q69" s="9">
        <v>1.503E-2</v>
      </c>
      <c r="R69" s="4" t="s">
        <v>21</v>
      </c>
      <c r="S69" s="9">
        <v>1.2E-2</v>
      </c>
      <c r="T69" s="4">
        <v>3265672558641400</v>
      </c>
      <c r="U69" s="4">
        <f t="shared" si="8"/>
        <v>20190122</v>
      </c>
      <c r="V69" t="s">
        <v>64</v>
      </c>
      <c r="W69" t="s">
        <v>65</v>
      </c>
    </row>
    <row r="70" spans="1:23" ht="15">
      <c r="A70">
        <v>20190122</v>
      </c>
      <c r="B70">
        <v>69</v>
      </c>
      <c r="C70">
        <v>1100</v>
      </c>
      <c r="D70" s="4">
        <f t="shared" si="7"/>
        <v>-2200</v>
      </c>
      <c r="E70" s="1">
        <v>-1</v>
      </c>
      <c r="F70" s="6">
        <f t="shared" si="6"/>
        <v>600</v>
      </c>
      <c r="G70">
        <v>38800</v>
      </c>
      <c r="H70" s="4">
        <v>24</v>
      </c>
      <c r="I70">
        <v>5.5</v>
      </c>
      <c r="J70" s="1">
        <v>2.125</v>
      </c>
      <c r="K70" s="1">
        <v>6.7390000000000002E-3</v>
      </c>
      <c r="L70" s="1">
        <v>2.6269999999999998</v>
      </c>
      <c r="M70">
        <f t="shared" si="3"/>
        <v>3.08</v>
      </c>
      <c r="N70" s="3">
        <v>0</v>
      </c>
      <c r="O70" s="3">
        <v>12</v>
      </c>
      <c r="P70">
        <v>0</v>
      </c>
      <c r="Q70" s="9">
        <v>1.515E-2</v>
      </c>
      <c r="R70" s="4" t="s">
        <v>23</v>
      </c>
      <c r="S70" s="9">
        <v>1.2E-2</v>
      </c>
      <c r="T70" s="4">
        <v>3291745792642530</v>
      </c>
      <c r="U70" s="4">
        <f t="shared" si="8"/>
        <v>20190122</v>
      </c>
      <c r="V70" t="s">
        <v>66</v>
      </c>
      <c r="W70" t="s">
        <v>65</v>
      </c>
    </row>
    <row r="71" spans="1:23" ht="15">
      <c r="A71" s="52">
        <v>20190122</v>
      </c>
      <c r="B71" s="52">
        <v>70</v>
      </c>
      <c r="C71" s="52">
        <v>1100</v>
      </c>
      <c r="D71" s="53">
        <f t="shared" si="7"/>
        <v>-2200</v>
      </c>
      <c r="E71" s="71">
        <v>-1</v>
      </c>
      <c r="F71" s="50">
        <f t="shared" si="6"/>
        <v>900</v>
      </c>
      <c r="G71">
        <v>38800</v>
      </c>
      <c r="H71" s="4">
        <v>28</v>
      </c>
      <c r="I71">
        <v>5.5</v>
      </c>
      <c r="J71" s="1">
        <v>4.5410000000000004</v>
      </c>
      <c r="K71" s="1">
        <v>3.2460000000000002E-3</v>
      </c>
      <c r="L71" s="1">
        <v>5.6589999999999998</v>
      </c>
      <c r="M71">
        <f t="shared" ref="M71:M134" si="9">I71*0.56</f>
        <v>3.08</v>
      </c>
      <c r="N71" s="11">
        <v>12</v>
      </c>
      <c r="O71" s="11">
        <v>12</v>
      </c>
      <c r="Q71" s="9">
        <v>1.5100000000000001E-2</v>
      </c>
      <c r="R71" s="4" t="s">
        <v>23</v>
      </c>
      <c r="S71" s="9">
        <v>8.0000000000000002E-3</v>
      </c>
      <c r="T71" s="4">
        <v>3280881945142060</v>
      </c>
      <c r="U71" s="4">
        <f t="shared" si="8"/>
        <v>20190122</v>
      </c>
      <c r="V71" t="s">
        <v>67</v>
      </c>
    </row>
    <row r="72" spans="1:23" ht="15">
      <c r="A72" s="52">
        <v>20190122</v>
      </c>
      <c r="B72" s="72">
        <v>71</v>
      </c>
      <c r="C72" s="52">
        <v>1100</v>
      </c>
      <c r="D72" s="53">
        <f t="shared" si="7"/>
        <v>-2200</v>
      </c>
      <c r="E72" s="71">
        <v>-1</v>
      </c>
      <c r="F72" s="50">
        <f t="shared" si="6"/>
        <v>900</v>
      </c>
      <c r="G72">
        <v>39100</v>
      </c>
      <c r="H72" s="4">
        <v>34</v>
      </c>
      <c r="I72">
        <v>3.5</v>
      </c>
      <c r="J72" s="1">
        <v>4.6130000000000004</v>
      </c>
      <c r="K72" s="1">
        <v>0.1232</v>
      </c>
      <c r="L72" s="1">
        <v>5.4480000000000004</v>
      </c>
      <c r="M72">
        <f t="shared" si="9"/>
        <v>1.9600000000000002</v>
      </c>
      <c r="N72" s="11">
        <v>4</v>
      </c>
      <c r="O72" s="11">
        <v>4.3</v>
      </c>
      <c r="P72" s="12">
        <v>1.7</v>
      </c>
      <c r="Q72" s="9">
        <v>4.367E-2</v>
      </c>
      <c r="R72" s="4" t="s">
        <v>23</v>
      </c>
      <c r="S72" s="9">
        <v>5.0000000000000001E-3</v>
      </c>
      <c r="T72" s="4">
        <v>9488484406910860</v>
      </c>
      <c r="U72" s="4">
        <f t="shared" si="8"/>
        <v>20190122</v>
      </c>
      <c r="V72" t="s">
        <v>68</v>
      </c>
    </row>
    <row r="73" spans="1:23" ht="15">
      <c r="A73" s="73">
        <v>20190122</v>
      </c>
      <c r="B73" s="52">
        <v>72</v>
      </c>
      <c r="C73" s="52">
        <v>1100</v>
      </c>
      <c r="D73" s="53">
        <f t="shared" si="7"/>
        <v>-2200</v>
      </c>
      <c r="E73" s="71">
        <v>-1</v>
      </c>
      <c r="F73" s="50">
        <v>900</v>
      </c>
      <c r="G73">
        <v>39100</v>
      </c>
      <c r="H73" s="4">
        <v>24</v>
      </c>
      <c r="I73">
        <v>6</v>
      </c>
      <c r="J73" s="1">
        <v>2.851</v>
      </c>
      <c r="K73" s="1">
        <v>2.111E-2</v>
      </c>
      <c r="L73" s="1">
        <v>3.4670000000000001</v>
      </c>
      <c r="M73">
        <f t="shared" si="9"/>
        <v>3.3600000000000003</v>
      </c>
      <c r="N73" s="3">
        <v>0</v>
      </c>
      <c r="O73" s="3">
        <v>5.3</v>
      </c>
      <c r="P73" s="12">
        <v>3.2</v>
      </c>
      <c r="Q73" s="9">
        <v>2.0029999999999999E-2</v>
      </c>
      <c r="R73" s="4" t="s">
        <v>23</v>
      </c>
      <c r="S73" s="9">
        <v>8.9999999999999993E-3</v>
      </c>
      <c r="T73" s="4">
        <v>4352057308688450</v>
      </c>
      <c r="U73" s="4">
        <f t="shared" si="8"/>
        <v>20190122</v>
      </c>
      <c r="V73" t="s">
        <v>69</v>
      </c>
    </row>
    <row r="74" spans="1:23" ht="15">
      <c r="A74">
        <v>20190122</v>
      </c>
      <c r="B74">
        <v>73</v>
      </c>
      <c r="C74">
        <v>1100</v>
      </c>
      <c r="D74" s="4">
        <f t="shared" si="7"/>
        <v>-2200</v>
      </c>
      <c r="E74" s="1">
        <v>-1</v>
      </c>
      <c r="F74" s="6">
        <f t="shared" ref="F74:F81" si="10">G75-38200</f>
        <v>0</v>
      </c>
      <c r="G74">
        <v>38200</v>
      </c>
      <c r="H74" s="4">
        <v>21</v>
      </c>
      <c r="I74">
        <v>6</v>
      </c>
      <c r="J74" s="1">
        <v>1.9590000000000001</v>
      </c>
      <c r="K74" s="1">
        <v>2.307E-2</v>
      </c>
      <c r="L74" s="1">
        <v>2.601</v>
      </c>
      <c r="M74">
        <f t="shared" si="9"/>
        <v>3.3600000000000003</v>
      </c>
      <c r="N74" s="3">
        <v>0</v>
      </c>
      <c r="O74" s="3">
        <v>0</v>
      </c>
      <c r="P74">
        <v>0</v>
      </c>
      <c r="Q74" s="9">
        <v>1.7649999999999999E-2</v>
      </c>
      <c r="R74" s="4" t="s">
        <v>23</v>
      </c>
      <c r="S74" s="9">
        <v>5.3999999999999999E-2</v>
      </c>
      <c r="T74" s="4">
        <v>3834938167666050</v>
      </c>
      <c r="U74" s="4">
        <f t="shared" si="8"/>
        <v>20190122</v>
      </c>
      <c r="V74" t="s">
        <v>70</v>
      </c>
    </row>
    <row r="75" spans="1:23" ht="15">
      <c r="A75">
        <v>20190122</v>
      </c>
      <c r="B75">
        <v>74</v>
      </c>
      <c r="C75">
        <v>1100</v>
      </c>
      <c r="D75" s="4">
        <f t="shared" si="7"/>
        <v>-2200</v>
      </c>
      <c r="E75" s="1">
        <v>-1</v>
      </c>
      <c r="F75" s="6">
        <f t="shared" si="10"/>
        <v>0</v>
      </c>
      <c r="G75">
        <v>38200</v>
      </c>
      <c r="H75" s="4">
        <v>25</v>
      </c>
      <c r="I75">
        <v>6.3</v>
      </c>
      <c r="J75" s="1">
        <v>1.724</v>
      </c>
      <c r="K75" s="1">
        <v>3.3369999999999997E-2</v>
      </c>
      <c r="L75" s="1">
        <v>2.294</v>
      </c>
      <c r="M75">
        <f t="shared" si="9"/>
        <v>3.528</v>
      </c>
      <c r="N75" s="11">
        <v>12</v>
      </c>
      <c r="O75" s="11">
        <v>12</v>
      </c>
      <c r="P75" s="12">
        <v>0</v>
      </c>
      <c r="Q75" s="9">
        <v>1.9290000000000002E-2</v>
      </c>
      <c r="R75" s="4" t="s">
        <v>23</v>
      </c>
      <c r="S75" s="9">
        <v>5.6000000000000001E-2</v>
      </c>
      <c r="T75" s="4">
        <v>4191272365681480</v>
      </c>
      <c r="U75" s="4">
        <f t="shared" si="8"/>
        <v>20190122</v>
      </c>
      <c r="V75" t="s">
        <v>71</v>
      </c>
    </row>
    <row r="76" spans="1:23" ht="15">
      <c r="A76">
        <v>20190122</v>
      </c>
      <c r="B76" s="10">
        <v>75</v>
      </c>
      <c r="C76">
        <v>1100</v>
      </c>
      <c r="D76" s="4">
        <f t="shared" si="7"/>
        <v>-2200</v>
      </c>
      <c r="E76" s="1">
        <v>-1</v>
      </c>
      <c r="F76" s="6">
        <f t="shared" si="10"/>
        <v>0</v>
      </c>
      <c r="G76">
        <v>38200</v>
      </c>
      <c r="H76" s="4">
        <v>21</v>
      </c>
      <c r="I76">
        <v>3.8</v>
      </c>
      <c r="J76" s="1">
        <v>1.7949999999999999</v>
      </c>
      <c r="K76" s="1">
        <v>3.866E-2</v>
      </c>
      <c r="L76" s="1">
        <v>2.3929999999999998</v>
      </c>
      <c r="M76">
        <f t="shared" si="9"/>
        <v>2.1280000000000001</v>
      </c>
      <c r="N76" s="3">
        <v>0</v>
      </c>
      <c r="O76" s="3">
        <v>0</v>
      </c>
      <c r="P76">
        <v>0</v>
      </c>
      <c r="Q76" s="9">
        <v>2.0490000000000001E-2</v>
      </c>
      <c r="R76" s="4" t="s">
        <v>23</v>
      </c>
      <c r="S76" s="9">
        <v>3.4000000000000002E-2</v>
      </c>
      <c r="T76" s="4">
        <v>4452004705692770</v>
      </c>
      <c r="U76" s="4">
        <f t="shared" si="8"/>
        <v>20190122</v>
      </c>
      <c r="V76" t="s">
        <v>52</v>
      </c>
    </row>
    <row r="77" spans="1:23" ht="15">
      <c r="A77">
        <v>20190122</v>
      </c>
      <c r="B77" s="10">
        <v>76</v>
      </c>
      <c r="C77">
        <v>2200</v>
      </c>
      <c r="D77" s="4">
        <f t="shared" si="7"/>
        <v>-4400</v>
      </c>
      <c r="E77" s="1">
        <v>-1</v>
      </c>
      <c r="F77" s="6">
        <f t="shared" si="10"/>
        <v>0</v>
      </c>
      <c r="G77">
        <v>38200</v>
      </c>
      <c r="H77" s="4">
        <v>21</v>
      </c>
      <c r="I77">
        <v>3.9</v>
      </c>
      <c r="J77" s="1">
        <v>0.60580000000000001</v>
      </c>
      <c r="K77" s="1">
        <v>4.3799999999999999E-2</v>
      </c>
      <c r="L77" s="1">
        <v>0.77839999999999998</v>
      </c>
      <c r="M77">
        <f t="shared" si="9"/>
        <v>2.1840000000000002</v>
      </c>
      <c r="N77" s="3">
        <v>0</v>
      </c>
      <c r="O77" s="3">
        <v>0</v>
      </c>
      <c r="P77">
        <v>0</v>
      </c>
      <c r="Q77" s="9">
        <v>2.0369999999999999E-2</v>
      </c>
      <c r="R77" s="4" t="s">
        <v>23</v>
      </c>
      <c r="S77" s="9">
        <v>8.9999999999999993E-3</v>
      </c>
      <c r="T77" s="4">
        <v>4425931471691650</v>
      </c>
      <c r="U77" s="4">
        <f t="shared" si="8"/>
        <v>20190122</v>
      </c>
      <c r="V77" t="s">
        <v>72</v>
      </c>
    </row>
    <row r="78" spans="1:23" ht="15">
      <c r="A78" s="52">
        <v>20190122</v>
      </c>
      <c r="B78" s="52">
        <v>77</v>
      </c>
      <c r="C78" s="52">
        <v>1900</v>
      </c>
      <c r="D78" s="53">
        <f t="shared" si="7"/>
        <v>-3800</v>
      </c>
      <c r="E78" s="71">
        <v>-1</v>
      </c>
      <c r="F78" s="50">
        <f t="shared" si="10"/>
        <v>900</v>
      </c>
      <c r="G78">
        <v>38200</v>
      </c>
      <c r="H78" s="4">
        <v>19</v>
      </c>
      <c r="I78">
        <v>5.8</v>
      </c>
      <c r="J78" s="1">
        <v>0.33410000000000001</v>
      </c>
      <c r="K78" s="1">
        <v>8.4559999999999996E-2</v>
      </c>
      <c r="L78" s="1">
        <v>0.4415</v>
      </c>
      <c r="M78">
        <f t="shared" si="9"/>
        <v>3.2480000000000002</v>
      </c>
      <c r="N78" s="3">
        <v>0</v>
      </c>
      <c r="O78" s="3">
        <v>0</v>
      </c>
      <c r="P78">
        <v>0</v>
      </c>
      <c r="Q78" s="9">
        <v>2.3189999999999999E-2</v>
      </c>
      <c r="R78" s="4" t="s">
        <v>23</v>
      </c>
      <c r="S78" s="9">
        <v>3.0000000000000001E-3</v>
      </c>
      <c r="T78" s="4">
        <v>5038652470718180</v>
      </c>
      <c r="U78" s="4">
        <f t="shared" si="8"/>
        <v>20190122</v>
      </c>
      <c r="V78" t="s">
        <v>73</v>
      </c>
    </row>
    <row r="79" spans="1:23" ht="15">
      <c r="A79">
        <v>20190122</v>
      </c>
      <c r="B79">
        <v>78</v>
      </c>
      <c r="C79">
        <v>1900</v>
      </c>
      <c r="D79" s="4">
        <f t="shared" si="7"/>
        <v>-3800</v>
      </c>
      <c r="E79" s="1">
        <v>-1</v>
      </c>
      <c r="F79" s="6">
        <f t="shared" si="10"/>
        <v>600</v>
      </c>
      <c r="G79">
        <v>39100</v>
      </c>
      <c r="H79" s="4">
        <v>33</v>
      </c>
      <c r="I79">
        <v>5.8</v>
      </c>
      <c r="J79" s="1">
        <v>0.7984</v>
      </c>
      <c r="K79" s="1">
        <v>5.6619999999999997E-2</v>
      </c>
      <c r="L79" s="1">
        <v>0.87460000000000004</v>
      </c>
      <c r="M79">
        <f t="shared" si="9"/>
        <v>3.2480000000000002</v>
      </c>
      <c r="N79" s="11">
        <v>0</v>
      </c>
      <c r="O79" s="11">
        <v>4</v>
      </c>
      <c r="P79" s="12">
        <v>0</v>
      </c>
      <c r="Q79" s="9">
        <v>1.9189999999999999E-2</v>
      </c>
      <c r="R79" s="4" t="s">
        <v>23</v>
      </c>
      <c r="S79" s="9">
        <v>4.0000000000000001E-3</v>
      </c>
      <c r="T79" s="4">
        <v>4169544670680540</v>
      </c>
      <c r="U79" s="4">
        <f t="shared" si="8"/>
        <v>20190122</v>
      </c>
      <c r="V79" t="s">
        <v>74</v>
      </c>
    </row>
    <row r="80" spans="1:23" ht="15">
      <c r="A80" s="52">
        <v>20190122</v>
      </c>
      <c r="B80" s="52">
        <v>79</v>
      </c>
      <c r="C80" s="52">
        <v>1900</v>
      </c>
      <c r="D80" s="53">
        <f t="shared" si="7"/>
        <v>-3800</v>
      </c>
      <c r="E80" s="71">
        <v>-1</v>
      </c>
      <c r="F80" s="50">
        <f t="shared" si="10"/>
        <v>900</v>
      </c>
      <c r="G80">
        <v>38800</v>
      </c>
      <c r="H80" s="4">
        <v>22</v>
      </c>
      <c r="I80">
        <v>5.8</v>
      </c>
      <c r="J80" s="1">
        <v>0.70520000000000005</v>
      </c>
      <c r="K80" s="1">
        <v>3.9879999999999999E-2</v>
      </c>
      <c r="L80" s="1">
        <v>0.83640000000000003</v>
      </c>
      <c r="M80">
        <f t="shared" si="9"/>
        <v>3.2480000000000002</v>
      </c>
      <c r="N80" s="3">
        <v>0</v>
      </c>
      <c r="O80" s="3">
        <v>0</v>
      </c>
      <c r="P80">
        <v>0</v>
      </c>
      <c r="Q80" s="9">
        <v>1.7749999999999998E-2</v>
      </c>
      <c r="R80" s="4" t="s">
        <v>23</v>
      </c>
      <c r="S80" s="9">
        <v>3.0000000000000001E-3</v>
      </c>
      <c r="T80" s="4">
        <v>3856665862666990</v>
      </c>
      <c r="U80" s="4">
        <f t="shared" si="8"/>
        <v>20190122</v>
      </c>
      <c r="V80" t="s">
        <v>75</v>
      </c>
    </row>
    <row r="81" spans="1:23" ht="15">
      <c r="A81" s="52">
        <v>20190122</v>
      </c>
      <c r="B81" s="52">
        <v>80</v>
      </c>
      <c r="C81" s="52">
        <v>2500</v>
      </c>
      <c r="D81" s="53">
        <f t="shared" si="7"/>
        <v>-5000</v>
      </c>
      <c r="E81" s="71">
        <v>-1</v>
      </c>
      <c r="F81" s="50">
        <f t="shared" si="10"/>
        <v>900</v>
      </c>
      <c r="G81">
        <v>39100</v>
      </c>
      <c r="H81" s="4">
        <v>18</v>
      </c>
      <c r="I81">
        <v>5.5</v>
      </c>
      <c r="J81" s="1">
        <v>-2.1170000000000001E-2</v>
      </c>
      <c r="K81" s="1">
        <v>7.6200000000000004E-2</v>
      </c>
      <c r="L81" s="1">
        <v>-7.038E-3</v>
      </c>
      <c r="M81">
        <f t="shared" si="9"/>
        <v>3.08</v>
      </c>
      <c r="N81" s="3">
        <v>0</v>
      </c>
      <c r="O81" s="3">
        <v>0</v>
      </c>
      <c r="P81">
        <v>0</v>
      </c>
      <c r="Q81" s="9">
        <v>1.7569999999999999E-2</v>
      </c>
      <c r="R81" s="4" t="s">
        <v>23</v>
      </c>
      <c r="S81" s="9">
        <v>2E-3</v>
      </c>
      <c r="T81" s="4">
        <v>3817556011665300</v>
      </c>
      <c r="U81" s="4">
        <f t="shared" si="8"/>
        <v>20190122</v>
      </c>
      <c r="V81" t="s">
        <v>76</v>
      </c>
    </row>
    <row r="82" spans="1:23" ht="15">
      <c r="A82" s="52">
        <v>20190122</v>
      </c>
      <c r="B82" s="52">
        <v>81</v>
      </c>
      <c r="C82" s="52">
        <v>2500</v>
      </c>
      <c r="D82" s="53">
        <f t="shared" si="7"/>
        <v>-5000</v>
      </c>
      <c r="E82" s="71">
        <v>11</v>
      </c>
      <c r="F82" s="50">
        <f t="shared" ref="F82:F145" si="11">G82-38200</f>
        <v>900</v>
      </c>
      <c r="G82" s="7">
        <v>39100</v>
      </c>
      <c r="H82" s="4">
        <v>18</v>
      </c>
      <c r="I82">
        <v>5.5</v>
      </c>
      <c r="J82" s="1">
        <v>5.0020000000000002E-2</v>
      </c>
      <c r="K82" s="1">
        <v>7.2059999999999999E-2</v>
      </c>
      <c r="L82" s="1">
        <v>8.2239999999999994E-2</v>
      </c>
      <c r="M82">
        <f t="shared" si="9"/>
        <v>3.08</v>
      </c>
      <c r="N82" s="3">
        <v>0</v>
      </c>
      <c r="O82" s="3">
        <v>0</v>
      </c>
      <c r="P82">
        <v>0</v>
      </c>
      <c r="Q82" s="9">
        <v>1.9619999999999999E-2</v>
      </c>
      <c r="R82" s="4" t="s">
        <v>23</v>
      </c>
      <c r="S82" s="9">
        <v>2E-3</v>
      </c>
      <c r="T82" s="4">
        <v>4262973759184590</v>
      </c>
      <c r="U82" s="4">
        <f t="shared" si="8"/>
        <v>20190122</v>
      </c>
      <c r="V82" t="s">
        <v>76</v>
      </c>
    </row>
    <row r="83" spans="1:23" s="10" customFormat="1" ht="15">
      <c r="A83" s="10">
        <v>20190123</v>
      </c>
      <c r="B83" s="10">
        <v>1</v>
      </c>
      <c r="C83" s="15">
        <v>0</v>
      </c>
      <c r="D83" s="4">
        <f t="shared" si="7"/>
        <v>0</v>
      </c>
      <c r="E83" s="16">
        <v>33</v>
      </c>
      <c r="F83" s="15">
        <f t="shared" si="11"/>
        <v>0</v>
      </c>
      <c r="G83" s="10">
        <v>38200</v>
      </c>
      <c r="H83" s="17">
        <v>21</v>
      </c>
      <c r="I83" s="18">
        <v>3.9</v>
      </c>
      <c r="J83" s="18">
        <v>0.62080000000000002</v>
      </c>
      <c r="K83" s="18">
        <v>5.7590000000000002E-2</v>
      </c>
      <c r="L83" s="18">
        <v>0.83020000000000005</v>
      </c>
      <c r="M83" s="10">
        <f t="shared" si="9"/>
        <v>2.1840000000000002</v>
      </c>
      <c r="N83" s="3">
        <v>0</v>
      </c>
      <c r="O83" s="3">
        <v>9</v>
      </c>
      <c r="Q83" s="19">
        <v>1.5959999999999998E-2</v>
      </c>
      <c r="R83" s="17" t="s">
        <v>21</v>
      </c>
      <c r="S83" s="9">
        <v>3.431</v>
      </c>
      <c r="T83" s="17">
        <v>3059259456132470</v>
      </c>
      <c r="U83" s="4">
        <f t="shared" si="8"/>
        <v>20190123</v>
      </c>
      <c r="V83" s="10" t="s">
        <v>77</v>
      </c>
      <c r="W83" s="10" t="s">
        <v>78</v>
      </c>
    </row>
    <row r="84" spans="1:23" ht="15">
      <c r="A84">
        <v>20190123</v>
      </c>
      <c r="B84">
        <v>2</v>
      </c>
      <c r="C84">
        <v>0</v>
      </c>
      <c r="D84" s="4">
        <f t="shared" si="7"/>
        <v>0</v>
      </c>
      <c r="E84" s="5">
        <v>33</v>
      </c>
      <c r="F84" s="6">
        <f t="shared" si="11"/>
        <v>0</v>
      </c>
      <c r="G84">
        <v>38200</v>
      </c>
      <c r="H84" s="4">
        <v>21</v>
      </c>
      <c r="I84">
        <v>3.9</v>
      </c>
      <c r="J84" s="1">
        <v>0.6119</v>
      </c>
      <c r="K84" s="1">
        <v>5.1249999999999997E-2</v>
      </c>
      <c r="L84" s="1">
        <v>0.80910000000000004</v>
      </c>
      <c r="M84">
        <f t="shared" si="9"/>
        <v>2.1840000000000002</v>
      </c>
      <c r="N84" s="3">
        <v>0</v>
      </c>
      <c r="O84" s="3">
        <v>9</v>
      </c>
      <c r="Q84" s="9">
        <v>1.4080000000000001E-2</v>
      </c>
      <c r="R84" s="4" t="s">
        <v>23</v>
      </c>
      <c r="S84" s="9">
        <v>3.431</v>
      </c>
      <c r="T84" s="4">
        <v>2811563733121740</v>
      </c>
      <c r="U84" s="4">
        <f t="shared" si="8"/>
        <v>20190123</v>
      </c>
      <c r="W84" t="s">
        <v>78</v>
      </c>
    </row>
    <row r="85" spans="1:23" ht="15">
      <c r="A85">
        <v>20190123</v>
      </c>
      <c r="B85">
        <v>3</v>
      </c>
      <c r="C85">
        <v>0</v>
      </c>
      <c r="D85" s="4">
        <f t="shared" si="7"/>
        <v>0</v>
      </c>
      <c r="E85" s="5">
        <v>33</v>
      </c>
      <c r="F85" s="6">
        <f t="shared" si="11"/>
        <v>0</v>
      </c>
      <c r="G85">
        <v>38200</v>
      </c>
      <c r="H85" s="4">
        <v>20</v>
      </c>
      <c r="I85">
        <v>3.9</v>
      </c>
      <c r="J85" s="1">
        <v>0.5121</v>
      </c>
      <c r="K85" s="1">
        <v>6.2590000000000007E-2</v>
      </c>
      <c r="L85" s="1">
        <v>0.69399999999999995</v>
      </c>
      <c r="M85">
        <f t="shared" si="9"/>
        <v>2.1840000000000002</v>
      </c>
      <c r="N85" s="3">
        <v>0</v>
      </c>
      <c r="O85" s="3">
        <v>9.01</v>
      </c>
      <c r="Q85" s="9">
        <v>1.294E-2</v>
      </c>
      <c r="R85" s="4" t="s">
        <v>23</v>
      </c>
      <c r="S85" s="9">
        <v>3.431</v>
      </c>
      <c r="T85" s="4">
        <v>3050568378132090</v>
      </c>
      <c r="U85" s="4">
        <f t="shared" si="8"/>
        <v>20190123</v>
      </c>
      <c r="V85" t="s">
        <v>79</v>
      </c>
      <c r="W85" t="s">
        <v>78</v>
      </c>
    </row>
    <row r="86" spans="1:23" ht="15">
      <c r="A86">
        <v>20190123</v>
      </c>
      <c r="B86">
        <v>4</v>
      </c>
      <c r="C86">
        <v>0</v>
      </c>
      <c r="D86" s="4">
        <f t="shared" si="7"/>
        <v>0</v>
      </c>
      <c r="E86" s="20">
        <v>-1</v>
      </c>
      <c r="F86" s="6">
        <f t="shared" si="11"/>
        <v>0</v>
      </c>
      <c r="G86">
        <v>38200</v>
      </c>
      <c r="H86" s="4">
        <v>19</v>
      </c>
      <c r="I86">
        <v>3.8</v>
      </c>
      <c r="J86" s="1">
        <v>0.4975</v>
      </c>
      <c r="K86" s="1">
        <v>5.3900000000000003E-2</v>
      </c>
      <c r="L86" s="1">
        <v>0.66710000000000003</v>
      </c>
      <c r="M86">
        <f t="shared" si="9"/>
        <v>2.1280000000000001</v>
      </c>
      <c r="N86" s="3">
        <v>0</v>
      </c>
      <c r="O86" s="3"/>
      <c r="Q86" s="9">
        <v>1.404E-2</v>
      </c>
      <c r="R86" s="4" t="s">
        <v>23</v>
      </c>
      <c r="S86" s="9">
        <v>3.343</v>
      </c>
      <c r="T86" s="4">
        <v>2833291428122680</v>
      </c>
      <c r="U86" s="4">
        <f t="shared" si="8"/>
        <v>20190123</v>
      </c>
      <c r="V86" t="s">
        <v>80</v>
      </c>
    </row>
    <row r="87" spans="1:23" ht="15">
      <c r="A87">
        <v>20190123</v>
      </c>
      <c r="B87">
        <v>5</v>
      </c>
      <c r="C87">
        <v>800</v>
      </c>
      <c r="D87" s="4">
        <f t="shared" si="7"/>
        <v>-1600</v>
      </c>
      <c r="E87" s="20">
        <v>-1</v>
      </c>
      <c r="F87" s="6">
        <f t="shared" si="11"/>
        <v>0</v>
      </c>
      <c r="G87">
        <v>38200</v>
      </c>
      <c r="H87" s="4">
        <v>20</v>
      </c>
      <c r="I87">
        <v>3.8</v>
      </c>
      <c r="J87" s="1">
        <v>1.3819999999999999</v>
      </c>
      <c r="K87" s="1">
        <v>4.8230000000000002E-2</v>
      </c>
      <c r="L87" s="1">
        <v>1.8140000000000001</v>
      </c>
      <c r="M87">
        <f t="shared" si="9"/>
        <v>2.1280000000000001</v>
      </c>
      <c r="N87" s="3">
        <v>0</v>
      </c>
      <c r="O87" s="3"/>
      <c r="Q87" s="9">
        <v>1.304E-2</v>
      </c>
      <c r="R87" s="4" t="s">
        <v>23</v>
      </c>
      <c r="S87" s="9">
        <v>6.4000000000000001E-2</v>
      </c>
      <c r="T87" s="4">
        <v>2718134644617690</v>
      </c>
      <c r="U87" s="4">
        <f t="shared" si="8"/>
        <v>20190123</v>
      </c>
      <c r="V87" t="s">
        <v>81</v>
      </c>
    </row>
    <row r="88" spans="1:23" ht="15">
      <c r="A88">
        <v>20190123</v>
      </c>
      <c r="B88">
        <v>6</v>
      </c>
      <c r="C88">
        <v>800</v>
      </c>
      <c r="D88" s="4">
        <f t="shared" si="7"/>
        <v>-1600</v>
      </c>
      <c r="E88" s="20">
        <v>-1</v>
      </c>
      <c r="F88" s="6">
        <f t="shared" si="11"/>
        <v>0</v>
      </c>
      <c r="G88">
        <v>38200</v>
      </c>
      <c r="H88" s="4">
        <v>21</v>
      </c>
      <c r="I88">
        <v>4</v>
      </c>
      <c r="J88" s="1">
        <v>1.9770000000000001</v>
      </c>
      <c r="K88" s="1">
        <v>4.5400000000000003E-2</v>
      </c>
      <c r="L88" s="1">
        <v>2.5209999999999999</v>
      </c>
      <c r="M88">
        <f t="shared" si="9"/>
        <v>2.2400000000000002</v>
      </c>
      <c r="N88" s="3">
        <v>0</v>
      </c>
      <c r="O88" s="3"/>
      <c r="Q88" s="9">
        <v>1.251E-2</v>
      </c>
      <c r="R88" s="4" t="s">
        <v>23</v>
      </c>
      <c r="S88" s="9">
        <v>6.7000000000000004E-2</v>
      </c>
      <c r="T88" s="4">
        <v>2629051095113840</v>
      </c>
      <c r="U88" s="4">
        <f t="shared" si="8"/>
        <v>20190123</v>
      </c>
      <c r="V88" t="s">
        <v>82</v>
      </c>
    </row>
    <row r="89" spans="1:23" s="21" customFormat="1" ht="15">
      <c r="A89" s="64">
        <v>20190123</v>
      </c>
      <c r="B89" s="64">
        <v>7</v>
      </c>
      <c r="C89" s="64">
        <v>800</v>
      </c>
      <c r="D89" s="58">
        <f t="shared" si="7"/>
        <v>-1600</v>
      </c>
      <c r="E89" s="65">
        <v>-1</v>
      </c>
      <c r="F89" s="66">
        <f t="shared" si="11"/>
        <v>600</v>
      </c>
      <c r="G89" s="21">
        <v>38800</v>
      </c>
      <c r="H89" s="22">
        <v>29</v>
      </c>
      <c r="I89" s="21">
        <v>4</v>
      </c>
      <c r="J89" s="23">
        <v>1.6419999999999999</v>
      </c>
      <c r="K89" s="23">
        <v>5.6390000000000003E-2</v>
      </c>
      <c r="L89" s="23">
        <v>1.984</v>
      </c>
      <c r="M89" s="21">
        <f t="shared" si="9"/>
        <v>2.2400000000000002</v>
      </c>
      <c r="N89" s="24">
        <v>10.7</v>
      </c>
      <c r="O89" s="24">
        <v>6.1</v>
      </c>
      <c r="P89" s="25">
        <v>1.8</v>
      </c>
      <c r="Q89" s="26">
        <v>1.21E-2</v>
      </c>
      <c r="R89" s="22" t="s">
        <v>23</v>
      </c>
      <c r="S89" s="26">
        <v>1.6E-2</v>
      </c>
      <c r="T89" s="22">
        <v>3330855643644230</v>
      </c>
      <c r="U89" s="22">
        <f t="shared" si="8"/>
        <v>20190123</v>
      </c>
      <c r="V89" s="21" t="s">
        <v>83</v>
      </c>
    </row>
    <row r="90" spans="1:23" ht="15">
      <c r="A90" s="57">
        <v>20190123</v>
      </c>
      <c r="B90" s="57">
        <v>8</v>
      </c>
      <c r="C90" s="57">
        <v>800</v>
      </c>
      <c r="D90" s="58">
        <f t="shared" si="7"/>
        <v>-1600</v>
      </c>
      <c r="E90" s="59">
        <v>-1</v>
      </c>
      <c r="F90" s="60">
        <f t="shared" si="11"/>
        <v>600</v>
      </c>
      <c r="G90">
        <v>38800</v>
      </c>
      <c r="H90" s="4">
        <v>27</v>
      </c>
      <c r="I90">
        <v>4.3</v>
      </c>
      <c r="J90" s="1">
        <v>1.546</v>
      </c>
      <c r="K90" s="1">
        <v>4.0869999999999997E-2</v>
      </c>
      <c r="L90" s="1">
        <v>1.948</v>
      </c>
      <c r="M90">
        <f t="shared" si="9"/>
        <v>2.4079999999999999</v>
      </c>
      <c r="N90" s="11">
        <v>12</v>
      </c>
      <c r="O90" s="11">
        <v>12</v>
      </c>
      <c r="P90" s="12">
        <v>4.5999999999999996</v>
      </c>
      <c r="Q90" s="9">
        <v>1.533E-2</v>
      </c>
      <c r="R90" s="4" t="s">
        <v>23</v>
      </c>
      <c r="S90" s="9">
        <v>1.7000000000000001E-2</v>
      </c>
      <c r="T90" s="4">
        <v>2566040779611110</v>
      </c>
      <c r="U90" s="4">
        <f t="shared" si="8"/>
        <v>20190123</v>
      </c>
      <c r="V90" t="s">
        <v>84</v>
      </c>
    </row>
    <row r="91" spans="1:23" ht="15">
      <c r="A91" s="57">
        <v>20190123</v>
      </c>
      <c r="B91" s="57">
        <v>9</v>
      </c>
      <c r="C91" s="57">
        <v>800</v>
      </c>
      <c r="D91" s="58">
        <f t="shared" si="7"/>
        <v>-1600</v>
      </c>
      <c r="E91" s="59">
        <v>-1</v>
      </c>
      <c r="F91" s="60">
        <f t="shared" si="11"/>
        <v>600</v>
      </c>
      <c r="G91">
        <v>38800</v>
      </c>
      <c r="H91" s="4">
        <v>30</v>
      </c>
      <c r="I91">
        <v>4.0999999999999996</v>
      </c>
      <c r="J91" s="1">
        <v>1.417</v>
      </c>
      <c r="K91" s="1">
        <v>3.8510000000000003E-2</v>
      </c>
      <c r="L91" s="1">
        <v>1.7909999999999999</v>
      </c>
      <c r="M91">
        <f t="shared" si="9"/>
        <v>2.2959999999999998</v>
      </c>
      <c r="N91" s="11">
        <v>0</v>
      </c>
      <c r="O91" s="11">
        <v>10.25</v>
      </c>
      <c r="P91" s="12">
        <v>0</v>
      </c>
      <c r="Q91" s="9">
        <v>1.1809999999999999E-2</v>
      </c>
      <c r="R91" s="4" t="s">
        <v>23</v>
      </c>
      <c r="S91" s="9">
        <v>1.6E-2</v>
      </c>
      <c r="T91" s="4">
        <v>2403083067104050</v>
      </c>
      <c r="U91" s="4">
        <f t="shared" si="8"/>
        <v>20190123</v>
      </c>
      <c r="V91" t="s">
        <v>85</v>
      </c>
    </row>
    <row r="92" spans="1:23" ht="15">
      <c r="A92" s="57">
        <v>20190123</v>
      </c>
      <c r="B92" s="57">
        <v>10</v>
      </c>
      <c r="C92" s="57">
        <v>800</v>
      </c>
      <c r="D92" s="58">
        <f t="shared" si="7"/>
        <v>-1600</v>
      </c>
      <c r="E92" s="67">
        <v>33</v>
      </c>
      <c r="F92" s="60">
        <f t="shared" si="11"/>
        <v>600</v>
      </c>
      <c r="G92">
        <v>38800</v>
      </c>
      <c r="H92" s="4">
        <v>24</v>
      </c>
      <c r="I92">
        <v>4</v>
      </c>
      <c r="J92" s="1">
        <v>1.39</v>
      </c>
      <c r="K92" s="1">
        <v>3.8490000000000003E-2</v>
      </c>
      <c r="L92" s="1">
        <v>1.768</v>
      </c>
      <c r="M92">
        <f t="shared" si="9"/>
        <v>2.2400000000000002</v>
      </c>
      <c r="N92" s="3">
        <v>0</v>
      </c>
      <c r="O92" s="3"/>
      <c r="Q92" s="9">
        <v>1.106E-2</v>
      </c>
      <c r="R92" s="4" t="s">
        <v>23</v>
      </c>
      <c r="S92" s="9">
        <v>1.6E-2</v>
      </c>
      <c r="T92" s="4">
        <v>2368318755102550</v>
      </c>
      <c r="U92" s="4">
        <f t="shared" si="8"/>
        <v>20190123</v>
      </c>
      <c r="V92" t="s">
        <v>86</v>
      </c>
    </row>
    <row r="93" spans="1:23" ht="15">
      <c r="A93" s="52">
        <v>20190123</v>
      </c>
      <c r="B93" s="52">
        <v>11</v>
      </c>
      <c r="C93" s="52">
        <v>800</v>
      </c>
      <c r="D93" s="53">
        <f t="shared" si="7"/>
        <v>-1600</v>
      </c>
      <c r="E93" s="55">
        <v>33</v>
      </c>
      <c r="F93" s="50">
        <f t="shared" si="11"/>
        <v>900</v>
      </c>
      <c r="G93">
        <v>39100</v>
      </c>
      <c r="H93" s="4">
        <v>33</v>
      </c>
      <c r="I93">
        <v>4</v>
      </c>
      <c r="J93" s="1">
        <v>1.538</v>
      </c>
      <c r="K93" s="1">
        <v>7.1629999999999999E-2</v>
      </c>
      <c r="L93" s="1">
        <v>2.1</v>
      </c>
      <c r="M93">
        <f t="shared" si="9"/>
        <v>2.2400000000000002</v>
      </c>
      <c r="N93" s="11">
        <v>6.48</v>
      </c>
      <c r="O93" s="11"/>
      <c r="P93" s="12">
        <v>2.37</v>
      </c>
      <c r="Q93" s="9">
        <v>1.09E-2</v>
      </c>
      <c r="R93" s="4" t="s">
        <v>23</v>
      </c>
      <c r="S93" s="9">
        <v>1.0999999999999999E-2</v>
      </c>
      <c r="T93" s="4">
        <v>4093497738177250</v>
      </c>
      <c r="U93" s="4">
        <f t="shared" si="8"/>
        <v>20190123</v>
      </c>
      <c r="V93" t="s">
        <v>87</v>
      </c>
    </row>
    <row r="94" spans="1:23" s="27" customFormat="1" ht="15">
      <c r="A94" s="69">
        <v>20190123</v>
      </c>
      <c r="B94" s="69">
        <v>12</v>
      </c>
      <c r="C94" s="69">
        <v>800</v>
      </c>
      <c r="D94" s="53">
        <f t="shared" si="7"/>
        <v>-1600</v>
      </c>
      <c r="E94" s="70">
        <v>33</v>
      </c>
      <c r="F94" s="51">
        <f t="shared" si="11"/>
        <v>900</v>
      </c>
      <c r="G94" s="27">
        <v>39100</v>
      </c>
      <c r="H94" s="30">
        <v>33</v>
      </c>
      <c r="I94" s="27">
        <v>4</v>
      </c>
      <c r="J94" s="31">
        <v>2.2050000000000001</v>
      </c>
      <c r="K94" s="31">
        <v>0.11749999999999999</v>
      </c>
      <c r="L94" s="31">
        <v>2.9329999999999998</v>
      </c>
      <c r="M94" s="27">
        <f t="shared" si="9"/>
        <v>2.2400000000000002</v>
      </c>
      <c r="N94" s="32">
        <v>10.93</v>
      </c>
      <c r="O94" s="32"/>
      <c r="P94" s="33">
        <v>3.1</v>
      </c>
      <c r="Q94" s="34">
        <v>1.8839999999999999E-2</v>
      </c>
      <c r="R94" s="30" t="s">
        <v>23</v>
      </c>
      <c r="S94" s="34">
        <v>1.0999999999999999E-2</v>
      </c>
      <c r="T94" s="30">
        <v>6516135730782150</v>
      </c>
      <c r="U94" s="30">
        <f t="shared" si="8"/>
        <v>20190123</v>
      </c>
      <c r="V94" s="27" t="s">
        <v>88</v>
      </c>
    </row>
    <row r="95" spans="1:23" ht="15">
      <c r="A95">
        <v>20190123</v>
      </c>
      <c r="B95">
        <v>13</v>
      </c>
      <c r="C95">
        <v>800</v>
      </c>
      <c r="D95" s="4">
        <f t="shared" si="7"/>
        <v>-1600</v>
      </c>
      <c r="E95" s="5">
        <v>33</v>
      </c>
      <c r="F95" s="6">
        <f t="shared" si="11"/>
        <v>0</v>
      </c>
      <c r="G95">
        <v>38200</v>
      </c>
      <c r="H95" s="4">
        <v>21</v>
      </c>
      <c r="I95">
        <v>3.9</v>
      </c>
      <c r="J95" s="1">
        <v>1.536</v>
      </c>
      <c r="K95" s="1">
        <v>4.6870000000000002E-2</v>
      </c>
      <c r="L95" s="1">
        <v>1.9630000000000001</v>
      </c>
      <c r="M95">
        <f t="shared" si="9"/>
        <v>2.1840000000000002</v>
      </c>
      <c r="N95" s="3">
        <v>0</v>
      </c>
      <c r="O95" s="3">
        <v>8.5</v>
      </c>
      <c r="P95">
        <v>0</v>
      </c>
      <c r="Q95" s="9">
        <v>2.9989999999999999E-2</v>
      </c>
      <c r="R95" s="4" t="s">
        <v>23</v>
      </c>
      <c r="S95" s="9">
        <v>6.5000000000000002E-2</v>
      </c>
      <c r="T95" s="4">
        <v>2648606020614680</v>
      </c>
      <c r="U95" s="4">
        <f t="shared" si="8"/>
        <v>20190123</v>
      </c>
      <c r="V95" t="s">
        <v>89</v>
      </c>
    </row>
    <row r="96" spans="1:23" ht="15">
      <c r="A96" s="52">
        <v>20190123</v>
      </c>
      <c r="B96" s="52">
        <v>14</v>
      </c>
      <c r="C96" s="52">
        <v>800</v>
      </c>
      <c r="D96" s="53">
        <f t="shared" si="7"/>
        <v>-1600</v>
      </c>
      <c r="E96" s="54">
        <v>-1</v>
      </c>
      <c r="F96" s="50">
        <f t="shared" si="11"/>
        <v>900</v>
      </c>
      <c r="G96">
        <v>39100</v>
      </c>
      <c r="H96" s="4">
        <v>33</v>
      </c>
      <c r="I96">
        <v>4</v>
      </c>
      <c r="J96" s="1">
        <v>1.4390000000000001</v>
      </c>
      <c r="K96" s="1">
        <v>7.3330000000000006E-2</v>
      </c>
      <c r="L96" s="1">
        <v>1.873</v>
      </c>
      <c r="M96">
        <f t="shared" si="9"/>
        <v>2.2400000000000002</v>
      </c>
      <c r="N96" s="11">
        <v>11.13</v>
      </c>
      <c r="O96" s="11">
        <v>10</v>
      </c>
      <c r="P96" s="12">
        <v>2.5</v>
      </c>
      <c r="Q96" s="9">
        <v>1.2189999999999999E-2</v>
      </c>
      <c r="R96" s="4" t="s">
        <v>23</v>
      </c>
      <c r="S96" s="9">
        <v>1.0999999999999999E-2</v>
      </c>
      <c r="T96" s="4">
        <v>4215172830182520</v>
      </c>
      <c r="U96" s="4">
        <f t="shared" si="8"/>
        <v>20190123</v>
      </c>
      <c r="V96" t="s">
        <v>90</v>
      </c>
    </row>
    <row r="97" spans="1:22" ht="15">
      <c r="A97" s="52">
        <v>20190123</v>
      </c>
      <c r="B97" s="52">
        <v>15</v>
      </c>
      <c r="C97" s="52">
        <v>1000</v>
      </c>
      <c r="D97" s="53">
        <f t="shared" si="7"/>
        <v>-2000</v>
      </c>
      <c r="E97" s="54">
        <v>-1</v>
      </c>
      <c r="F97" s="50">
        <f t="shared" si="11"/>
        <v>900</v>
      </c>
      <c r="G97">
        <v>39100</v>
      </c>
      <c r="H97" s="4">
        <v>33</v>
      </c>
      <c r="I97">
        <v>4</v>
      </c>
      <c r="J97" s="1">
        <v>5.4740000000000002</v>
      </c>
      <c r="K97" s="1">
        <v>0.13800000000000001</v>
      </c>
      <c r="L97" s="1">
        <v>6.6680000000000001</v>
      </c>
      <c r="M97">
        <f t="shared" si="9"/>
        <v>2.2400000000000002</v>
      </c>
      <c r="N97" s="11">
        <v>6.5</v>
      </c>
      <c r="O97" s="11">
        <v>6.5</v>
      </c>
      <c r="P97" s="12">
        <v>3.6</v>
      </c>
      <c r="Q97" s="9">
        <v>1.9400000000000001E-2</v>
      </c>
      <c r="R97" s="4" t="s">
        <v>23</v>
      </c>
      <c r="S97" s="9">
        <v>7.0000000000000001E-3</v>
      </c>
      <c r="T97" s="4">
        <v>7298332750816020</v>
      </c>
      <c r="U97" s="4">
        <f t="shared" si="8"/>
        <v>20190123</v>
      </c>
      <c r="V97" t="s">
        <v>90</v>
      </c>
    </row>
    <row r="98" spans="1:22" ht="15">
      <c r="A98" s="52">
        <v>20190123</v>
      </c>
      <c r="B98" s="52">
        <v>16</v>
      </c>
      <c r="C98" s="52">
        <v>1000</v>
      </c>
      <c r="D98" s="53">
        <f t="shared" si="7"/>
        <v>-2000</v>
      </c>
      <c r="E98" s="54">
        <v>-1</v>
      </c>
      <c r="F98" s="50">
        <f t="shared" si="11"/>
        <v>900</v>
      </c>
      <c r="G98">
        <v>39100</v>
      </c>
      <c r="H98" s="4">
        <v>32</v>
      </c>
      <c r="I98">
        <v>4</v>
      </c>
      <c r="J98" s="1">
        <v>1.7170000000000001</v>
      </c>
      <c r="K98" s="1">
        <v>8.4220000000000003E-2</v>
      </c>
      <c r="L98" s="1">
        <v>2.2469999999999999</v>
      </c>
      <c r="M98">
        <f t="shared" si="9"/>
        <v>2.2400000000000002</v>
      </c>
      <c r="N98" s="11">
        <v>7.9</v>
      </c>
      <c r="O98" s="11">
        <v>8</v>
      </c>
      <c r="P98" s="12">
        <v>2.6</v>
      </c>
      <c r="Q98" s="9">
        <v>3.3590000000000002E-2</v>
      </c>
      <c r="R98" s="4" t="s">
        <v>23</v>
      </c>
      <c r="S98" s="9">
        <v>7.0000000000000001E-3</v>
      </c>
      <c r="T98" s="4">
        <v>4717082584704250</v>
      </c>
      <c r="U98" s="4">
        <f t="shared" si="8"/>
        <v>20190123</v>
      </c>
      <c r="V98" t="s">
        <v>91</v>
      </c>
    </row>
    <row r="99" spans="1:22" ht="15">
      <c r="A99" s="52">
        <v>20190123</v>
      </c>
      <c r="B99" s="52">
        <v>17</v>
      </c>
      <c r="C99" s="52">
        <v>1000</v>
      </c>
      <c r="D99" s="53">
        <f t="shared" si="7"/>
        <v>-2000</v>
      </c>
      <c r="E99" s="54">
        <v>-1</v>
      </c>
      <c r="F99" s="50">
        <f t="shared" si="11"/>
        <v>900</v>
      </c>
      <c r="G99">
        <v>39100</v>
      </c>
      <c r="H99" s="4">
        <v>33</v>
      </c>
      <c r="I99">
        <v>3.7</v>
      </c>
      <c r="J99" s="1">
        <v>8.8320000000000007</v>
      </c>
      <c r="K99" s="1">
        <v>0.34300000000000003</v>
      </c>
      <c r="L99" s="1">
        <v>11.54</v>
      </c>
      <c r="M99">
        <f t="shared" si="9"/>
        <v>2.0720000000000005</v>
      </c>
      <c r="N99" s="11">
        <v>6.8</v>
      </c>
      <c r="O99" s="11">
        <v>7.7</v>
      </c>
      <c r="P99" s="12">
        <v>2.4</v>
      </c>
      <c r="Q99" s="9">
        <v>2.171E-2</v>
      </c>
      <c r="R99" s="4" t="s">
        <v>23</v>
      </c>
      <c r="S99" s="9">
        <v>6.0000000000000001E-3</v>
      </c>
      <c r="T99" s="9">
        <v>1.77580451242689E+16</v>
      </c>
      <c r="U99" s="4">
        <f t="shared" si="8"/>
        <v>20190123</v>
      </c>
      <c r="V99" t="s">
        <v>92</v>
      </c>
    </row>
    <row r="100" spans="1:22" ht="15">
      <c r="A100" s="52">
        <v>20190123</v>
      </c>
      <c r="B100" s="52">
        <v>18</v>
      </c>
      <c r="C100" s="52">
        <v>1000</v>
      </c>
      <c r="D100" s="53">
        <f t="shared" si="7"/>
        <v>-2000</v>
      </c>
      <c r="E100" s="54">
        <v>-1</v>
      </c>
      <c r="F100" s="50">
        <f t="shared" si="11"/>
        <v>900</v>
      </c>
      <c r="G100">
        <v>39100</v>
      </c>
      <c r="H100" s="4">
        <v>27</v>
      </c>
      <c r="I100">
        <v>3.7</v>
      </c>
      <c r="J100" s="1">
        <v>4.12</v>
      </c>
      <c r="K100" s="1">
        <v>6.6089999999999996E-2</v>
      </c>
      <c r="L100" s="1">
        <v>5.1050000000000004</v>
      </c>
      <c r="M100">
        <f t="shared" si="9"/>
        <v>2.0720000000000005</v>
      </c>
      <c r="N100" s="11">
        <v>2.06</v>
      </c>
      <c r="O100" s="11">
        <v>3.1</v>
      </c>
      <c r="P100" s="12">
        <v>0</v>
      </c>
      <c r="Q100" s="9">
        <v>8.1729999999999997E-2</v>
      </c>
      <c r="R100" s="4" t="s">
        <v>23</v>
      </c>
      <c r="S100" s="9">
        <v>6.0000000000000001E-3</v>
      </c>
      <c r="T100" s="4">
        <v>3482949508650810</v>
      </c>
      <c r="U100" s="4">
        <f t="shared" si="8"/>
        <v>20190123</v>
      </c>
      <c r="V100" t="s">
        <v>93</v>
      </c>
    </row>
    <row r="101" spans="1:22" ht="15">
      <c r="A101" s="52">
        <v>20190123</v>
      </c>
      <c r="B101" s="52">
        <v>19</v>
      </c>
      <c r="C101" s="52">
        <v>1000</v>
      </c>
      <c r="D101" s="53">
        <f t="shared" si="7"/>
        <v>-2000</v>
      </c>
      <c r="E101" s="54">
        <v>-1</v>
      </c>
      <c r="F101" s="50">
        <f t="shared" si="11"/>
        <v>900</v>
      </c>
      <c r="G101">
        <v>39100</v>
      </c>
      <c r="H101" s="4">
        <v>33</v>
      </c>
      <c r="I101">
        <v>3.8</v>
      </c>
      <c r="J101" s="1">
        <v>4.6470000000000002</v>
      </c>
      <c r="K101" s="1">
        <v>9.7180000000000002E-2</v>
      </c>
      <c r="L101" s="1">
        <v>5.8070000000000004</v>
      </c>
      <c r="M101">
        <f t="shared" si="9"/>
        <v>2.1280000000000001</v>
      </c>
      <c r="N101" s="11">
        <v>4.9000000000000004</v>
      </c>
      <c r="O101" s="11">
        <v>4.3</v>
      </c>
      <c r="P101" s="12">
        <v>3</v>
      </c>
      <c r="Q101" s="9">
        <v>1.6029999999999999E-2</v>
      </c>
      <c r="R101" s="4" t="s">
        <v>23</v>
      </c>
      <c r="S101" s="9">
        <v>7.0000000000000001E-3</v>
      </c>
      <c r="T101" s="4">
        <v>5142945406722690</v>
      </c>
      <c r="U101" s="4">
        <f t="shared" si="8"/>
        <v>20190123</v>
      </c>
      <c r="V101" t="s">
        <v>94</v>
      </c>
    </row>
    <row r="102" spans="1:22" ht="15">
      <c r="A102" s="57">
        <v>20190123</v>
      </c>
      <c r="B102" s="57">
        <v>20</v>
      </c>
      <c r="C102" s="57">
        <v>1000</v>
      </c>
      <c r="D102" s="58">
        <f t="shared" si="7"/>
        <v>-2000</v>
      </c>
      <c r="E102" s="59">
        <v>-1</v>
      </c>
      <c r="F102" s="60">
        <f t="shared" si="11"/>
        <v>600</v>
      </c>
      <c r="G102">
        <v>38800</v>
      </c>
      <c r="H102" s="4">
        <v>30</v>
      </c>
      <c r="I102">
        <v>4</v>
      </c>
      <c r="J102" s="1">
        <v>5.2610000000000001</v>
      </c>
      <c r="K102" s="1">
        <v>4.4519999999999997E-2</v>
      </c>
      <c r="L102" s="1">
        <v>6.7859999999999996</v>
      </c>
      <c r="M102">
        <f t="shared" si="9"/>
        <v>2.2400000000000002</v>
      </c>
      <c r="N102" s="11">
        <v>9.5</v>
      </c>
      <c r="O102" s="11">
        <v>10</v>
      </c>
      <c r="P102" s="12">
        <v>0</v>
      </c>
      <c r="Q102" s="9">
        <v>2.367E-2</v>
      </c>
      <c r="R102" s="4" t="s">
        <v>23</v>
      </c>
      <c r="S102" s="9">
        <v>0.01</v>
      </c>
      <c r="T102" s="4">
        <v>2611668939113080</v>
      </c>
      <c r="U102" s="4">
        <f t="shared" si="8"/>
        <v>20190123</v>
      </c>
      <c r="V102" t="s">
        <v>95</v>
      </c>
    </row>
    <row r="103" spans="1:22" ht="15">
      <c r="A103" s="57">
        <v>20190123</v>
      </c>
      <c r="B103" s="57">
        <v>21</v>
      </c>
      <c r="C103" s="57">
        <v>1000</v>
      </c>
      <c r="D103" s="58">
        <f t="shared" si="7"/>
        <v>-2000</v>
      </c>
      <c r="E103" s="59">
        <v>-1</v>
      </c>
      <c r="F103" s="60">
        <f t="shared" si="11"/>
        <v>600</v>
      </c>
      <c r="G103">
        <v>38800</v>
      </c>
      <c r="H103" s="4">
        <v>30</v>
      </c>
      <c r="I103">
        <v>4</v>
      </c>
      <c r="J103" s="1">
        <v>3.8580000000000001</v>
      </c>
      <c r="K103" s="1">
        <v>4.6519999999999999E-2</v>
      </c>
      <c r="L103" s="1">
        <v>4.9269999999999996</v>
      </c>
      <c r="M103">
        <f t="shared" si="9"/>
        <v>2.2400000000000002</v>
      </c>
      <c r="N103" s="11">
        <v>0</v>
      </c>
      <c r="O103" s="11">
        <v>12</v>
      </c>
      <c r="P103" s="12">
        <v>0</v>
      </c>
      <c r="Q103" s="9">
        <v>1.2019999999999999E-2</v>
      </c>
      <c r="R103" s="4" t="s">
        <v>23</v>
      </c>
      <c r="S103" s="9">
        <v>0.01</v>
      </c>
      <c r="T103" s="4">
        <v>2635569403614120</v>
      </c>
      <c r="U103" s="4">
        <f t="shared" si="8"/>
        <v>20190123</v>
      </c>
      <c r="V103" t="s">
        <v>95</v>
      </c>
    </row>
    <row r="104" spans="1:22" s="27" customFormat="1" ht="15">
      <c r="A104" s="27">
        <v>20190123</v>
      </c>
      <c r="B104" s="27">
        <v>22</v>
      </c>
      <c r="C104" s="27">
        <v>1000</v>
      </c>
      <c r="D104" s="4">
        <f t="shared" si="7"/>
        <v>-2000</v>
      </c>
      <c r="E104" s="35">
        <v>-1</v>
      </c>
      <c r="F104" s="29">
        <f t="shared" si="11"/>
        <v>0</v>
      </c>
      <c r="G104" s="27">
        <v>38200</v>
      </c>
      <c r="H104" s="30">
        <v>22</v>
      </c>
      <c r="I104" s="27">
        <v>3.9</v>
      </c>
      <c r="J104" s="31">
        <v>5.7160000000000002</v>
      </c>
      <c r="K104" s="31">
        <v>5.0790000000000002E-2</v>
      </c>
      <c r="L104" s="31">
        <v>7.1369999999999996</v>
      </c>
      <c r="M104" s="27">
        <f t="shared" si="9"/>
        <v>2.1840000000000002</v>
      </c>
      <c r="N104" s="36">
        <v>0</v>
      </c>
      <c r="O104" s="36">
        <v>12</v>
      </c>
      <c r="P104" s="27">
        <v>0</v>
      </c>
      <c r="Q104" s="34">
        <v>1.213E-2</v>
      </c>
      <c r="R104" s="30" t="s">
        <v>23</v>
      </c>
      <c r="S104" s="34">
        <v>4.2000000000000003E-2</v>
      </c>
      <c r="T104" s="30">
        <v>2698579719116850</v>
      </c>
      <c r="U104" s="30">
        <f t="shared" si="8"/>
        <v>20190123</v>
      </c>
      <c r="V104" s="27" t="s">
        <v>96</v>
      </c>
    </row>
    <row r="105" spans="1:22" ht="15">
      <c r="A105">
        <v>20190123</v>
      </c>
      <c r="B105">
        <v>23</v>
      </c>
      <c r="C105">
        <v>1000</v>
      </c>
      <c r="D105" s="4">
        <f t="shared" si="7"/>
        <v>-2000</v>
      </c>
      <c r="E105" s="20">
        <v>-1</v>
      </c>
      <c r="F105" s="6">
        <f t="shared" si="11"/>
        <v>0</v>
      </c>
      <c r="G105">
        <v>38200</v>
      </c>
      <c r="H105" s="4">
        <v>23</v>
      </c>
      <c r="I105">
        <v>4.0999999999999996</v>
      </c>
      <c r="J105" s="1">
        <v>6.66</v>
      </c>
      <c r="K105" s="1">
        <v>5.6370000000000003E-2</v>
      </c>
      <c r="L105" s="1">
        <v>8.3350000000000009</v>
      </c>
      <c r="M105">
        <f t="shared" si="9"/>
        <v>2.2959999999999998</v>
      </c>
      <c r="N105" s="3">
        <v>9</v>
      </c>
      <c r="O105" s="3">
        <v>11</v>
      </c>
      <c r="P105">
        <v>0</v>
      </c>
      <c r="Q105" s="9">
        <v>1.242E-2</v>
      </c>
      <c r="R105" s="4" t="s">
        <v>23</v>
      </c>
      <c r="S105" s="9">
        <v>4.3999999999999997E-2</v>
      </c>
      <c r="T105" s="4">
        <v>2813736502621830</v>
      </c>
      <c r="U105" s="4">
        <f t="shared" si="8"/>
        <v>20190123</v>
      </c>
      <c r="V105" t="s">
        <v>97</v>
      </c>
    </row>
    <row r="106" spans="1:22" ht="15">
      <c r="A106">
        <v>20190123</v>
      </c>
      <c r="B106">
        <v>24</v>
      </c>
      <c r="C106">
        <v>1200</v>
      </c>
      <c r="D106" s="4">
        <f t="shared" si="7"/>
        <v>-2400</v>
      </c>
      <c r="E106" s="20">
        <v>-1</v>
      </c>
      <c r="F106" s="6">
        <f t="shared" si="11"/>
        <v>0</v>
      </c>
      <c r="G106">
        <v>38200</v>
      </c>
      <c r="H106" s="4">
        <v>26</v>
      </c>
      <c r="I106">
        <v>3.9</v>
      </c>
      <c r="J106" s="1">
        <v>8.2940000000000005</v>
      </c>
      <c r="K106" s="1">
        <v>5.1470000000000002E-2</v>
      </c>
      <c r="L106" s="1">
        <v>10.62</v>
      </c>
      <c r="M106">
        <f t="shared" si="9"/>
        <v>2.1840000000000002</v>
      </c>
      <c r="N106" s="11">
        <v>0</v>
      </c>
      <c r="O106" s="11">
        <v>10.4</v>
      </c>
      <c r="P106" s="12">
        <v>0</v>
      </c>
      <c r="Q106" s="9">
        <v>1.295E-2</v>
      </c>
      <c r="R106" s="4" t="s">
        <v>23</v>
      </c>
      <c r="S106" s="9">
        <v>2.9000000000000001E-2</v>
      </c>
      <c r="T106" s="4">
        <v>2594286783112330</v>
      </c>
      <c r="U106" s="4">
        <f t="shared" si="8"/>
        <v>20190123</v>
      </c>
      <c r="V106" t="s">
        <v>98</v>
      </c>
    </row>
    <row r="107" spans="1:22" ht="15">
      <c r="A107">
        <v>20190123</v>
      </c>
      <c r="B107">
        <v>25</v>
      </c>
      <c r="C107">
        <v>1200</v>
      </c>
      <c r="D107" s="4">
        <f t="shared" si="7"/>
        <v>-2400</v>
      </c>
      <c r="E107" s="20">
        <v>-1</v>
      </c>
      <c r="F107" s="6">
        <f t="shared" si="11"/>
        <v>0</v>
      </c>
      <c r="G107">
        <v>38200</v>
      </c>
      <c r="H107" s="4">
        <v>23</v>
      </c>
      <c r="I107">
        <v>4</v>
      </c>
      <c r="J107" s="1">
        <v>4.0389999999999997</v>
      </c>
      <c r="K107" s="1">
        <v>7.4690000000000006E-2</v>
      </c>
      <c r="L107" s="1">
        <v>5.0759999999999996</v>
      </c>
      <c r="M107">
        <f t="shared" si="9"/>
        <v>2.2400000000000002</v>
      </c>
      <c r="N107" s="3">
        <v>0</v>
      </c>
      <c r="O107" s="3">
        <v>12</v>
      </c>
      <c r="P107">
        <v>0</v>
      </c>
      <c r="Q107" s="9">
        <v>1.1939999999999999E-2</v>
      </c>
      <c r="R107" s="4" t="s">
        <v>23</v>
      </c>
      <c r="S107" s="9">
        <v>0.03</v>
      </c>
      <c r="T107" s="4">
        <v>3369965494645920</v>
      </c>
      <c r="U107" s="4">
        <f t="shared" si="8"/>
        <v>20190123</v>
      </c>
      <c r="V107" t="s">
        <v>98</v>
      </c>
    </row>
    <row r="108" spans="1:22" ht="15">
      <c r="A108" s="57">
        <v>20190123</v>
      </c>
      <c r="B108" s="57">
        <v>26</v>
      </c>
      <c r="C108" s="57">
        <v>1200</v>
      </c>
      <c r="D108" s="58">
        <f t="shared" si="7"/>
        <v>-2400</v>
      </c>
      <c r="E108" s="59">
        <v>-1</v>
      </c>
      <c r="F108" s="60">
        <f t="shared" si="11"/>
        <v>600</v>
      </c>
      <c r="G108">
        <v>38800</v>
      </c>
      <c r="H108">
        <v>23</v>
      </c>
      <c r="I108">
        <v>4</v>
      </c>
      <c r="J108" s="1">
        <v>5.01</v>
      </c>
      <c r="K108" s="1">
        <v>7.4219999999999994E-2</v>
      </c>
      <c r="L108" s="1">
        <v>6.31</v>
      </c>
      <c r="M108">
        <f t="shared" si="9"/>
        <v>2.2400000000000002</v>
      </c>
      <c r="N108" s="3">
        <v>0</v>
      </c>
      <c r="O108" s="3">
        <v>12</v>
      </c>
      <c r="Q108" s="1">
        <v>1.5509999999999999E-2</v>
      </c>
      <c r="R108" t="s">
        <v>21</v>
      </c>
      <c r="S108" s="9">
        <v>7.0000000000000001E-3</v>
      </c>
      <c r="T108" s="4">
        <v>3439494118648930</v>
      </c>
      <c r="U108" s="4">
        <f t="shared" si="8"/>
        <v>20190123</v>
      </c>
      <c r="V108" t="s">
        <v>84</v>
      </c>
    </row>
    <row r="109" spans="1:22" s="27" customFormat="1" ht="15">
      <c r="A109" s="61">
        <v>20190123</v>
      </c>
      <c r="B109" s="61">
        <v>27</v>
      </c>
      <c r="C109" s="61">
        <v>1200</v>
      </c>
      <c r="D109" s="58">
        <f t="shared" si="7"/>
        <v>-2400</v>
      </c>
      <c r="E109" s="62">
        <v>-1</v>
      </c>
      <c r="F109" s="63">
        <f t="shared" si="11"/>
        <v>600</v>
      </c>
      <c r="G109" s="27">
        <v>38800</v>
      </c>
      <c r="H109" s="27">
        <v>23</v>
      </c>
      <c r="I109" s="27">
        <v>4.2</v>
      </c>
      <c r="J109" s="31">
        <v>3.6680000000000001</v>
      </c>
      <c r="K109" s="31">
        <v>5.2970000000000003E-2</v>
      </c>
      <c r="L109" s="31">
        <v>4.3440000000000003</v>
      </c>
      <c r="M109" s="27">
        <f t="shared" si="9"/>
        <v>2.3520000000000003</v>
      </c>
      <c r="N109" s="36">
        <v>0</v>
      </c>
      <c r="O109" s="36">
        <v>12</v>
      </c>
      <c r="Q109" s="34">
        <v>1.583E-2</v>
      </c>
      <c r="R109" s="30" t="s">
        <v>23</v>
      </c>
      <c r="S109" s="34">
        <v>7.0000000000000001E-3</v>
      </c>
      <c r="T109" s="30">
        <v>2850673584123430</v>
      </c>
      <c r="U109" s="30">
        <f t="shared" si="8"/>
        <v>20190123</v>
      </c>
      <c r="V109" s="27" t="s">
        <v>84</v>
      </c>
    </row>
    <row r="110" spans="1:22" ht="15">
      <c r="A110" s="57">
        <v>20190123</v>
      </c>
      <c r="B110" s="57">
        <v>28</v>
      </c>
      <c r="C110" s="57">
        <v>1200</v>
      </c>
      <c r="D110" s="58">
        <f t="shared" si="7"/>
        <v>-2400</v>
      </c>
      <c r="E110" s="59">
        <v>-1</v>
      </c>
      <c r="F110" s="60">
        <f t="shared" si="11"/>
        <v>600</v>
      </c>
      <c r="G110">
        <v>38800</v>
      </c>
      <c r="H110" s="4">
        <v>24</v>
      </c>
      <c r="I110">
        <v>4</v>
      </c>
      <c r="J110" s="1">
        <v>5.8129999999999997</v>
      </c>
      <c r="K110" s="1">
        <v>5.0840000000000003E-2</v>
      </c>
      <c r="L110" s="1">
        <v>7.2450000000000001</v>
      </c>
      <c r="M110">
        <f t="shared" si="9"/>
        <v>2.2400000000000002</v>
      </c>
      <c r="N110" s="3">
        <v>0</v>
      </c>
      <c r="O110" s="3">
        <v>10</v>
      </c>
      <c r="Q110" s="9">
        <v>1.312E-2</v>
      </c>
      <c r="R110" s="4" t="s">
        <v>23</v>
      </c>
      <c r="S110" s="9">
        <v>7.0000000000000001E-3</v>
      </c>
      <c r="T110" s="4">
        <v>2748553417619010</v>
      </c>
      <c r="U110" s="4">
        <f t="shared" si="8"/>
        <v>20190123</v>
      </c>
      <c r="V110" t="s">
        <v>84</v>
      </c>
    </row>
    <row r="111" spans="1:22" ht="15">
      <c r="A111" s="52">
        <v>20190123</v>
      </c>
      <c r="B111" s="52">
        <v>29</v>
      </c>
      <c r="C111" s="52">
        <v>1200</v>
      </c>
      <c r="D111" s="53">
        <f t="shared" si="7"/>
        <v>-2400</v>
      </c>
      <c r="E111" s="54">
        <v>-1</v>
      </c>
      <c r="F111" s="50">
        <f t="shared" si="11"/>
        <v>900</v>
      </c>
      <c r="G111">
        <v>39100</v>
      </c>
      <c r="H111" s="4">
        <v>33</v>
      </c>
      <c r="I111">
        <v>4</v>
      </c>
      <c r="J111" s="1">
        <v>5.4269999999999996</v>
      </c>
      <c r="K111" s="1">
        <v>0.2319</v>
      </c>
      <c r="L111" s="1">
        <v>6.7850000000000001</v>
      </c>
      <c r="M111">
        <f t="shared" si="9"/>
        <v>2.2400000000000002</v>
      </c>
      <c r="N111" s="11">
        <v>5.3</v>
      </c>
      <c r="O111" s="11">
        <v>5</v>
      </c>
      <c r="P111" s="12">
        <v>2.1</v>
      </c>
      <c r="Q111" s="9">
        <v>1.265E-2</v>
      </c>
      <c r="R111" s="4" t="s">
        <v>23</v>
      </c>
      <c r="S111" s="9">
        <v>5.0000000000000001E-3</v>
      </c>
      <c r="T111" s="9">
        <v>1.18872219350147E+16</v>
      </c>
      <c r="U111" s="4">
        <f t="shared" si="8"/>
        <v>20190123</v>
      </c>
      <c r="V111" t="s">
        <v>99</v>
      </c>
    </row>
    <row r="112" spans="1:22" ht="15">
      <c r="A112" s="52">
        <v>20190123</v>
      </c>
      <c r="B112" s="52">
        <v>30</v>
      </c>
      <c r="C112" s="52">
        <v>1200</v>
      </c>
      <c r="D112" s="53">
        <f t="shared" si="7"/>
        <v>-2400</v>
      </c>
      <c r="E112" s="54">
        <v>-1</v>
      </c>
      <c r="F112" s="50">
        <f t="shared" si="11"/>
        <v>900</v>
      </c>
      <c r="G112">
        <v>39100</v>
      </c>
      <c r="H112" s="4">
        <v>33</v>
      </c>
      <c r="I112">
        <v>4</v>
      </c>
      <c r="J112" s="1">
        <v>5.3490000000000002</v>
      </c>
      <c r="K112" s="1">
        <v>0.27510000000000001</v>
      </c>
      <c r="L112" s="1">
        <v>6.4790000000000001</v>
      </c>
      <c r="M112">
        <f t="shared" si="9"/>
        <v>2.2400000000000002</v>
      </c>
      <c r="N112" s="11">
        <v>3.3</v>
      </c>
      <c r="O112" s="11">
        <v>3.6</v>
      </c>
      <c r="P112" s="12">
        <v>1.5</v>
      </c>
      <c r="Q112" s="9">
        <v>5.4710000000000002E-2</v>
      </c>
      <c r="R112" s="4" t="s">
        <v>23</v>
      </c>
      <c r="S112" s="9">
        <v>5.0000000000000001E-3</v>
      </c>
      <c r="T112" s="9">
        <v>1.38579238716E+16</v>
      </c>
      <c r="U112" s="4">
        <f t="shared" si="8"/>
        <v>20190123</v>
      </c>
      <c r="V112" t="s">
        <v>100</v>
      </c>
    </row>
    <row r="113" spans="1:22" ht="15">
      <c r="A113" s="52">
        <v>20190123</v>
      </c>
      <c r="B113" s="52">
        <v>31</v>
      </c>
      <c r="C113" s="52">
        <v>1400</v>
      </c>
      <c r="D113" s="53">
        <f t="shared" si="7"/>
        <v>-2800</v>
      </c>
      <c r="E113" s="54">
        <v>-1</v>
      </c>
      <c r="F113" s="50">
        <f t="shared" si="11"/>
        <v>900</v>
      </c>
      <c r="G113">
        <v>39100</v>
      </c>
      <c r="H113" s="4">
        <v>33</v>
      </c>
      <c r="I113">
        <v>4</v>
      </c>
      <c r="J113" s="1">
        <v>7.5960000000000001</v>
      </c>
      <c r="K113" s="1">
        <v>0.28570000000000001</v>
      </c>
      <c r="L113" s="1">
        <v>8.9139999999999997</v>
      </c>
      <c r="M113">
        <f t="shared" si="9"/>
        <v>2.2400000000000002</v>
      </c>
      <c r="N113" s="11">
        <v>2.9</v>
      </c>
      <c r="O113" s="11">
        <v>3.1</v>
      </c>
      <c r="P113" s="12">
        <v>1.2</v>
      </c>
      <c r="Q113" s="9">
        <v>6.3780000000000003E-2</v>
      </c>
      <c r="R113" s="4" t="s">
        <v>23</v>
      </c>
      <c r="S113" s="9">
        <v>4.0000000000000001E-3</v>
      </c>
      <c r="T113" s="9">
        <v>1.4618393196633E+16</v>
      </c>
      <c r="U113" s="4">
        <f t="shared" si="8"/>
        <v>20190123</v>
      </c>
      <c r="V113" t="s">
        <v>100</v>
      </c>
    </row>
    <row r="114" spans="1:22" ht="15">
      <c r="A114" s="52">
        <v>20190123</v>
      </c>
      <c r="B114" s="52">
        <v>32</v>
      </c>
      <c r="C114" s="52">
        <v>1400</v>
      </c>
      <c r="D114" s="53">
        <f t="shared" si="7"/>
        <v>-2800</v>
      </c>
      <c r="E114" s="54">
        <v>-1</v>
      </c>
      <c r="F114" s="50">
        <f t="shared" si="11"/>
        <v>900</v>
      </c>
      <c r="G114">
        <v>39100</v>
      </c>
      <c r="H114" s="4">
        <v>33</v>
      </c>
      <c r="I114">
        <v>4</v>
      </c>
      <c r="J114" s="1">
        <v>4.8079999999999998</v>
      </c>
      <c r="K114" s="1">
        <v>0.20019999999999999</v>
      </c>
      <c r="L114" s="1">
        <v>5.7249999999999996</v>
      </c>
      <c r="M114">
        <f t="shared" si="9"/>
        <v>2.2400000000000002</v>
      </c>
      <c r="N114" s="11">
        <v>4.7</v>
      </c>
      <c r="O114" s="11">
        <v>4.8</v>
      </c>
      <c r="P114" s="12">
        <v>2</v>
      </c>
      <c r="Q114" s="9">
        <v>6.7280000000000006E-2</v>
      </c>
      <c r="R114" s="4" t="s">
        <v>23</v>
      </c>
      <c r="S114" s="9">
        <v>4.0000000000000001E-3</v>
      </c>
      <c r="T114" s="9">
        <v>1.01316241789387E+16</v>
      </c>
      <c r="U114" s="4">
        <f t="shared" si="8"/>
        <v>20190123</v>
      </c>
      <c r="V114" t="s">
        <v>100</v>
      </c>
    </row>
    <row r="115" spans="1:22" s="27" customFormat="1" ht="15">
      <c r="A115" s="27">
        <v>20190123</v>
      </c>
      <c r="B115" s="27">
        <v>33</v>
      </c>
      <c r="C115" s="27">
        <v>1400</v>
      </c>
      <c r="D115" s="4">
        <f t="shared" si="7"/>
        <v>-2800</v>
      </c>
      <c r="E115" s="35">
        <v>-1</v>
      </c>
      <c r="F115" s="29">
        <f t="shared" si="11"/>
        <v>0</v>
      </c>
      <c r="G115" s="27">
        <v>38200</v>
      </c>
      <c r="H115" s="30">
        <v>24</v>
      </c>
      <c r="I115" s="27">
        <v>4.0999999999999996</v>
      </c>
      <c r="J115" s="31">
        <v>3.89</v>
      </c>
      <c r="K115" s="31">
        <v>5.6079999999999998E-2</v>
      </c>
      <c r="L115" s="31">
        <v>4.7560000000000002</v>
      </c>
      <c r="M115" s="27">
        <f t="shared" si="9"/>
        <v>2.2959999999999998</v>
      </c>
      <c r="N115" s="36">
        <v>0</v>
      </c>
      <c r="O115" s="36">
        <v>10</v>
      </c>
      <c r="P115" s="27">
        <v>0</v>
      </c>
      <c r="Q115" s="34">
        <v>4.6629999999999998E-2</v>
      </c>
      <c r="R115" s="30" t="s">
        <v>23</v>
      </c>
      <c r="S115" s="34">
        <v>2.3E-2</v>
      </c>
      <c r="T115" s="30">
        <v>2818082041622020</v>
      </c>
      <c r="U115" s="30">
        <f t="shared" si="8"/>
        <v>20190123</v>
      </c>
      <c r="V115" s="27" t="s">
        <v>101</v>
      </c>
    </row>
    <row r="116" spans="1:22" ht="15">
      <c r="A116" s="52">
        <v>20190123</v>
      </c>
      <c r="B116" s="52">
        <v>34</v>
      </c>
      <c r="C116" s="52">
        <v>1400</v>
      </c>
      <c r="D116" s="53">
        <f t="shared" si="7"/>
        <v>-2800</v>
      </c>
      <c r="E116" s="54">
        <v>-1</v>
      </c>
      <c r="F116" s="50">
        <f t="shared" si="11"/>
        <v>900</v>
      </c>
      <c r="G116">
        <v>39100</v>
      </c>
      <c r="H116" s="4">
        <v>33</v>
      </c>
      <c r="I116">
        <v>4</v>
      </c>
      <c r="J116" s="1">
        <v>6.2830000000000004</v>
      </c>
      <c r="K116" s="1">
        <v>0.2273</v>
      </c>
      <c r="L116" s="1">
        <v>7.5140000000000002</v>
      </c>
      <c r="M116">
        <f t="shared" si="9"/>
        <v>2.2400000000000002</v>
      </c>
      <c r="N116" s="11">
        <v>3.6</v>
      </c>
      <c r="O116" s="11">
        <v>3.8</v>
      </c>
      <c r="P116" s="12">
        <v>1.5</v>
      </c>
      <c r="Q116" s="9">
        <v>1.2970000000000001E-2</v>
      </c>
      <c r="R116" s="4" t="s">
        <v>23</v>
      </c>
      <c r="S116" s="9">
        <v>4.0000000000000001E-3</v>
      </c>
      <c r="T116" s="9">
        <v>1.14635318824963E+16</v>
      </c>
      <c r="U116" s="4">
        <f t="shared" si="8"/>
        <v>20190123</v>
      </c>
      <c r="V116" t="s">
        <v>100</v>
      </c>
    </row>
    <row r="117" spans="1:22" ht="15">
      <c r="A117" s="52">
        <v>20190123</v>
      </c>
      <c r="B117" s="52">
        <v>35</v>
      </c>
      <c r="C117" s="52">
        <v>1400</v>
      </c>
      <c r="D117" s="53">
        <f t="shared" si="7"/>
        <v>-2800</v>
      </c>
      <c r="E117" s="54">
        <v>-1</v>
      </c>
      <c r="F117" s="50">
        <f t="shared" si="11"/>
        <v>900</v>
      </c>
      <c r="G117">
        <v>39100</v>
      </c>
      <c r="H117" s="4">
        <v>33</v>
      </c>
      <c r="I117">
        <v>4</v>
      </c>
      <c r="J117" s="1">
        <v>7.2619999999999996</v>
      </c>
      <c r="K117" s="1">
        <v>0.2303</v>
      </c>
      <c r="L117" s="1">
        <v>8.3640000000000008</v>
      </c>
      <c r="M117">
        <f t="shared" si="9"/>
        <v>2.2400000000000002</v>
      </c>
      <c r="N117" s="11">
        <v>3.6</v>
      </c>
      <c r="O117" s="11">
        <v>3.5</v>
      </c>
      <c r="P117" s="12">
        <v>1.4</v>
      </c>
      <c r="Q117" s="9">
        <v>5.2760000000000001E-2</v>
      </c>
      <c r="R117" s="4" t="s">
        <v>23</v>
      </c>
      <c r="S117" s="9">
        <v>4.0000000000000001E-3</v>
      </c>
      <c r="T117" s="9">
        <v>1.10941610674803E+16</v>
      </c>
      <c r="U117" s="4">
        <f t="shared" si="8"/>
        <v>20190123</v>
      </c>
      <c r="V117" t="s">
        <v>100</v>
      </c>
    </row>
    <row r="118" spans="1:22" ht="15">
      <c r="A118" s="52">
        <v>20190123</v>
      </c>
      <c r="B118" s="52">
        <v>36</v>
      </c>
      <c r="C118" s="52">
        <v>1400</v>
      </c>
      <c r="D118" s="53">
        <f t="shared" si="7"/>
        <v>-2800</v>
      </c>
      <c r="E118" s="54">
        <v>-1</v>
      </c>
      <c r="F118" s="50">
        <f t="shared" si="11"/>
        <v>900</v>
      </c>
      <c r="G118">
        <v>39100</v>
      </c>
      <c r="H118" s="4">
        <v>33</v>
      </c>
      <c r="I118">
        <v>4</v>
      </c>
      <c r="J118" s="1">
        <v>9.9860000000000007</v>
      </c>
      <c r="K118" s="1">
        <v>0.32579999999999998</v>
      </c>
      <c r="L118" s="1">
        <v>11.63</v>
      </c>
      <c r="M118">
        <f t="shared" si="9"/>
        <v>2.2400000000000002</v>
      </c>
      <c r="N118" s="11">
        <v>3.7</v>
      </c>
      <c r="O118" s="11">
        <v>3.7</v>
      </c>
      <c r="P118" s="12">
        <v>1.4</v>
      </c>
      <c r="Q118" s="9">
        <v>5.1060000000000001E-2</v>
      </c>
      <c r="R118" s="4" t="s">
        <v>23</v>
      </c>
      <c r="S118" s="9">
        <v>4.0000000000000001E-3</v>
      </c>
      <c r="T118" s="9">
        <v>1.61762689282004E+16</v>
      </c>
      <c r="U118" s="4">
        <f t="shared" si="8"/>
        <v>20190123</v>
      </c>
      <c r="V118" t="s">
        <v>100</v>
      </c>
    </row>
    <row r="119" spans="1:22" ht="15">
      <c r="A119" s="52">
        <v>20190123</v>
      </c>
      <c r="B119" s="52">
        <v>37</v>
      </c>
      <c r="C119" s="52">
        <v>1400</v>
      </c>
      <c r="D119" s="53">
        <f t="shared" si="7"/>
        <v>-2800</v>
      </c>
      <c r="E119" s="55">
        <v>33</v>
      </c>
      <c r="F119" s="50">
        <f t="shared" si="11"/>
        <v>900</v>
      </c>
      <c r="G119">
        <v>39100</v>
      </c>
      <c r="H119" s="4">
        <v>33</v>
      </c>
      <c r="I119">
        <v>4</v>
      </c>
      <c r="J119" s="1">
        <v>1.153</v>
      </c>
      <c r="K119" s="1">
        <v>7.2709999999999997E-2</v>
      </c>
      <c r="L119" s="1">
        <v>1.351</v>
      </c>
      <c r="M119">
        <f t="shared" si="9"/>
        <v>2.2400000000000002</v>
      </c>
      <c r="N119" s="11">
        <v>3.5</v>
      </c>
      <c r="O119" s="11">
        <v>3.5</v>
      </c>
      <c r="P119" s="12">
        <v>2</v>
      </c>
      <c r="Q119" s="9">
        <v>7.4450000000000002E-2</v>
      </c>
      <c r="R119" s="4" t="s">
        <v>23</v>
      </c>
      <c r="S119" s="9">
        <v>4.0000000000000001E-3</v>
      </c>
      <c r="T119" s="4">
        <v>3574205827654760</v>
      </c>
      <c r="U119" s="4">
        <f t="shared" si="8"/>
        <v>20190123</v>
      </c>
      <c r="V119" t="s">
        <v>102</v>
      </c>
    </row>
    <row r="120" spans="1:22" ht="15">
      <c r="A120" s="52">
        <v>20190123</v>
      </c>
      <c r="B120" s="52">
        <v>38</v>
      </c>
      <c r="C120" s="52">
        <v>1400</v>
      </c>
      <c r="D120" s="53">
        <f t="shared" si="7"/>
        <v>-2800</v>
      </c>
      <c r="E120" s="55">
        <v>33</v>
      </c>
      <c r="F120" s="50">
        <f t="shared" si="11"/>
        <v>900</v>
      </c>
      <c r="G120">
        <v>39100</v>
      </c>
      <c r="H120" s="4">
        <v>33</v>
      </c>
      <c r="I120">
        <v>4</v>
      </c>
      <c r="J120" s="1">
        <v>5.5449999999999999</v>
      </c>
      <c r="K120" s="1">
        <v>0.1585</v>
      </c>
      <c r="L120" s="1">
        <v>6.4509999999999996</v>
      </c>
      <c r="M120">
        <f t="shared" si="9"/>
        <v>2.2400000000000002</v>
      </c>
      <c r="N120" s="11">
        <v>4</v>
      </c>
      <c r="O120" s="11">
        <v>3.9</v>
      </c>
      <c r="P120" s="12">
        <v>1.6</v>
      </c>
      <c r="Q120" s="9">
        <v>1.6449999999999999E-2</v>
      </c>
      <c r="R120" s="4" t="s">
        <v>23</v>
      </c>
      <c r="S120" s="9">
        <v>4.0000000000000001E-3</v>
      </c>
      <c r="T120" s="4">
        <v>7848043434339830</v>
      </c>
      <c r="U120" s="4">
        <f t="shared" si="8"/>
        <v>20190123</v>
      </c>
      <c r="V120" t="s">
        <v>102</v>
      </c>
    </row>
    <row r="121" spans="1:22" s="27" customFormat="1" ht="15">
      <c r="A121" s="61">
        <v>20190123</v>
      </c>
      <c r="B121" s="61">
        <v>39</v>
      </c>
      <c r="C121" s="61">
        <v>1400</v>
      </c>
      <c r="D121" s="58">
        <f t="shared" si="7"/>
        <v>-2800</v>
      </c>
      <c r="E121" s="68">
        <v>33</v>
      </c>
      <c r="F121" s="63">
        <f t="shared" si="11"/>
        <v>600</v>
      </c>
      <c r="G121" s="27">
        <v>38800</v>
      </c>
      <c r="H121" s="30">
        <v>33</v>
      </c>
      <c r="I121" s="27">
        <v>4</v>
      </c>
      <c r="J121" s="31">
        <v>2.96</v>
      </c>
      <c r="K121" s="31">
        <v>5.5579999999999997E-2</v>
      </c>
      <c r="L121" s="31">
        <v>3.6989999999999998</v>
      </c>
      <c r="M121" s="27">
        <f t="shared" si="9"/>
        <v>2.2400000000000002</v>
      </c>
      <c r="N121" s="32">
        <v>12</v>
      </c>
      <c r="O121" s="32">
        <v>12</v>
      </c>
      <c r="P121" s="33">
        <v>0</v>
      </c>
      <c r="Q121" s="34">
        <v>3.6119999999999999E-2</v>
      </c>
      <c r="R121" s="30" t="s">
        <v>23</v>
      </c>
      <c r="S121" s="34">
        <v>5.0000000000000001E-3</v>
      </c>
      <c r="T121" s="30">
        <v>2841982506123060</v>
      </c>
      <c r="U121" s="30">
        <f t="shared" si="8"/>
        <v>20190123</v>
      </c>
      <c r="V121" s="27" t="s">
        <v>103</v>
      </c>
    </row>
    <row r="122" spans="1:22" ht="15">
      <c r="A122" s="57">
        <v>20190123</v>
      </c>
      <c r="B122" s="57">
        <v>40</v>
      </c>
      <c r="C122" s="57">
        <v>1400</v>
      </c>
      <c r="D122" s="58">
        <f t="shared" si="7"/>
        <v>-2800</v>
      </c>
      <c r="E122" s="67">
        <v>33</v>
      </c>
      <c r="F122" s="60">
        <f t="shared" si="11"/>
        <v>600</v>
      </c>
      <c r="G122">
        <v>38800</v>
      </c>
      <c r="H122" s="4">
        <v>22</v>
      </c>
      <c r="I122">
        <v>4.2</v>
      </c>
      <c r="J122" s="1">
        <v>1.651</v>
      </c>
      <c r="K122" s="1">
        <v>5.9709999999999999E-2</v>
      </c>
      <c r="L122" s="1">
        <v>2.0859999999999999</v>
      </c>
      <c r="M122">
        <f t="shared" si="9"/>
        <v>2.3520000000000003</v>
      </c>
      <c r="N122" s="3">
        <v>12</v>
      </c>
      <c r="O122" s="3">
        <v>12</v>
      </c>
      <c r="P122">
        <v>0</v>
      </c>
      <c r="Q122" s="9">
        <v>1.308E-2</v>
      </c>
      <c r="R122" s="4" t="s">
        <v>23</v>
      </c>
      <c r="S122" s="9">
        <v>5.0000000000000001E-3</v>
      </c>
      <c r="T122" s="4">
        <v>3050568378132090</v>
      </c>
      <c r="U122" s="4">
        <f t="shared" si="8"/>
        <v>20190123</v>
      </c>
      <c r="V122" t="s">
        <v>104</v>
      </c>
    </row>
    <row r="123" spans="1:22" ht="15">
      <c r="A123" s="57">
        <v>20190123</v>
      </c>
      <c r="B123" s="57">
        <v>41</v>
      </c>
      <c r="C123" s="57">
        <v>1400</v>
      </c>
      <c r="D123" s="58">
        <f t="shared" si="7"/>
        <v>-2800</v>
      </c>
      <c r="E123" s="59">
        <v>-1</v>
      </c>
      <c r="F123" s="60">
        <f t="shared" si="11"/>
        <v>600</v>
      </c>
      <c r="G123">
        <v>38800</v>
      </c>
      <c r="H123" s="4">
        <v>26</v>
      </c>
      <c r="I123">
        <v>4.3</v>
      </c>
      <c r="J123" s="1">
        <v>2.7029999999999998</v>
      </c>
      <c r="K123" s="1">
        <v>5.7770000000000002E-2</v>
      </c>
      <c r="L123" s="1">
        <v>3.4260000000000002</v>
      </c>
      <c r="M123">
        <f t="shared" si="9"/>
        <v>2.4079999999999999</v>
      </c>
      <c r="N123" s="3">
        <v>12</v>
      </c>
      <c r="O123" s="3">
        <v>12</v>
      </c>
      <c r="P123">
        <v>0</v>
      </c>
      <c r="Q123" s="9">
        <v>1.404E-2</v>
      </c>
      <c r="R123" s="4" t="s">
        <v>23</v>
      </c>
      <c r="S123" s="9">
        <v>6.0000000000000001E-3</v>
      </c>
      <c r="T123" s="4">
        <v>2872401279124380</v>
      </c>
      <c r="U123" s="4">
        <f t="shared" si="8"/>
        <v>20190123</v>
      </c>
      <c r="V123" t="s">
        <v>105</v>
      </c>
    </row>
    <row r="124" spans="1:22" s="27" customFormat="1" ht="15">
      <c r="A124" s="61">
        <v>20190123</v>
      </c>
      <c r="B124" s="61">
        <v>42</v>
      </c>
      <c r="C124" s="61">
        <v>1600</v>
      </c>
      <c r="D124" s="58">
        <f t="shared" si="7"/>
        <v>-3200</v>
      </c>
      <c r="E124" s="62">
        <v>-1</v>
      </c>
      <c r="F124" s="63">
        <f t="shared" si="11"/>
        <v>600</v>
      </c>
      <c r="G124" s="37">
        <v>38800</v>
      </c>
      <c r="H124" s="30">
        <v>33</v>
      </c>
      <c r="I124" s="27">
        <v>4.3</v>
      </c>
      <c r="J124" s="31">
        <v>1.248</v>
      </c>
      <c r="K124" s="31">
        <v>6.7140000000000005E-2</v>
      </c>
      <c r="L124" s="31">
        <v>1.51</v>
      </c>
      <c r="M124" s="27">
        <f t="shared" si="9"/>
        <v>2.4079999999999999</v>
      </c>
      <c r="N124" s="32">
        <v>10</v>
      </c>
      <c r="O124" s="32">
        <v>10</v>
      </c>
      <c r="P124" s="33">
        <v>0</v>
      </c>
      <c r="Q124" s="34">
        <v>1.3220000000000001E-2</v>
      </c>
      <c r="R124" s="30" t="s">
        <v>23</v>
      </c>
      <c r="S124" s="34">
        <v>4.0000000000000001E-3</v>
      </c>
      <c r="T124" s="30">
        <v>3126615310635380</v>
      </c>
      <c r="U124" s="30">
        <f t="shared" si="8"/>
        <v>20190123</v>
      </c>
      <c r="V124" s="27" t="s">
        <v>106</v>
      </c>
    </row>
    <row r="125" spans="1:22" s="27" customFormat="1" ht="15">
      <c r="A125" s="27">
        <v>20190123</v>
      </c>
      <c r="B125" s="27">
        <v>43</v>
      </c>
      <c r="C125" s="27">
        <v>1600</v>
      </c>
      <c r="D125" s="4">
        <f t="shared" si="7"/>
        <v>-3200</v>
      </c>
      <c r="E125" s="35">
        <v>-1</v>
      </c>
      <c r="F125" s="29">
        <f t="shared" si="11"/>
        <v>0</v>
      </c>
      <c r="G125" s="27">
        <v>38200</v>
      </c>
      <c r="H125" s="30">
        <v>30</v>
      </c>
      <c r="I125" s="27">
        <v>4.5</v>
      </c>
      <c r="J125" s="31">
        <v>4.3529999999999998</v>
      </c>
      <c r="K125" s="31">
        <v>6.2120000000000002E-2</v>
      </c>
      <c r="L125" s="31">
        <v>5.3659999999999997</v>
      </c>
      <c r="M125" s="27">
        <f t="shared" si="9"/>
        <v>2.5200000000000005</v>
      </c>
      <c r="N125" s="32">
        <v>0</v>
      </c>
      <c r="O125" s="32">
        <v>11</v>
      </c>
      <c r="P125" s="33">
        <v>0</v>
      </c>
      <c r="Q125" s="34">
        <v>1.439E-2</v>
      </c>
      <c r="R125" s="30" t="s">
        <v>23</v>
      </c>
      <c r="S125" s="34">
        <v>1.9E-2</v>
      </c>
      <c r="T125" s="30">
        <v>2865882970624090</v>
      </c>
      <c r="U125" s="30">
        <f t="shared" si="8"/>
        <v>20190123</v>
      </c>
      <c r="V125" s="27" t="s">
        <v>107</v>
      </c>
    </row>
    <row r="126" spans="1:22" ht="15">
      <c r="A126" s="52">
        <v>20190123</v>
      </c>
      <c r="B126" s="52">
        <v>44</v>
      </c>
      <c r="C126" s="52">
        <v>1600</v>
      </c>
      <c r="D126" s="53">
        <f t="shared" si="7"/>
        <v>-3200</v>
      </c>
      <c r="E126" s="54">
        <v>-1</v>
      </c>
      <c r="F126" s="50">
        <f t="shared" si="11"/>
        <v>900</v>
      </c>
      <c r="G126">
        <v>39100</v>
      </c>
      <c r="H126" s="4">
        <v>33</v>
      </c>
      <c r="I126">
        <v>4.3</v>
      </c>
      <c r="J126" s="1">
        <v>3.4060000000000001</v>
      </c>
      <c r="K126" s="1">
        <v>0.1173</v>
      </c>
      <c r="L126" s="1">
        <v>3.7949999999999999</v>
      </c>
      <c r="M126">
        <f t="shared" si="9"/>
        <v>2.4079999999999999</v>
      </c>
      <c r="N126" s="11">
        <v>3.1</v>
      </c>
      <c r="O126" s="11">
        <v>3</v>
      </c>
      <c r="P126" s="12">
        <v>1.2</v>
      </c>
      <c r="Q126" s="9">
        <v>1.319E-2</v>
      </c>
      <c r="R126" s="4" t="s">
        <v>23</v>
      </c>
      <c r="S126" s="9">
        <v>3.0000000000000001E-3</v>
      </c>
      <c r="T126" s="4">
        <v>5464515292736620</v>
      </c>
      <c r="U126" s="4">
        <f t="shared" si="8"/>
        <v>20190123</v>
      </c>
      <c r="V126" t="s">
        <v>108</v>
      </c>
    </row>
    <row r="127" spans="1:22" ht="15">
      <c r="A127" s="52">
        <v>20190123</v>
      </c>
      <c r="B127" s="52">
        <v>45</v>
      </c>
      <c r="C127" s="52">
        <v>1600</v>
      </c>
      <c r="D127" s="53">
        <f t="shared" si="7"/>
        <v>-3200</v>
      </c>
      <c r="E127" s="54">
        <v>-1</v>
      </c>
      <c r="F127" s="50">
        <f t="shared" si="11"/>
        <v>900</v>
      </c>
      <c r="G127">
        <v>39100</v>
      </c>
      <c r="H127" s="4">
        <v>33</v>
      </c>
      <c r="I127">
        <v>4.2</v>
      </c>
      <c r="J127" s="1">
        <v>2.6960000000000002</v>
      </c>
      <c r="K127" s="1">
        <v>0.109</v>
      </c>
      <c r="L127" s="1">
        <v>2.9940000000000002</v>
      </c>
      <c r="M127">
        <f t="shared" si="9"/>
        <v>2.3520000000000003</v>
      </c>
      <c r="N127" s="11">
        <v>3.4</v>
      </c>
      <c r="O127" s="11">
        <v>3.2</v>
      </c>
      <c r="P127" s="12">
        <v>1.3</v>
      </c>
      <c r="Q127" s="9">
        <v>2.5149999999999999E-2</v>
      </c>
      <c r="R127" s="4" t="s">
        <v>23</v>
      </c>
      <c r="S127" s="9">
        <v>3.0000000000000001E-3</v>
      </c>
      <c r="T127" s="4">
        <v>5047343548718550</v>
      </c>
      <c r="U127" s="4">
        <f t="shared" si="8"/>
        <v>20190123</v>
      </c>
      <c r="V127" t="s">
        <v>109</v>
      </c>
    </row>
    <row r="128" spans="1:22" ht="15">
      <c r="A128" s="52">
        <v>20190123</v>
      </c>
      <c r="B128" s="52">
        <v>46</v>
      </c>
      <c r="C128" s="52">
        <v>1800</v>
      </c>
      <c r="D128" s="53">
        <f t="shared" si="7"/>
        <v>-3600</v>
      </c>
      <c r="E128" s="54">
        <v>-1</v>
      </c>
      <c r="F128" s="50">
        <f t="shared" si="11"/>
        <v>900</v>
      </c>
      <c r="G128">
        <v>39100</v>
      </c>
      <c r="H128" s="4">
        <v>33</v>
      </c>
      <c r="I128">
        <v>4</v>
      </c>
      <c r="J128" s="1">
        <v>4.5039999999999996</v>
      </c>
      <c r="K128" s="1">
        <v>0.11990000000000001</v>
      </c>
      <c r="L128" s="1">
        <v>5.3220000000000001</v>
      </c>
      <c r="M128">
        <f t="shared" si="9"/>
        <v>2.2400000000000002</v>
      </c>
      <c r="N128" s="11">
        <v>2.8</v>
      </c>
      <c r="O128" s="11">
        <v>2.9</v>
      </c>
      <c r="P128" s="12">
        <v>1.1000000000000001</v>
      </c>
      <c r="Q128" s="9">
        <v>2.3230000000000001E-2</v>
      </c>
      <c r="R128" s="4" t="s">
        <v>23</v>
      </c>
      <c r="S128" s="9">
        <v>2E-3</v>
      </c>
      <c r="T128" s="4">
        <v>5820849490752050</v>
      </c>
      <c r="U128" s="4">
        <f t="shared" si="8"/>
        <v>20190123</v>
      </c>
      <c r="V128" t="s">
        <v>110</v>
      </c>
    </row>
    <row r="129" spans="1:22" ht="15">
      <c r="A129" s="52">
        <v>20190123</v>
      </c>
      <c r="B129" s="52">
        <v>47</v>
      </c>
      <c r="C129" s="52">
        <v>1800</v>
      </c>
      <c r="D129" s="53">
        <f t="shared" si="7"/>
        <v>-3600</v>
      </c>
      <c r="E129" s="54">
        <v>-1</v>
      </c>
      <c r="F129" s="50">
        <f t="shared" si="11"/>
        <v>900</v>
      </c>
      <c r="G129">
        <v>39100</v>
      </c>
      <c r="H129" s="4">
        <v>33</v>
      </c>
      <c r="I129">
        <v>4</v>
      </c>
      <c r="J129" s="1">
        <v>1.8580000000000001</v>
      </c>
      <c r="K129" s="1">
        <v>0.1003</v>
      </c>
      <c r="L129" s="1">
        <v>2.089</v>
      </c>
      <c r="M129">
        <f t="shared" si="9"/>
        <v>2.2400000000000002</v>
      </c>
      <c r="N129" s="11">
        <v>3.4</v>
      </c>
      <c r="O129" s="11">
        <v>3.3</v>
      </c>
      <c r="P129" s="12">
        <v>1.3</v>
      </c>
      <c r="Q129" s="9">
        <v>2.6790000000000001E-2</v>
      </c>
      <c r="R129" s="4" t="s">
        <v>23</v>
      </c>
      <c r="S129" s="9">
        <v>2E-3</v>
      </c>
      <c r="T129" s="4">
        <v>4519360560195690</v>
      </c>
      <c r="U129" s="4">
        <f t="shared" si="8"/>
        <v>20190123</v>
      </c>
      <c r="V129" t="s">
        <v>109</v>
      </c>
    </row>
    <row r="130" spans="1:22" ht="15">
      <c r="A130" s="52">
        <v>20190123</v>
      </c>
      <c r="B130" s="52">
        <v>48</v>
      </c>
      <c r="C130" s="52">
        <v>2000</v>
      </c>
      <c r="D130" s="53">
        <f t="shared" ref="D130:D193" si="12">C130*-2</f>
        <v>-4000</v>
      </c>
      <c r="E130" s="54">
        <v>-1</v>
      </c>
      <c r="F130" s="50">
        <f t="shared" si="11"/>
        <v>900</v>
      </c>
      <c r="G130">
        <v>39100</v>
      </c>
      <c r="H130" s="4">
        <v>30</v>
      </c>
      <c r="I130">
        <v>4.3</v>
      </c>
      <c r="J130" s="1">
        <v>0.58030000000000004</v>
      </c>
      <c r="K130" s="1">
        <v>8.3460000000000006E-2</v>
      </c>
      <c r="L130" s="1">
        <v>0.71509999999999996</v>
      </c>
      <c r="M130">
        <f t="shared" si="9"/>
        <v>2.4079999999999999</v>
      </c>
      <c r="N130" s="11">
        <v>5.2</v>
      </c>
      <c r="O130" s="11">
        <v>4.7</v>
      </c>
      <c r="P130" s="12">
        <v>4.3</v>
      </c>
      <c r="Q130" s="9">
        <v>2.0799999999999999E-2</v>
      </c>
      <c r="R130" s="4" t="s">
        <v>23</v>
      </c>
      <c r="S130" s="9">
        <v>2E-3</v>
      </c>
      <c r="T130" s="4">
        <v>3361274416645540</v>
      </c>
      <c r="U130" s="4">
        <f t="shared" ref="U130:U193" si="13">A130</f>
        <v>20190123</v>
      </c>
      <c r="V130" t="s">
        <v>111</v>
      </c>
    </row>
    <row r="131" spans="1:22" ht="15">
      <c r="A131" s="52">
        <v>20190123</v>
      </c>
      <c r="B131" s="52">
        <v>49</v>
      </c>
      <c r="C131" s="52">
        <v>2000</v>
      </c>
      <c r="D131" s="53">
        <f t="shared" si="12"/>
        <v>-4000</v>
      </c>
      <c r="E131" s="54">
        <v>-1</v>
      </c>
      <c r="F131" s="50">
        <f t="shared" si="11"/>
        <v>900</v>
      </c>
      <c r="G131">
        <v>39100</v>
      </c>
      <c r="H131" s="4">
        <v>31</v>
      </c>
      <c r="I131">
        <v>4</v>
      </c>
      <c r="J131" s="1">
        <v>1.327</v>
      </c>
      <c r="K131" s="1">
        <v>6.9349999999999995E-2</v>
      </c>
      <c r="L131" s="1">
        <v>1.595</v>
      </c>
      <c r="M131">
        <f t="shared" si="9"/>
        <v>2.2400000000000002</v>
      </c>
      <c r="N131" s="11">
        <v>4.9000000000000004</v>
      </c>
      <c r="O131" s="11">
        <v>5.9</v>
      </c>
      <c r="P131" s="12">
        <v>4.0999999999999996</v>
      </c>
      <c r="Q131" s="9">
        <v>1.5469999999999999E-2</v>
      </c>
      <c r="R131" s="4" t="s">
        <v>23</v>
      </c>
      <c r="S131" s="9">
        <v>2E-3</v>
      </c>
      <c r="T131" s="4">
        <v>3091850998633880</v>
      </c>
      <c r="U131" s="4">
        <f t="shared" si="13"/>
        <v>20190123</v>
      </c>
      <c r="V131" t="s">
        <v>112</v>
      </c>
    </row>
    <row r="132" spans="1:22" ht="15">
      <c r="A132" s="52">
        <v>20190123</v>
      </c>
      <c r="B132" s="52">
        <v>50</v>
      </c>
      <c r="C132" s="52">
        <v>2200</v>
      </c>
      <c r="D132" s="53">
        <f t="shared" si="12"/>
        <v>-4400</v>
      </c>
      <c r="E132" s="54">
        <v>-1</v>
      </c>
      <c r="F132" s="50">
        <f t="shared" si="11"/>
        <v>900</v>
      </c>
      <c r="G132">
        <v>39100</v>
      </c>
      <c r="H132" s="4">
        <v>0</v>
      </c>
      <c r="I132">
        <v>4</v>
      </c>
      <c r="J132" s="1">
        <v>0.36180000000000001</v>
      </c>
      <c r="K132" s="1">
        <v>7.6530000000000001E-2</v>
      </c>
      <c r="L132" s="1">
        <v>0.47510000000000002</v>
      </c>
      <c r="M132">
        <f t="shared" si="9"/>
        <v>2.2400000000000002</v>
      </c>
      <c r="N132" s="3">
        <v>6.4</v>
      </c>
      <c r="O132" s="3">
        <v>6.7</v>
      </c>
      <c r="P132">
        <v>0</v>
      </c>
      <c r="Q132" s="9">
        <v>1.423E-2</v>
      </c>
      <c r="R132" s="4" t="s">
        <v>23</v>
      </c>
      <c r="S132" s="9">
        <v>1E-3</v>
      </c>
      <c r="T132" s="4">
        <v>3137479158135850</v>
      </c>
      <c r="U132" s="4">
        <f t="shared" si="13"/>
        <v>20190123</v>
      </c>
      <c r="V132" t="s">
        <v>113</v>
      </c>
    </row>
    <row r="133" spans="1:22" ht="15">
      <c r="A133" s="52">
        <v>20190123</v>
      </c>
      <c r="B133" s="52">
        <v>51</v>
      </c>
      <c r="C133" s="52">
        <v>2200</v>
      </c>
      <c r="D133" s="53">
        <f t="shared" si="12"/>
        <v>-4400</v>
      </c>
      <c r="E133" s="54">
        <v>-1</v>
      </c>
      <c r="F133" s="50">
        <f t="shared" si="11"/>
        <v>900</v>
      </c>
      <c r="G133">
        <v>39100</v>
      </c>
      <c r="H133" s="4">
        <v>0</v>
      </c>
      <c r="I133">
        <v>4</v>
      </c>
      <c r="J133" s="1">
        <v>0.38150000000000001</v>
      </c>
      <c r="K133" s="1">
        <v>7.1749999999999994E-2</v>
      </c>
      <c r="L133" s="1">
        <v>0.50570000000000004</v>
      </c>
      <c r="M133">
        <f t="shared" si="9"/>
        <v>2.2400000000000002</v>
      </c>
      <c r="N133" s="3">
        <v>6.5</v>
      </c>
      <c r="O133" s="3">
        <v>6.6</v>
      </c>
      <c r="P133">
        <v>0</v>
      </c>
      <c r="Q133" s="9">
        <v>1.444E-2</v>
      </c>
      <c r="R133" s="4" t="s">
        <v>23</v>
      </c>
      <c r="S133" s="9">
        <v>1E-3</v>
      </c>
      <c r="T133" s="4">
        <v>3050568378132090</v>
      </c>
      <c r="U133" s="4">
        <f t="shared" si="13"/>
        <v>20190123</v>
      </c>
      <c r="V133" t="s">
        <v>113</v>
      </c>
    </row>
    <row r="134" spans="1:22" ht="15">
      <c r="A134" s="52">
        <v>20190123</v>
      </c>
      <c r="B134" s="52">
        <v>52</v>
      </c>
      <c r="C134" s="52">
        <v>2200</v>
      </c>
      <c r="D134" s="53">
        <f t="shared" si="12"/>
        <v>-4400</v>
      </c>
      <c r="E134" s="54">
        <v>-1</v>
      </c>
      <c r="F134" s="50">
        <f t="shared" si="11"/>
        <v>900</v>
      </c>
      <c r="G134">
        <v>39100</v>
      </c>
      <c r="H134" s="4">
        <v>0</v>
      </c>
      <c r="I134">
        <v>4</v>
      </c>
      <c r="J134" s="1">
        <v>0.4627</v>
      </c>
      <c r="K134" s="1">
        <v>7.4499999999999997E-2</v>
      </c>
      <c r="L134" s="1">
        <v>0.61950000000000005</v>
      </c>
      <c r="M134">
        <f t="shared" si="9"/>
        <v>2.2400000000000002</v>
      </c>
      <c r="N134" s="3">
        <v>6.1</v>
      </c>
      <c r="O134" s="3">
        <v>6.6</v>
      </c>
      <c r="P134">
        <v>0</v>
      </c>
      <c r="Q134" s="9">
        <v>1.404E-2</v>
      </c>
      <c r="R134" s="4" t="s">
        <v>23</v>
      </c>
      <c r="S134" s="9">
        <v>1E-3</v>
      </c>
      <c r="T134" s="4">
        <v>3196143934638390</v>
      </c>
      <c r="U134" s="4">
        <f t="shared" si="13"/>
        <v>20190123</v>
      </c>
      <c r="V134" t="s">
        <v>113</v>
      </c>
    </row>
    <row r="135" spans="1:22" ht="15">
      <c r="A135" s="52">
        <v>20190123</v>
      </c>
      <c r="B135" s="52">
        <v>53</v>
      </c>
      <c r="C135" s="52">
        <v>2000</v>
      </c>
      <c r="D135" s="53">
        <f t="shared" si="12"/>
        <v>-4000</v>
      </c>
      <c r="E135" s="54">
        <v>-1</v>
      </c>
      <c r="F135" s="50">
        <f t="shared" si="11"/>
        <v>900</v>
      </c>
      <c r="G135">
        <v>39100</v>
      </c>
      <c r="H135" s="4">
        <v>0</v>
      </c>
      <c r="I135">
        <v>4</v>
      </c>
      <c r="J135" s="1">
        <v>0.28560000000000002</v>
      </c>
      <c r="K135" s="1">
        <v>8.2140000000000005E-2</v>
      </c>
      <c r="L135" s="1">
        <v>0.39629999999999999</v>
      </c>
      <c r="M135">
        <f t="shared" ref="M135:M198" si="14">I135*0.56</f>
        <v>2.2400000000000002</v>
      </c>
      <c r="N135" s="3">
        <v>6.3</v>
      </c>
      <c r="O135" s="3">
        <v>6.8</v>
      </c>
      <c r="P135">
        <v>0</v>
      </c>
      <c r="Q135" s="9">
        <v>1.4710000000000001E-2</v>
      </c>
      <c r="R135" s="4" t="s">
        <v>23</v>
      </c>
      <c r="S135" s="9">
        <v>2E-3</v>
      </c>
      <c r="T135" s="4">
        <v>3356928877645360</v>
      </c>
      <c r="U135" s="4">
        <f t="shared" si="13"/>
        <v>20190123</v>
      </c>
      <c r="V135" t="s">
        <v>113</v>
      </c>
    </row>
    <row r="136" spans="1:22" ht="15">
      <c r="A136" s="52">
        <v>20190123</v>
      </c>
      <c r="B136" s="52">
        <v>54</v>
      </c>
      <c r="C136" s="52">
        <v>2000</v>
      </c>
      <c r="D136" s="53">
        <f t="shared" si="12"/>
        <v>-4000</v>
      </c>
      <c r="E136" s="54">
        <v>-1</v>
      </c>
      <c r="F136" s="50">
        <f t="shared" si="11"/>
        <v>900</v>
      </c>
      <c r="G136">
        <v>39100</v>
      </c>
      <c r="H136" s="4">
        <v>0</v>
      </c>
      <c r="I136">
        <v>4</v>
      </c>
      <c r="J136" s="1">
        <v>0.42620000000000002</v>
      </c>
      <c r="K136" s="1">
        <v>7.2319999999999995E-2</v>
      </c>
      <c r="L136" s="1">
        <v>0.5534</v>
      </c>
      <c r="M136">
        <f t="shared" si="14"/>
        <v>2.2400000000000002</v>
      </c>
      <c r="N136" s="3">
        <v>6.7</v>
      </c>
      <c r="O136" s="3">
        <v>6.7</v>
      </c>
      <c r="P136">
        <v>0</v>
      </c>
      <c r="Q136" s="9">
        <v>1.545E-2</v>
      </c>
      <c r="R136" s="4" t="s">
        <v>23</v>
      </c>
      <c r="S136" s="9">
        <v>2E-3</v>
      </c>
      <c r="T136" s="4">
        <v>3031013452631240</v>
      </c>
      <c r="U136" s="4">
        <f t="shared" si="13"/>
        <v>20190123</v>
      </c>
      <c r="V136" t="s">
        <v>113</v>
      </c>
    </row>
    <row r="137" spans="1:22" ht="15">
      <c r="A137" s="52">
        <v>20190123</v>
      </c>
      <c r="B137" s="52">
        <v>55</v>
      </c>
      <c r="C137" s="52">
        <v>1800</v>
      </c>
      <c r="D137" s="53">
        <f t="shared" si="12"/>
        <v>-3600</v>
      </c>
      <c r="E137" s="54">
        <v>-1</v>
      </c>
      <c r="F137" s="50">
        <f t="shared" si="11"/>
        <v>900</v>
      </c>
      <c r="G137">
        <v>39100</v>
      </c>
      <c r="H137" s="4">
        <v>30</v>
      </c>
      <c r="I137">
        <v>4</v>
      </c>
      <c r="J137" s="1">
        <v>0.90339999999999998</v>
      </c>
      <c r="K137" s="1">
        <v>7.7539999999999998E-2</v>
      </c>
      <c r="L137" s="1">
        <v>1.101</v>
      </c>
      <c r="M137">
        <f t="shared" si="14"/>
        <v>2.2400000000000002</v>
      </c>
      <c r="N137" s="11">
        <v>4</v>
      </c>
      <c r="O137" s="11">
        <v>3.7</v>
      </c>
      <c r="P137" s="12">
        <v>3.2</v>
      </c>
      <c r="Q137" s="9">
        <v>1.3950000000000001E-2</v>
      </c>
      <c r="R137" s="4" t="s">
        <v>23</v>
      </c>
      <c r="S137" s="9">
        <v>2E-3</v>
      </c>
      <c r="T137" s="4">
        <v>3259154250141120</v>
      </c>
      <c r="U137" s="4">
        <f t="shared" si="13"/>
        <v>20190123</v>
      </c>
      <c r="V137" t="s">
        <v>114</v>
      </c>
    </row>
    <row r="138" spans="1:22" ht="15">
      <c r="A138" s="52">
        <v>20190123</v>
      </c>
      <c r="B138" s="52">
        <v>56</v>
      </c>
      <c r="C138" s="52">
        <v>1800</v>
      </c>
      <c r="D138" s="53">
        <f t="shared" si="12"/>
        <v>-3600</v>
      </c>
      <c r="E138" s="54">
        <v>-1</v>
      </c>
      <c r="F138" s="50">
        <f t="shared" si="11"/>
        <v>900</v>
      </c>
      <c r="G138">
        <v>39100</v>
      </c>
      <c r="H138" s="4">
        <v>28</v>
      </c>
      <c r="I138">
        <v>4</v>
      </c>
      <c r="J138" s="1">
        <v>0.53669999999999995</v>
      </c>
      <c r="K138" s="1">
        <v>9.1259999999999994E-2</v>
      </c>
      <c r="L138" s="1">
        <v>0.66610000000000003</v>
      </c>
      <c r="M138">
        <f t="shared" si="14"/>
        <v>2.2400000000000002</v>
      </c>
      <c r="N138" s="11">
        <v>5.2</v>
      </c>
      <c r="O138" s="11">
        <v>4.75</v>
      </c>
      <c r="P138" s="12">
        <v>4.4000000000000004</v>
      </c>
      <c r="Q138" s="9">
        <v>1.4999999999999999E-2</v>
      </c>
      <c r="R138" s="4" t="s">
        <v>23</v>
      </c>
      <c r="S138" s="9">
        <v>2E-3</v>
      </c>
      <c r="T138" s="4">
        <v>3443839657649120</v>
      </c>
      <c r="U138" s="4">
        <f t="shared" si="13"/>
        <v>20190123</v>
      </c>
      <c r="V138" t="s">
        <v>115</v>
      </c>
    </row>
    <row r="139" spans="1:22" ht="15">
      <c r="A139" s="52">
        <v>20190123</v>
      </c>
      <c r="B139" s="52">
        <v>57</v>
      </c>
      <c r="C139" s="52">
        <v>1600</v>
      </c>
      <c r="D139" s="53">
        <f t="shared" si="12"/>
        <v>-3200</v>
      </c>
      <c r="E139" s="54">
        <v>-1</v>
      </c>
      <c r="F139" s="50">
        <f t="shared" si="11"/>
        <v>900</v>
      </c>
      <c r="G139">
        <v>39100</v>
      </c>
      <c r="H139" s="4">
        <v>33</v>
      </c>
      <c r="I139">
        <v>4</v>
      </c>
      <c r="J139" s="1">
        <v>1.0720000000000001</v>
      </c>
      <c r="K139" s="1">
        <v>0.1012</v>
      </c>
      <c r="L139" s="1">
        <v>1.2310000000000001</v>
      </c>
      <c r="M139">
        <f t="shared" si="14"/>
        <v>2.2400000000000002</v>
      </c>
      <c r="N139" s="11">
        <v>3.8</v>
      </c>
      <c r="O139" s="11">
        <v>3.8</v>
      </c>
      <c r="P139" s="12">
        <v>1.6</v>
      </c>
      <c r="Q139" s="9">
        <v>1.585E-2</v>
      </c>
      <c r="R139" s="4" t="s">
        <v>23</v>
      </c>
      <c r="S139" s="9">
        <v>3.0000000000000001E-3</v>
      </c>
      <c r="T139" s="4">
        <v>4156508053679980</v>
      </c>
      <c r="U139" s="4">
        <f t="shared" si="13"/>
        <v>20190123</v>
      </c>
      <c r="V139" t="s">
        <v>116</v>
      </c>
    </row>
    <row r="140" spans="1:22" ht="15">
      <c r="A140" s="52">
        <v>20190123</v>
      </c>
      <c r="B140" s="52">
        <v>58</v>
      </c>
      <c r="C140" s="52">
        <v>1600</v>
      </c>
      <c r="D140" s="53">
        <f t="shared" si="12"/>
        <v>-3200</v>
      </c>
      <c r="E140" s="54">
        <v>-1</v>
      </c>
      <c r="F140" s="50">
        <f t="shared" si="11"/>
        <v>900</v>
      </c>
      <c r="G140">
        <v>39100</v>
      </c>
      <c r="H140" s="4">
        <v>32</v>
      </c>
      <c r="I140">
        <v>4</v>
      </c>
      <c r="J140" s="1">
        <v>1.002</v>
      </c>
      <c r="K140" s="1">
        <v>0.11310000000000001</v>
      </c>
      <c r="L140" s="1">
        <v>1.157</v>
      </c>
      <c r="M140">
        <f t="shared" si="14"/>
        <v>2.2400000000000002</v>
      </c>
      <c r="N140" s="11">
        <v>3.8</v>
      </c>
      <c r="O140" s="11">
        <v>3.8</v>
      </c>
      <c r="P140" s="12">
        <v>1.3</v>
      </c>
      <c r="Q140" s="9">
        <v>1.9130000000000001E-2</v>
      </c>
      <c r="R140" s="4" t="s">
        <v>23</v>
      </c>
      <c r="S140" s="9">
        <v>3.0000000000000001E-3</v>
      </c>
      <c r="T140" s="4">
        <v>4365093925689010</v>
      </c>
      <c r="U140" s="4">
        <f t="shared" si="13"/>
        <v>20190123</v>
      </c>
      <c r="V140" t="s">
        <v>117</v>
      </c>
    </row>
    <row r="141" spans="1:22" ht="15">
      <c r="A141" s="52">
        <v>20190123</v>
      </c>
      <c r="B141" s="56">
        <v>59</v>
      </c>
      <c r="C141" s="52">
        <v>1400</v>
      </c>
      <c r="D141" s="53">
        <f t="shared" si="12"/>
        <v>-2800</v>
      </c>
      <c r="E141" s="54">
        <v>-1</v>
      </c>
      <c r="F141" s="50">
        <f t="shared" si="11"/>
        <v>900</v>
      </c>
      <c r="G141">
        <v>39100</v>
      </c>
      <c r="H141" s="4">
        <v>33</v>
      </c>
      <c r="I141">
        <v>4</v>
      </c>
      <c r="J141" s="1">
        <v>4.0010000000000003</v>
      </c>
      <c r="K141" s="1">
        <v>0.17660000000000001</v>
      </c>
      <c r="L141" s="1">
        <v>4.5759999999999996</v>
      </c>
      <c r="M141">
        <f t="shared" si="14"/>
        <v>2.2400000000000002</v>
      </c>
      <c r="N141" s="11">
        <v>3.5</v>
      </c>
      <c r="O141" s="11">
        <v>3.3</v>
      </c>
      <c r="P141" s="12">
        <v>1.4</v>
      </c>
      <c r="Q141" s="9">
        <v>2.009E-2</v>
      </c>
      <c r="R141" s="4" t="s">
        <v>23</v>
      </c>
      <c r="S141" s="9">
        <v>4.0000000000000001E-3</v>
      </c>
      <c r="T141" s="4">
        <v>8367335344862310</v>
      </c>
      <c r="U141" s="4">
        <f t="shared" si="13"/>
        <v>20190123</v>
      </c>
      <c r="V141" t="s">
        <v>118</v>
      </c>
    </row>
    <row r="142" spans="1:22" ht="15">
      <c r="A142" s="52">
        <v>20190123</v>
      </c>
      <c r="B142" s="56">
        <v>60</v>
      </c>
      <c r="C142" s="52">
        <v>1400</v>
      </c>
      <c r="D142" s="53">
        <f t="shared" si="12"/>
        <v>-2800</v>
      </c>
      <c r="E142" s="54">
        <v>-1</v>
      </c>
      <c r="F142" s="50">
        <f t="shared" si="11"/>
        <v>900</v>
      </c>
      <c r="G142">
        <v>39100</v>
      </c>
      <c r="H142" s="4">
        <v>33</v>
      </c>
      <c r="I142">
        <v>4</v>
      </c>
      <c r="J142" s="1">
        <v>2.2799999999999998</v>
      </c>
      <c r="K142" s="1">
        <v>0.1245</v>
      </c>
      <c r="L142" s="1">
        <v>2.5430000000000001</v>
      </c>
      <c r="M142">
        <f t="shared" si="14"/>
        <v>2.2400000000000002</v>
      </c>
      <c r="N142" s="11">
        <v>3.9</v>
      </c>
      <c r="O142" s="11">
        <v>3.6</v>
      </c>
      <c r="P142" s="12">
        <v>1.3</v>
      </c>
      <c r="Q142" s="9">
        <v>3.8510000000000003E-2</v>
      </c>
      <c r="R142" s="4" t="s">
        <v>23</v>
      </c>
      <c r="S142" s="9">
        <v>4.0000000000000001E-3</v>
      </c>
      <c r="T142" s="4">
        <v>5362395126232200</v>
      </c>
      <c r="U142" s="4">
        <f t="shared" si="13"/>
        <v>20190123</v>
      </c>
      <c r="V142" t="s">
        <v>118</v>
      </c>
    </row>
    <row r="143" spans="1:22" ht="15">
      <c r="A143" s="52">
        <v>20190123</v>
      </c>
      <c r="B143" s="52">
        <v>61</v>
      </c>
      <c r="C143" s="52">
        <v>1200</v>
      </c>
      <c r="D143" s="53">
        <f t="shared" si="12"/>
        <v>-2400</v>
      </c>
      <c r="E143" s="54">
        <v>-1</v>
      </c>
      <c r="F143" s="50">
        <f t="shared" si="11"/>
        <v>900</v>
      </c>
      <c r="G143">
        <v>39100</v>
      </c>
      <c r="H143" s="4">
        <v>33</v>
      </c>
      <c r="I143">
        <v>4</v>
      </c>
      <c r="J143" s="1">
        <v>7.2309999999999999</v>
      </c>
      <c r="K143" s="1">
        <v>0.3085</v>
      </c>
      <c r="L143" s="1">
        <v>8.5410000000000004</v>
      </c>
      <c r="M143">
        <f t="shared" si="14"/>
        <v>2.2400000000000002</v>
      </c>
      <c r="N143" s="11">
        <v>3.3</v>
      </c>
      <c r="O143" s="11">
        <v>3.4</v>
      </c>
      <c r="P143" s="12">
        <v>1.4</v>
      </c>
      <c r="Q143" s="9">
        <v>2.4680000000000001E-2</v>
      </c>
      <c r="R143" s="4" t="s">
        <v>23</v>
      </c>
      <c r="S143" s="9">
        <v>5.0000000000000001E-3</v>
      </c>
      <c r="T143" s="9">
        <v>1.52876062026619E+16</v>
      </c>
      <c r="U143" s="4">
        <f t="shared" si="13"/>
        <v>20190123</v>
      </c>
      <c r="V143" t="s">
        <v>119</v>
      </c>
    </row>
    <row r="144" spans="1:22" ht="15">
      <c r="A144" s="52">
        <v>20190123</v>
      </c>
      <c r="B144" s="52">
        <v>62</v>
      </c>
      <c r="C144" s="52">
        <v>1200</v>
      </c>
      <c r="D144" s="53">
        <f t="shared" si="12"/>
        <v>-2400</v>
      </c>
      <c r="E144" s="54">
        <v>-1</v>
      </c>
      <c r="F144" s="50">
        <f t="shared" si="11"/>
        <v>900</v>
      </c>
      <c r="G144">
        <v>39100</v>
      </c>
      <c r="H144" s="4">
        <v>33</v>
      </c>
      <c r="I144">
        <v>4</v>
      </c>
      <c r="J144" s="1">
        <v>6.2750000000000004</v>
      </c>
      <c r="K144" s="1">
        <v>0.25109999999999999</v>
      </c>
      <c r="L144" s="1">
        <v>7.4160000000000004</v>
      </c>
      <c r="M144">
        <f t="shared" si="14"/>
        <v>2.2400000000000002</v>
      </c>
      <c r="N144" s="11">
        <v>3.2</v>
      </c>
      <c r="O144" s="11">
        <v>3.1</v>
      </c>
      <c r="P144" s="12">
        <v>1.4</v>
      </c>
      <c r="Q144" s="9">
        <v>7.0360000000000006E-2</v>
      </c>
      <c r="R144" s="4" t="s">
        <v>23</v>
      </c>
      <c r="S144" s="9">
        <v>5.0000000000000001E-3</v>
      </c>
      <c r="T144" s="9">
        <v>1.26346546430471E+16</v>
      </c>
      <c r="U144" s="4">
        <f t="shared" si="13"/>
        <v>20190123</v>
      </c>
      <c r="V144" t="s">
        <v>120</v>
      </c>
    </row>
    <row r="145" spans="1:22" ht="15">
      <c r="A145" s="52">
        <v>20190123</v>
      </c>
      <c r="B145" s="52">
        <v>63</v>
      </c>
      <c r="C145" s="52">
        <v>1000</v>
      </c>
      <c r="D145" s="53">
        <f t="shared" si="12"/>
        <v>-2000</v>
      </c>
      <c r="E145" s="54">
        <v>-1</v>
      </c>
      <c r="F145" s="50">
        <f t="shared" si="11"/>
        <v>900</v>
      </c>
      <c r="G145">
        <v>39100</v>
      </c>
      <c r="H145" s="4">
        <v>34</v>
      </c>
      <c r="I145">
        <v>4</v>
      </c>
      <c r="J145" s="1">
        <v>3.8780000000000001</v>
      </c>
      <c r="K145" s="1">
        <v>0.1986</v>
      </c>
      <c r="L145" s="1">
        <v>5.0599999999999996</v>
      </c>
      <c r="M145">
        <f t="shared" si="14"/>
        <v>2.2400000000000002</v>
      </c>
      <c r="N145" s="11">
        <v>3.3</v>
      </c>
      <c r="O145" s="11">
        <v>3.7</v>
      </c>
      <c r="P145" s="12">
        <v>1.5</v>
      </c>
      <c r="Q145" s="9">
        <v>5.815E-2</v>
      </c>
      <c r="R145" s="4" t="s">
        <v>23</v>
      </c>
      <c r="S145" s="9">
        <v>7.0000000000000001E-3</v>
      </c>
      <c r="T145" s="4">
        <v>9986048622432410</v>
      </c>
      <c r="U145" s="4">
        <f t="shared" si="13"/>
        <v>20190123</v>
      </c>
      <c r="V145" t="s">
        <v>121</v>
      </c>
    </row>
    <row r="146" spans="1:22" ht="15">
      <c r="A146" s="52">
        <v>20190123</v>
      </c>
      <c r="B146" s="52">
        <v>64</v>
      </c>
      <c r="C146" s="52">
        <v>1000</v>
      </c>
      <c r="D146" s="53">
        <f t="shared" si="12"/>
        <v>-2000</v>
      </c>
      <c r="E146" s="54">
        <v>-1</v>
      </c>
      <c r="F146" s="50">
        <f t="shared" ref="F146:F209" si="15">G146-38200</f>
        <v>900</v>
      </c>
      <c r="G146">
        <v>39100</v>
      </c>
      <c r="H146" s="4">
        <v>33</v>
      </c>
      <c r="I146">
        <v>4</v>
      </c>
      <c r="J146" s="1">
        <v>1.502</v>
      </c>
      <c r="K146" s="1">
        <v>7.2289999999999993E-2</v>
      </c>
      <c r="L146" s="1">
        <v>2.0430000000000001</v>
      </c>
      <c r="M146">
        <f t="shared" si="14"/>
        <v>2.2400000000000002</v>
      </c>
      <c r="N146" s="11">
        <v>10</v>
      </c>
      <c r="O146" s="11">
        <v>4.5999999999999996</v>
      </c>
      <c r="P146" s="12">
        <v>0</v>
      </c>
      <c r="Q146" s="9">
        <v>4.5960000000000001E-2</v>
      </c>
      <c r="R146" s="4" t="s">
        <v>23</v>
      </c>
      <c r="S146" s="9">
        <v>7.0000000000000001E-3</v>
      </c>
      <c r="T146" s="4">
        <v>3798001086164450</v>
      </c>
      <c r="U146" s="4">
        <f t="shared" si="13"/>
        <v>20190123</v>
      </c>
      <c r="V146" t="s">
        <v>122</v>
      </c>
    </row>
    <row r="147" spans="1:22" ht="15">
      <c r="A147" s="52">
        <v>20190123</v>
      </c>
      <c r="B147" s="52">
        <v>65</v>
      </c>
      <c r="C147" s="52">
        <v>800</v>
      </c>
      <c r="D147" s="53">
        <f t="shared" si="12"/>
        <v>-1600</v>
      </c>
      <c r="E147" s="54">
        <v>-1</v>
      </c>
      <c r="F147" s="50">
        <f t="shared" si="15"/>
        <v>900</v>
      </c>
      <c r="G147">
        <v>39100</v>
      </c>
      <c r="H147" s="4">
        <v>30</v>
      </c>
      <c r="I147">
        <v>4</v>
      </c>
      <c r="J147" s="1">
        <v>1.8560000000000001</v>
      </c>
      <c r="K147" s="1">
        <v>6.2350000000000003E-2</v>
      </c>
      <c r="L147" s="1">
        <v>2.2530000000000001</v>
      </c>
      <c r="M147">
        <f t="shared" si="14"/>
        <v>2.2400000000000002</v>
      </c>
      <c r="N147" s="11">
        <v>6</v>
      </c>
      <c r="O147" s="11">
        <v>9</v>
      </c>
      <c r="P147" s="12">
        <v>0</v>
      </c>
      <c r="Q147" s="9">
        <v>1.7479999999999999E-2</v>
      </c>
      <c r="R147" s="4" t="s">
        <v>23</v>
      </c>
      <c r="S147" s="9">
        <v>1.0999999999999999E-2</v>
      </c>
      <c r="T147" s="4">
        <v>3374311033646110</v>
      </c>
      <c r="U147" s="4">
        <f t="shared" si="13"/>
        <v>20190123</v>
      </c>
      <c r="V147" t="s">
        <v>123</v>
      </c>
    </row>
    <row r="148" spans="1:22" ht="15">
      <c r="A148" s="52">
        <v>20190123</v>
      </c>
      <c r="B148" s="52">
        <v>66</v>
      </c>
      <c r="C148" s="52">
        <v>800</v>
      </c>
      <c r="D148" s="53">
        <f t="shared" si="12"/>
        <v>-1600</v>
      </c>
      <c r="E148" s="54">
        <v>-1</v>
      </c>
      <c r="F148" s="50">
        <f t="shared" si="15"/>
        <v>900</v>
      </c>
      <c r="G148">
        <v>39100</v>
      </c>
      <c r="H148" s="4">
        <v>30</v>
      </c>
      <c r="I148">
        <v>4</v>
      </c>
      <c r="J148" s="1">
        <v>1.4139999999999999</v>
      </c>
      <c r="K148" s="1">
        <v>5.1670000000000001E-2</v>
      </c>
      <c r="L148" s="1">
        <v>1.748</v>
      </c>
      <c r="M148">
        <f t="shared" si="14"/>
        <v>2.2400000000000002</v>
      </c>
      <c r="N148" s="11">
        <v>9</v>
      </c>
      <c r="O148" s="11">
        <v>7</v>
      </c>
      <c r="P148" s="12">
        <v>0</v>
      </c>
      <c r="Q148" s="9">
        <v>1.553E-2</v>
      </c>
      <c r="R148" s="4" t="s">
        <v>23</v>
      </c>
      <c r="S148" s="9">
        <v>1.0999999999999999E-2</v>
      </c>
      <c r="T148" s="4">
        <v>2904992821625790</v>
      </c>
      <c r="U148" s="4">
        <f t="shared" si="13"/>
        <v>20190123</v>
      </c>
      <c r="V148" t="s">
        <v>123</v>
      </c>
    </row>
    <row r="149" spans="1:22" ht="15">
      <c r="A149" s="52">
        <v>20190123</v>
      </c>
      <c r="B149" s="52">
        <v>67</v>
      </c>
      <c r="C149" s="52">
        <v>800</v>
      </c>
      <c r="D149" s="53">
        <f t="shared" si="12"/>
        <v>-1600</v>
      </c>
      <c r="E149" s="54">
        <v>-1</v>
      </c>
      <c r="F149" s="50">
        <f t="shared" si="15"/>
        <v>900</v>
      </c>
      <c r="G149">
        <v>39100</v>
      </c>
      <c r="H149" s="4">
        <v>28</v>
      </c>
      <c r="I149">
        <v>4</v>
      </c>
      <c r="J149" s="1">
        <v>1.268</v>
      </c>
      <c r="K149" s="1">
        <v>5.5E-2</v>
      </c>
      <c r="L149" s="1">
        <v>1.6519999999999999</v>
      </c>
      <c r="M149">
        <f t="shared" si="14"/>
        <v>2.2400000000000002</v>
      </c>
      <c r="N149" s="11">
        <v>12</v>
      </c>
      <c r="O149" s="11">
        <v>9</v>
      </c>
      <c r="P149" s="12">
        <v>3.8</v>
      </c>
      <c r="Q149" s="9">
        <v>1.337E-2</v>
      </c>
      <c r="R149" s="4" t="s">
        <v>23</v>
      </c>
      <c r="S149" s="9">
        <v>1.0999999999999999E-2</v>
      </c>
      <c r="T149" s="4">
        <v>2965830367628420</v>
      </c>
      <c r="U149" s="4">
        <f t="shared" si="13"/>
        <v>20190123</v>
      </c>
      <c r="V149" t="s">
        <v>124</v>
      </c>
    </row>
    <row r="150" spans="1:22" ht="15">
      <c r="A150" s="52">
        <v>20190123</v>
      </c>
      <c r="B150" s="52">
        <v>68</v>
      </c>
      <c r="C150" s="52">
        <v>600</v>
      </c>
      <c r="D150" s="53">
        <f t="shared" si="12"/>
        <v>-1200</v>
      </c>
      <c r="E150" s="54">
        <v>-1</v>
      </c>
      <c r="F150" s="50">
        <f t="shared" si="15"/>
        <v>900</v>
      </c>
      <c r="G150" s="10">
        <v>39100</v>
      </c>
      <c r="H150" s="4">
        <v>28</v>
      </c>
      <c r="I150">
        <v>4</v>
      </c>
      <c r="J150" s="1">
        <v>0.86819999999999997</v>
      </c>
      <c r="K150" s="1">
        <v>5.4100000000000002E-2</v>
      </c>
      <c r="L150" s="1">
        <v>1.17</v>
      </c>
      <c r="M150">
        <f t="shared" si="14"/>
        <v>2.2400000000000002</v>
      </c>
      <c r="N150" s="11">
        <v>12</v>
      </c>
      <c r="O150" s="11">
        <v>12</v>
      </c>
      <c r="P150" s="12">
        <v>0</v>
      </c>
      <c r="Q150" s="9">
        <v>1.3650000000000001E-2</v>
      </c>
      <c r="R150" s="4" t="s">
        <v>23</v>
      </c>
      <c r="S150" s="9">
        <v>1.9E-2</v>
      </c>
      <c r="T150" s="4">
        <v>2954966520127950</v>
      </c>
      <c r="U150" s="4">
        <f t="shared" si="13"/>
        <v>20190123</v>
      </c>
      <c r="V150" t="s">
        <v>125</v>
      </c>
    </row>
    <row r="151" spans="1:22" ht="15">
      <c r="A151">
        <v>20190129</v>
      </c>
      <c r="B151">
        <v>2</v>
      </c>
      <c r="C151">
        <v>1000</v>
      </c>
      <c r="D151" s="4">
        <f t="shared" si="12"/>
        <v>-2000</v>
      </c>
      <c r="E151" s="20">
        <v>-1</v>
      </c>
      <c r="F151" s="38">
        <f t="shared" si="15"/>
        <v>500</v>
      </c>
      <c r="G151" s="4">
        <v>38700</v>
      </c>
      <c r="H151">
        <v>45</v>
      </c>
      <c r="I151">
        <v>4</v>
      </c>
      <c r="K151" s="1">
        <v>0.1067</v>
      </c>
      <c r="L151" s="1">
        <v>0.1067</v>
      </c>
      <c r="M151">
        <f t="shared" si="14"/>
        <v>2.2400000000000002</v>
      </c>
      <c r="N151" s="39">
        <v>4.8</v>
      </c>
      <c r="O151" s="39"/>
      <c r="P151" s="40">
        <v>2.2999999999999998</v>
      </c>
      <c r="Q151" s="1">
        <v>1.3599999999999999E-2</v>
      </c>
      <c r="R151" t="s">
        <v>21</v>
      </c>
      <c r="S151" s="9">
        <v>0.01</v>
      </c>
      <c r="T151" s="4">
        <v>7741577728835220</v>
      </c>
      <c r="U151" s="4">
        <f t="shared" si="13"/>
        <v>20190129</v>
      </c>
      <c r="V151" t="s">
        <v>126</v>
      </c>
    </row>
    <row r="152" spans="1:22" ht="15">
      <c r="A152">
        <v>20190129</v>
      </c>
      <c r="B152">
        <v>3</v>
      </c>
      <c r="C152">
        <v>1000</v>
      </c>
      <c r="D152" s="4">
        <f t="shared" si="12"/>
        <v>-2000</v>
      </c>
      <c r="E152" s="20">
        <v>-1</v>
      </c>
      <c r="F152" s="38">
        <f t="shared" si="15"/>
        <v>500</v>
      </c>
      <c r="G152" s="4">
        <v>38700</v>
      </c>
      <c r="H152">
        <v>0</v>
      </c>
      <c r="I152">
        <v>4</v>
      </c>
      <c r="K152" s="1">
        <v>0.18190000000000001</v>
      </c>
      <c r="L152" s="1">
        <v>0.18190000000000001</v>
      </c>
      <c r="M152">
        <f t="shared" si="14"/>
        <v>2.2400000000000002</v>
      </c>
      <c r="N152" s="39">
        <v>0</v>
      </c>
      <c r="O152" s="39"/>
      <c r="Q152" s="1">
        <v>3.5630000000000002E-2</v>
      </c>
      <c r="R152" t="s">
        <v>21</v>
      </c>
      <c r="S152" s="9">
        <v>0.01</v>
      </c>
      <c r="T152" s="4">
        <v>5599227001742450</v>
      </c>
      <c r="U152" s="4">
        <f t="shared" si="13"/>
        <v>20190129</v>
      </c>
    </row>
    <row r="153" spans="1:22" ht="15">
      <c r="A153">
        <v>20190129</v>
      </c>
      <c r="B153">
        <v>4</v>
      </c>
      <c r="C153" s="6">
        <v>1100</v>
      </c>
      <c r="D153" s="4">
        <f t="shared" si="12"/>
        <v>-2200</v>
      </c>
      <c r="E153" s="20">
        <v>-1</v>
      </c>
      <c r="F153" s="6">
        <f t="shared" si="15"/>
        <v>500</v>
      </c>
      <c r="G153">
        <v>38700</v>
      </c>
      <c r="H153">
        <v>36</v>
      </c>
      <c r="I153">
        <v>4</v>
      </c>
      <c r="K153" s="1">
        <v>7.5179999999999997E-2</v>
      </c>
      <c r="L153" s="1">
        <v>7.5179999999999997E-2</v>
      </c>
      <c r="M153">
        <f t="shared" si="14"/>
        <v>2.2400000000000002</v>
      </c>
      <c r="N153" s="39">
        <v>3.4</v>
      </c>
      <c r="O153" s="39"/>
      <c r="P153" s="40">
        <v>1.5</v>
      </c>
      <c r="Q153" s="1">
        <v>2.5770000000000001E-2</v>
      </c>
      <c r="R153" t="s">
        <v>21</v>
      </c>
      <c r="S153" s="9">
        <v>0.01</v>
      </c>
      <c r="T153" s="4">
        <v>5336321892231070</v>
      </c>
      <c r="U153" s="4">
        <f t="shared" si="13"/>
        <v>20190129</v>
      </c>
      <c r="V153" t="s">
        <v>127</v>
      </c>
    </row>
    <row r="154" spans="1:22" ht="15">
      <c r="A154">
        <v>20190129</v>
      </c>
      <c r="B154">
        <v>5</v>
      </c>
      <c r="C154" s="6">
        <v>1100</v>
      </c>
      <c r="D154" s="4">
        <f t="shared" si="12"/>
        <v>-2200</v>
      </c>
      <c r="E154" s="20">
        <v>-1</v>
      </c>
      <c r="F154" s="6">
        <f t="shared" si="15"/>
        <v>500</v>
      </c>
      <c r="G154">
        <v>38700</v>
      </c>
      <c r="H154">
        <v>38</v>
      </c>
      <c r="I154">
        <v>4</v>
      </c>
      <c r="K154" s="1">
        <v>8.6019999999999999E-2</v>
      </c>
      <c r="L154" s="1">
        <v>8.6019999999999999E-2</v>
      </c>
      <c r="M154">
        <f t="shared" si="14"/>
        <v>2.2400000000000002</v>
      </c>
      <c r="N154" s="39">
        <v>5.0999999999999996</v>
      </c>
      <c r="O154" s="39"/>
      <c r="P154" s="40">
        <v>2.1</v>
      </c>
      <c r="Q154" s="1">
        <v>2.4559999999999998E-2</v>
      </c>
      <c r="R154" t="s">
        <v>23</v>
      </c>
      <c r="S154" s="9">
        <v>0.01</v>
      </c>
      <c r="T154" s="4">
        <v>4982160463715730</v>
      </c>
      <c r="U154" s="4">
        <f t="shared" si="13"/>
        <v>20190129</v>
      </c>
      <c r="V154" t="s">
        <v>128</v>
      </c>
    </row>
    <row r="155" spans="1:22" ht="15">
      <c r="A155">
        <v>20190129</v>
      </c>
      <c r="B155">
        <v>6</v>
      </c>
      <c r="C155" s="6">
        <v>1100</v>
      </c>
      <c r="D155" s="4">
        <f t="shared" si="12"/>
        <v>-2200</v>
      </c>
      <c r="E155" s="20">
        <v>-1</v>
      </c>
      <c r="F155" s="6">
        <f t="shared" si="15"/>
        <v>500</v>
      </c>
      <c r="G155">
        <v>38700</v>
      </c>
      <c r="H155">
        <v>32</v>
      </c>
      <c r="I155">
        <v>4</v>
      </c>
      <c r="K155" s="1">
        <v>5.1650000000000001E-2</v>
      </c>
      <c r="L155" s="1">
        <v>5.1650000000000001E-2</v>
      </c>
      <c r="M155">
        <f t="shared" si="14"/>
        <v>2.2400000000000002</v>
      </c>
      <c r="N155" s="39">
        <v>4.5</v>
      </c>
      <c r="O155" s="39"/>
      <c r="P155" s="40">
        <v>0</v>
      </c>
      <c r="Q155" s="1">
        <v>2.2929999999999999E-2</v>
      </c>
      <c r="R155" t="s">
        <v>23</v>
      </c>
      <c r="S155" s="9">
        <v>0.01</v>
      </c>
      <c r="T155" s="4">
        <v>2968003137128510</v>
      </c>
      <c r="U155" s="4">
        <f t="shared" si="13"/>
        <v>20190129</v>
      </c>
      <c r="V155" t="s">
        <v>129</v>
      </c>
    </row>
    <row r="156" spans="1:22" s="27" customFormat="1" ht="15">
      <c r="A156" s="27">
        <v>20190129</v>
      </c>
      <c r="B156" s="27">
        <v>7</v>
      </c>
      <c r="C156" s="29">
        <v>1100</v>
      </c>
      <c r="D156" s="4">
        <f t="shared" si="12"/>
        <v>-2200</v>
      </c>
      <c r="E156" s="35">
        <v>-1</v>
      </c>
      <c r="F156" s="29">
        <f t="shared" si="15"/>
        <v>500</v>
      </c>
      <c r="G156" s="27">
        <v>38700</v>
      </c>
      <c r="H156" s="27">
        <v>30</v>
      </c>
      <c r="I156" s="27">
        <v>4</v>
      </c>
      <c r="K156" s="31">
        <v>0.1072</v>
      </c>
      <c r="L156" s="31">
        <v>0.1072</v>
      </c>
      <c r="M156" s="27">
        <f t="shared" si="14"/>
        <v>2.2400000000000002</v>
      </c>
      <c r="N156" s="41">
        <v>5.7</v>
      </c>
      <c r="O156" s="41"/>
      <c r="P156" s="42">
        <v>2.2000000000000002</v>
      </c>
      <c r="Q156" s="31">
        <v>1.366E-2</v>
      </c>
      <c r="R156" s="27" t="s">
        <v>23</v>
      </c>
      <c r="S156" s="34">
        <v>0.01</v>
      </c>
      <c r="T156" s="30">
        <v>6746449297792130</v>
      </c>
      <c r="U156" s="30">
        <f t="shared" si="13"/>
        <v>20190129</v>
      </c>
      <c r="V156" s="27" t="s">
        <v>130</v>
      </c>
    </row>
    <row r="157" spans="1:22" s="27" customFormat="1" ht="15">
      <c r="A157" s="27">
        <v>20190129</v>
      </c>
      <c r="B157" s="27">
        <v>8</v>
      </c>
      <c r="C157" s="29">
        <v>1100</v>
      </c>
      <c r="D157" s="4">
        <f t="shared" si="12"/>
        <v>-2200</v>
      </c>
      <c r="E157" s="35">
        <v>-1</v>
      </c>
      <c r="F157" s="29">
        <f t="shared" si="15"/>
        <v>800</v>
      </c>
      <c r="G157" s="27">
        <v>39000</v>
      </c>
      <c r="H157" s="27">
        <v>32</v>
      </c>
      <c r="I157" s="27">
        <v>4</v>
      </c>
      <c r="K157" s="31">
        <v>0.13730000000000001</v>
      </c>
      <c r="L157" s="31">
        <v>0.13730000000000001</v>
      </c>
      <c r="M157" s="27">
        <f t="shared" si="14"/>
        <v>2.2400000000000002</v>
      </c>
      <c r="N157" s="41">
        <v>3.4</v>
      </c>
      <c r="O157" s="41"/>
      <c r="P157" s="42">
        <v>1.8</v>
      </c>
      <c r="Q157" s="31">
        <v>3.1050000000000001E-2</v>
      </c>
      <c r="R157" s="27" t="s">
        <v>23</v>
      </c>
      <c r="S157" s="34">
        <v>6.0000000000000001E-3</v>
      </c>
      <c r="T157" s="30">
        <v>8362989805862130</v>
      </c>
      <c r="U157" s="30">
        <f t="shared" si="13"/>
        <v>20190129</v>
      </c>
      <c r="V157" s="27" t="s">
        <v>131</v>
      </c>
    </row>
    <row r="158" spans="1:22" ht="15">
      <c r="A158">
        <v>20190129</v>
      </c>
      <c r="B158">
        <v>9</v>
      </c>
      <c r="C158" s="6">
        <v>1100</v>
      </c>
      <c r="D158" s="4">
        <f t="shared" si="12"/>
        <v>-2200</v>
      </c>
      <c r="E158" s="20">
        <v>-1</v>
      </c>
      <c r="F158" s="6">
        <f t="shared" si="15"/>
        <v>800</v>
      </c>
      <c r="G158">
        <v>39000</v>
      </c>
      <c r="H158">
        <v>28</v>
      </c>
      <c r="I158">
        <v>4</v>
      </c>
      <c r="K158" s="1">
        <v>4.9979999999999997E-2</v>
      </c>
      <c r="L158" s="1">
        <v>4.9979999999999997E-2</v>
      </c>
      <c r="M158">
        <f t="shared" si="14"/>
        <v>2.2400000000000002</v>
      </c>
      <c r="N158" s="39">
        <v>3.9</v>
      </c>
      <c r="O158" s="39"/>
      <c r="P158" s="40">
        <v>1.9</v>
      </c>
      <c r="Q158" s="1">
        <v>3.8490000000000003E-2</v>
      </c>
      <c r="R158" t="s">
        <v>23</v>
      </c>
      <c r="S158" s="9">
        <v>6.0000000000000001E-3</v>
      </c>
      <c r="T158" s="4">
        <v>3439494118648930</v>
      </c>
      <c r="U158" s="4">
        <f t="shared" si="13"/>
        <v>20190129</v>
      </c>
      <c r="V158" t="s">
        <v>132</v>
      </c>
    </row>
    <row r="159" spans="1:22" ht="15">
      <c r="A159">
        <v>20190129</v>
      </c>
      <c r="B159">
        <v>10</v>
      </c>
      <c r="C159" s="6">
        <v>1100</v>
      </c>
      <c r="D159" s="4">
        <f t="shared" si="12"/>
        <v>-2200</v>
      </c>
      <c r="E159" s="5">
        <v>-1</v>
      </c>
      <c r="F159" s="6">
        <f t="shared" si="15"/>
        <v>200</v>
      </c>
      <c r="G159">
        <v>38400</v>
      </c>
      <c r="H159">
        <v>26</v>
      </c>
      <c r="I159">
        <v>4</v>
      </c>
      <c r="K159" s="1">
        <v>5.7369999999999997E-2</v>
      </c>
      <c r="L159" s="1">
        <v>5.7369999999999997E-2</v>
      </c>
      <c r="M159">
        <f t="shared" si="14"/>
        <v>2.2400000000000002</v>
      </c>
      <c r="N159" s="39">
        <v>12</v>
      </c>
      <c r="O159" s="39"/>
      <c r="P159" s="40">
        <v>0</v>
      </c>
      <c r="Q159" s="1">
        <v>1.583E-2</v>
      </c>
      <c r="R159" t="s">
        <v>23</v>
      </c>
      <c r="S159" s="9">
        <v>2.1000000000000001E-2</v>
      </c>
      <c r="T159" s="4">
        <v>3096196537634070</v>
      </c>
      <c r="U159" s="4">
        <f t="shared" si="13"/>
        <v>20190129</v>
      </c>
      <c r="V159" t="s">
        <v>113</v>
      </c>
    </row>
    <row r="160" spans="1:22" ht="15">
      <c r="A160">
        <v>20190129</v>
      </c>
      <c r="B160">
        <v>11</v>
      </c>
      <c r="C160" s="6">
        <v>1100</v>
      </c>
      <c r="D160" s="4">
        <f t="shared" si="12"/>
        <v>-2200</v>
      </c>
      <c r="E160" s="5">
        <v>-1</v>
      </c>
      <c r="F160" s="6">
        <f t="shared" si="15"/>
        <v>200</v>
      </c>
      <c r="G160">
        <v>38400</v>
      </c>
      <c r="H160">
        <v>24</v>
      </c>
      <c r="I160">
        <v>4</v>
      </c>
      <c r="K160" s="1">
        <v>2.691E-2</v>
      </c>
      <c r="L160" s="1">
        <v>2.691E-2</v>
      </c>
      <c r="M160">
        <f t="shared" si="14"/>
        <v>2.2400000000000002</v>
      </c>
      <c r="N160" s="3">
        <v>0</v>
      </c>
      <c r="O160" s="3"/>
      <c r="P160">
        <v>0</v>
      </c>
      <c r="Q160" s="1">
        <v>1.4250000000000001E-2</v>
      </c>
      <c r="R160" t="s">
        <v>23</v>
      </c>
      <c r="S160" s="9">
        <v>2.1000000000000001E-2</v>
      </c>
      <c r="T160" s="4">
        <v>2457402304606400</v>
      </c>
      <c r="U160" s="4">
        <f t="shared" si="13"/>
        <v>20190129</v>
      </c>
      <c r="V160" t="s">
        <v>113</v>
      </c>
    </row>
    <row r="161" spans="1:22" ht="15">
      <c r="A161">
        <v>20190129</v>
      </c>
      <c r="B161">
        <v>12</v>
      </c>
      <c r="C161" s="6">
        <v>1100</v>
      </c>
      <c r="D161" s="4">
        <f t="shared" si="12"/>
        <v>-2200</v>
      </c>
      <c r="E161" s="5">
        <v>-1</v>
      </c>
      <c r="F161" s="6">
        <f t="shared" si="15"/>
        <v>500</v>
      </c>
      <c r="G161">
        <v>38700</v>
      </c>
      <c r="H161">
        <v>32</v>
      </c>
      <c r="I161">
        <v>4</v>
      </c>
      <c r="K161" s="1">
        <v>0.1134</v>
      </c>
      <c r="L161" s="1">
        <v>0.1134</v>
      </c>
      <c r="M161">
        <f t="shared" si="14"/>
        <v>2.2400000000000002</v>
      </c>
      <c r="N161" s="39">
        <v>5</v>
      </c>
      <c r="O161" s="39"/>
      <c r="P161" s="40">
        <v>2</v>
      </c>
      <c r="Q161" s="1">
        <v>1.1310000000000001E-2</v>
      </c>
      <c r="R161" t="s">
        <v>23</v>
      </c>
      <c r="S161" s="9">
        <v>0.01</v>
      </c>
      <c r="T161" s="4">
        <v>6511790191781960</v>
      </c>
      <c r="U161" s="4">
        <f t="shared" si="13"/>
        <v>20190129</v>
      </c>
      <c r="V161" t="s">
        <v>133</v>
      </c>
    </row>
    <row r="162" spans="1:22" ht="15">
      <c r="A162">
        <v>20190129</v>
      </c>
      <c r="B162">
        <v>13</v>
      </c>
      <c r="C162" s="6">
        <v>1100</v>
      </c>
      <c r="D162" s="4">
        <f t="shared" si="12"/>
        <v>-2200</v>
      </c>
      <c r="E162" s="5">
        <v>-1</v>
      </c>
      <c r="F162" s="6">
        <f t="shared" si="15"/>
        <v>500</v>
      </c>
      <c r="G162">
        <v>38700</v>
      </c>
      <c r="H162">
        <v>32</v>
      </c>
      <c r="I162">
        <v>4</v>
      </c>
      <c r="K162" s="1">
        <v>7.6300000000000007E-2</v>
      </c>
      <c r="L162" s="1">
        <v>7.6300000000000007E-2</v>
      </c>
      <c r="M162">
        <f t="shared" si="14"/>
        <v>2.2400000000000002</v>
      </c>
      <c r="N162" s="39">
        <v>3.9</v>
      </c>
      <c r="O162" s="39"/>
      <c r="P162" s="40">
        <v>1.9</v>
      </c>
      <c r="Q162" s="1">
        <v>2.997E-2</v>
      </c>
      <c r="R162" t="s">
        <v>23</v>
      </c>
      <c r="S162" s="9">
        <v>0.01</v>
      </c>
      <c r="T162" s="4">
        <v>6077236291763150</v>
      </c>
      <c r="U162" s="4">
        <f t="shared" si="13"/>
        <v>20190129</v>
      </c>
      <c r="V162" t="s">
        <v>133</v>
      </c>
    </row>
    <row r="163" spans="1:22" ht="15">
      <c r="A163">
        <v>20190129</v>
      </c>
      <c r="B163">
        <v>14</v>
      </c>
      <c r="C163">
        <v>1300</v>
      </c>
      <c r="D163" s="4">
        <f t="shared" si="12"/>
        <v>-2600</v>
      </c>
      <c r="E163" s="5">
        <v>-1</v>
      </c>
      <c r="F163" s="6">
        <f t="shared" si="15"/>
        <v>500</v>
      </c>
      <c r="G163">
        <v>38700</v>
      </c>
      <c r="H163">
        <v>30</v>
      </c>
      <c r="I163">
        <v>4</v>
      </c>
      <c r="K163" s="1">
        <v>6.3950000000000007E-2</v>
      </c>
      <c r="L163" s="1">
        <v>6.3950000000000007E-2</v>
      </c>
      <c r="M163">
        <f t="shared" si="14"/>
        <v>2.2400000000000002</v>
      </c>
      <c r="N163" s="39">
        <v>3.2</v>
      </c>
      <c r="O163" s="39"/>
      <c r="P163" s="40">
        <v>2.2999999999999998</v>
      </c>
      <c r="Q163" s="1">
        <v>2.7969999999999998E-2</v>
      </c>
      <c r="R163" t="s">
        <v>23</v>
      </c>
      <c r="S163" s="9">
        <v>7.0000000000000001E-3</v>
      </c>
      <c r="T163" s="4">
        <v>4567161489197760</v>
      </c>
      <c r="U163" s="4">
        <f t="shared" si="13"/>
        <v>20190129</v>
      </c>
      <c r="V163" t="s">
        <v>130</v>
      </c>
    </row>
    <row r="164" spans="1:22" ht="15">
      <c r="A164">
        <v>20190129</v>
      </c>
      <c r="B164">
        <v>15</v>
      </c>
      <c r="C164">
        <v>1300</v>
      </c>
      <c r="D164" s="4">
        <f t="shared" si="12"/>
        <v>-2600</v>
      </c>
      <c r="E164" s="5">
        <v>-1</v>
      </c>
      <c r="F164" s="6">
        <f t="shared" si="15"/>
        <v>500</v>
      </c>
      <c r="G164">
        <v>38700</v>
      </c>
      <c r="H164">
        <v>29</v>
      </c>
      <c r="I164">
        <v>4</v>
      </c>
      <c r="K164" s="1">
        <v>7.2690000000000005E-2</v>
      </c>
      <c r="L164" s="1">
        <v>7.2690000000000005E-2</v>
      </c>
      <c r="M164">
        <f t="shared" si="14"/>
        <v>2.2400000000000002</v>
      </c>
      <c r="N164" s="39">
        <v>4.5999999999999996</v>
      </c>
      <c r="O164" s="39"/>
      <c r="P164" s="40">
        <v>1.8</v>
      </c>
      <c r="Q164" s="1">
        <v>2.102E-2</v>
      </c>
      <c r="R164" t="s">
        <v>23</v>
      </c>
      <c r="S164" s="9">
        <v>7.0000000000000001E-3</v>
      </c>
      <c r="T164" s="4">
        <v>4704045967703690</v>
      </c>
      <c r="U164" s="4">
        <f t="shared" si="13"/>
        <v>20190129</v>
      </c>
      <c r="V164" t="s">
        <v>134</v>
      </c>
    </row>
    <row r="165" spans="1:22" ht="15">
      <c r="A165">
        <v>20190129</v>
      </c>
      <c r="B165">
        <v>16</v>
      </c>
      <c r="C165">
        <v>900</v>
      </c>
      <c r="D165" s="4">
        <f t="shared" si="12"/>
        <v>-1800</v>
      </c>
      <c r="E165" s="5">
        <v>-1</v>
      </c>
      <c r="F165" s="6">
        <f t="shared" si="15"/>
        <v>500</v>
      </c>
      <c r="G165">
        <v>38700</v>
      </c>
      <c r="H165">
        <v>35</v>
      </c>
      <c r="I165">
        <v>4</v>
      </c>
      <c r="K165" s="1">
        <v>0.1014</v>
      </c>
      <c r="L165" s="1">
        <v>0.1014</v>
      </c>
      <c r="M165">
        <f t="shared" si="14"/>
        <v>2.2400000000000002</v>
      </c>
      <c r="N165" s="39">
        <v>4.4000000000000004</v>
      </c>
      <c r="O165" s="39"/>
      <c r="P165" s="40">
        <v>1.7</v>
      </c>
      <c r="Q165" s="1">
        <v>2.1649999999999999E-2</v>
      </c>
      <c r="R165" t="s">
        <v>23</v>
      </c>
      <c r="S165" s="9">
        <v>1.4999999999999999E-2</v>
      </c>
      <c r="T165" s="4">
        <v>6103309525764280</v>
      </c>
      <c r="U165" s="4">
        <f t="shared" si="13"/>
        <v>20190129</v>
      </c>
      <c r="V165" t="s">
        <v>135</v>
      </c>
    </row>
    <row r="166" spans="1:22" ht="15">
      <c r="A166">
        <v>20190129</v>
      </c>
      <c r="B166">
        <v>17</v>
      </c>
      <c r="C166">
        <v>900</v>
      </c>
      <c r="D166" s="4">
        <f t="shared" si="12"/>
        <v>-1800</v>
      </c>
      <c r="E166" s="5">
        <v>-1</v>
      </c>
      <c r="F166" s="6">
        <f t="shared" si="15"/>
        <v>500</v>
      </c>
      <c r="G166">
        <v>38700</v>
      </c>
      <c r="H166">
        <v>30</v>
      </c>
      <c r="I166">
        <v>4</v>
      </c>
      <c r="K166" s="1">
        <v>7.6249999999999998E-2</v>
      </c>
      <c r="L166" s="1">
        <v>7.6249999999999998E-2</v>
      </c>
      <c r="M166">
        <f t="shared" si="14"/>
        <v>2.2400000000000002</v>
      </c>
      <c r="N166" s="39">
        <v>12</v>
      </c>
      <c r="O166" s="39"/>
      <c r="P166" s="40">
        <v>0</v>
      </c>
      <c r="Q166" s="1">
        <v>2.809E-2</v>
      </c>
      <c r="R166" t="s">
        <v>21</v>
      </c>
      <c r="S166" s="9">
        <v>1.4999999999999999E-2</v>
      </c>
      <c r="T166" s="4">
        <v>3945749412170850</v>
      </c>
      <c r="U166" s="4">
        <f t="shared" si="13"/>
        <v>20190129</v>
      </c>
      <c r="V166" t="s">
        <v>136</v>
      </c>
    </row>
    <row r="167" spans="1:22" ht="15">
      <c r="A167">
        <v>20190129</v>
      </c>
      <c r="B167">
        <v>18</v>
      </c>
      <c r="C167">
        <v>1100</v>
      </c>
      <c r="D167" s="4">
        <f t="shared" si="12"/>
        <v>-2200</v>
      </c>
      <c r="E167" s="5">
        <v>-1</v>
      </c>
      <c r="F167" s="6">
        <f t="shared" si="15"/>
        <v>500</v>
      </c>
      <c r="G167">
        <v>38700</v>
      </c>
      <c r="H167">
        <v>24</v>
      </c>
      <c r="I167">
        <v>4</v>
      </c>
      <c r="K167" s="1">
        <v>8.0680000000000002E-2</v>
      </c>
      <c r="L167" s="1">
        <v>8.0680000000000002E-2</v>
      </c>
      <c r="M167">
        <f t="shared" si="14"/>
        <v>2.2400000000000002</v>
      </c>
      <c r="N167" s="39">
        <v>0</v>
      </c>
      <c r="O167" s="39"/>
      <c r="P167" s="40">
        <v>0</v>
      </c>
      <c r="Q167" s="1">
        <v>1.8159999999999999E-2</v>
      </c>
      <c r="R167" t="s">
        <v>23</v>
      </c>
      <c r="S167" s="9">
        <v>0.01</v>
      </c>
      <c r="T167" s="4">
        <v>4021796344674150</v>
      </c>
      <c r="U167" s="4">
        <f t="shared" si="13"/>
        <v>20190129</v>
      </c>
      <c r="V167" t="s">
        <v>136</v>
      </c>
    </row>
    <row r="168" spans="1:22" ht="15">
      <c r="A168">
        <v>20190129</v>
      </c>
      <c r="B168">
        <v>19</v>
      </c>
      <c r="C168">
        <v>1100</v>
      </c>
      <c r="D168" s="4">
        <f t="shared" si="12"/>
        <v>-2200</v>
      </c>
      <c r="E168" s="5">
        <v>-1</v>
      </c>
      <c r="F168" s="6">
        <f t="shared" si="15"/>
        <v>500</v>
      </c>
      <c r="G168">
        <v>38700</v>
      </c>
      <c r="H168">
        <v>24</v>
      </c>
      <c r="I168">
        <v>4</v>
      </c>
      <c r="K168" s="1">
        <v>8.1509999999999999E-2</v>
      </c>
      <c r="L168" s="1">
        <v>8.1509999999999999E-2</v>
      </c>
      <c r="M168">
        <f t="shared" si="14"/>
        <v>2.2400000000000002</v>
      </c>
      <c r="N168" s="39">
        <v>0</v>
      </c>
      <c r="O168" s="39"/>
      <c r="P168" s="40">
        <v>0</v>
      </c>
      <c r="Q168" s="1">
        <v>1.8509999999999999E-2</v>
      </c>
      <c r="R168" t="s">
        <v>23</v>
      </c>
      <c r="S168" s="9">
        <v>0.01</v>
      </c>
      <c r="T168" s="4">
        <v>4115225433178190</v>
      </c>
      <c r="U168" s="4">
        <f t="shared" si="13"/>
        <v>20190129</v>
      </c>
      <c r="V168" t="s">
        <v>137</v>
      </c>
    </row>
    <row r="169" spans="1:22" ht="15">
      <c r="A169">
        <v>20190129</v>
      </c>
      <c r="B169">
        <v>20</v>
      </c>
      <c r="C169">
        <v>1000</v>
      </c>
      <c r="D169" s="4">
        <f t="shared" si="12"/>
        <v>-2000</v>
      </c>
      <c r="E169" s="5">
        <v>-1</v>
      </c>
      <c r="F169" s="6">
        <f t="shared" si="15"/>
        <v>500</v>
      </c>
      <c r="G169">
        <v>38700</v>
      </c>
      <c r="H169">
        <v>24</v>
      </c>
      <c r="I169">
        <v>4</v>
      </c>
      <c r="K169" s="1">
        <v>7.9000000000000001E-2</v>
      </c>
      <c r="L169" s="1">
        <v>7.9000000000000001E-2</v>
      </c>
      <c r="M169">
        <f t="shared" si="14"/>
        <v>2.2400000000000002</v>
      </c>
      <c r="N169" s="39">
        <v>0</v>
      </c>
      <c r="O169" s="39"/>
      <c r="P169" s="40">
        <v>0</v>
      </c>
      <c r="Q169" s="1">
        <v>1.8939999999999999E-2</v>
      </c>
      <c r="R169" t="s">
        <v>23</v>
      </c>
      <c r="S169" s="9">
        <v>1.2E-2</v>
      </c>
      <c r="T169" s="4">
        <v>4086979429676970</v>
      </c>
      <c r="U169" s="4">
        <f t="shared" si="13"/>
        <v>20190129</v>
      </c>
      <c r="V169" t="s">
        <v>137</v>
      </c>
    </row>
    <row r="170" spans="1:22" ht="15">
      <c r="A170">
        <v>20190129</v>
      </c>
      <c r="B170">
        <v>21</v>
      </c>
      <c r="C170">
        <v>1200</v>
      </c>
      <c r="D170" s="4">
        <f t="shared" si="12"/>
        <v>-2400</v>
      </c>
      <c r="E170" s="5">
        <v>-1</v>
      </c>
      <c r="F170" s="6">
        <f t="shared" si="15"/>
        <v>500</v>
      </c>
      <c r="G170">
        <v>38700</v>
      </c>
      <c r="H170">
        <v>22</v>
      </c>
      <c r="I170">
        <v>4</v>
      </c>
      <c r="K170" s="1">
        <v>6.1839999999999999E-2</v>
      </c>
      <c r="L170" s="1">
        <v>6.1839999999999999E-2</v>
      </c>
      <c r="M170">
        <f t="shared" si="14"/>
        <v>2.2400000000000002</v>
      </c>
      <c r="N170" s="3">
        <v>0</v>
      </c>
      <c r="O170" s="3"/>
      <c r="P170">
        <v>0</v>
      </c>
      <c r="Q170" s="1">
        <v>1.881E-2</v>
      </c>
      <c r="R170" t="s">
        <v>23</v>
      </c>
      <c r="S170" s="9">
        <v>8.0000000000000002E-3</v>
      </c>
      <c r="T170" s="4">
        <v>3506849973151850</v>
      </c>
      <c r="U170" s="4">
        <f t="shared" si="13"/>
        <v>20190129</v>
      </c>
      <c r="V170" t="s">
        <v>113</v>
      </c>
    </row>
    <row r="171" spans="1:22" ht="15">
      <c r="A171">
        <v>20190129</v>
      </c>
      <c r="B171">
        <v>22</v>
      </c>
      <c r="C171">
        <v>1200</v>
      </c>
      <c r="D171" s="4">
        <f t="shared" si="12"/>
        <v>-2400</v>
      </c>
      <c r="E171" s="5">
        <v>-1</v>
      </c>
      <c r="F171" s="6">
        <f t="shared" si="15"/>
        <v>500</v>
      </c>
      <c r="G171">
        <v>38700</v>
      </c>
      <c r="H171">
        <v>0</v>
      </c>
      <c r="I171">
        <v>4</v>
      </c>
      <c r="K171" s="1">
        <v>8.4659999999999999E-2</v>
      </c>
      <c r="L171" s="1">
        <v>8.4659999999999999E-2</v>
      </c>
      <c r="M171">
        <f t="shared" si="14"/>
        <v>2.2400000000000002</v>
      </c>
      <c r="N171" s="3">
        <v>0</v>
      </c>
      <c r="O171" s="3"/>
      <c r="P171">
        <v>0</v>
      </c>
      <c r="Q171" s="1">
        <v>1.6140000000000002E-2</v>
      </c>
      <c r="R171" t="s">
        <v>23</v>
      </c>
      <c r="S171" s="9">
        <v>8.0000000000000002E-3</v>
      </c>
      <c r="T171" s="4">
        <v>3889257405168410</v>
      </c>
      <c r="U171" s="4">
        <f t="shared" si="13"/>
        <v>20190129</v>
      </c>
      <c r="V171" t="s">
        <v>113</v>
      </c>
    </row>
    <row r="172" spans="1:22" ht="15">
      <c r="A172">
        <v>20190129</v>
      </c>
      <c r="B172">
        <v>23</v>
      </c>
      <c r="C172">
        <v>900</v>
      </c>
      <c r="D172" s="4">
        <f t="shared" si="12"/>
        <v>-1800</v>
      </c>
      <c r="E172" s="5">
        <v>-1</v>
      </c>
      <c r="F172" s="6">
        <f t="shared" si="15"/>
        <v>500</v>
      </c>
      <c r="G172">
        <v>38700</v>
      </c>
      <c r="H172">
        <v>29</v>
      </c>
      <c r="I172">
        <v>4</v>
      </c>
      <c r="K172" s="1">
        <v>7.1279999999999996E-2</v>
      </c>
      <c r="L172" s="1">
        <v>7.1279999999999996E-2</v>
      </c>
      <c r="M172">
        <f t="shared" si="14"/>
        <v>2.2400000000000002</v>
      </c>
      <c r="N172" s="39">
        <v>12</v>
      </c>
      <c r="O172" s="39"/>
      <c r="P172" s="40">
        <v>0</v>
      </c>
      <c r="Q172" s="1">
        <v>1.7899999999999999E-2</v>
      </c>
      <c r="R172" t="s">
        <v>23</v>
      </c>
      <c r="S172" s="9">
        <v>1.4999999999999999E-2</v>
      </c>
      <c r="T172" s="4">
        <v>4008759727673580</v>
      </c>
      <c r="U172" s="4">
        <f t="shared" si="13"/>
        <v>20190129</v>
      </c>
      <c r="V172" t="s">
        <v>138</v>
      </c>
    </row>
    <row r="173" spans="1:22" ht="15">
      <c r="A173">
        <v>20190129</v>
      </c>
      <c r="B173">
        <v>24</v>
      </c>
      <c r="C173">
        <v>1100</v>
      </c>
      <c r="D173" s="4">
        <f t="shared" si="12"/>
        <v>-2200</v>
      </c>
      <c r="E173" s="5">
        <v>-1</v>
      </c>
      <c r="F173" s="6">
        <f t="shared" si="15"/>
        <v>500</v>
      </c>
      <c r="G173">
        <v>38700</v>
      </c>
      <c r="H173">
        <v>26</v>
      </c>
      <c r="I173">
        <v>4</v>
      </c>
      <c r="K173" s="1">
        <v>9.282E-2</v>
      </c>
      <c r="L173" s="1">
        <v>9.282E-2</v>
      </c>
      <c r="M173">
        <f t="shared" si="14"/>
        <v>2.2400000000000002</v>
      </c>
      <c r="N173" s="39">
        <v>12</v>
      </c>
      <c r="O173" s="39"/>
      <c r="P173" s="40">
        <v>0</v>
      </c>
      <c r="Q173" s="1">
        <v>1.8450000000000001E-2</v>
      </c>
      <c r="R173" t="s">
        <v>23</v>
      </c>
      <c r="S173" s="9">
        <v>0.01</v>
      </c>
      <c r="T173" s="4">
        <v>4558470411197380</v>
      </c>
      <c r="U173" s="4">
        <f t="shared" si="13"/>
        <v>20190129</v>
      </c>
      <c r="V173" t="s">
        <v>113</v>
      </c>
    </row>
    <row r="174" spans="1:22" ht="15">
      <c r="A174">
        <v>20190129</v>
      </c>
      <c r="B174">
        <v>25</v>
      </c>
      <c r="C174">
        <v>1100</v>
      </c>
      <c r="D174" s="4">
        <f t="shared" si="12"/>
        <v>-2200</v>
      </c>
      <c r="E174" s="5">
        <v>-1</v>
      </c>
      <c r="F174" s="6">
        <f t="shared" si="15"/>
        <v>500</v>
      </c>
      <c r="G174">
        <v>38700</v>
      </c>
      <c r="H174">
        <v>29</v>
      </c>
      <c r="I174">
        <v>4</v>
      </c>
      <c r="K174" s="1">
        <v>6.6320000000000004E-2</v>
      </c>
      <c r="L174" s="1">
        <v>6.6320000000000004E-2</v>
      </c>
      <c r="M174">
        <f t="shared" si="14"/>
        <v>2.2400000000000002</v>
      </c>
      <c r="N174" s="39">
        <v>6.7</v>
      </c>
      <c r="O174" s="39"/>
      <c r="P174" s="40">
        <v>2.4</v>
      </c>
      <c r="Q174" s="1">
        <v>2.0979999999999999E-2</v>
      </c>
      <c r="R174" s="43" t="s">
        <v>23</v>
      </c>
      <c r="S174" s="9">
        <v>0.01</v>
      </c>
      <c r="T174" s="4">
        <v>4767056283206420</v>
      </c>
      <c r="U174" s="4">
        <f t="shared" si="13"/>
        <v>20190129</v>
      </c>
      <c r="V174" t="s">
        <v>139</v>
      </c>
    </row>
    <row r="175" spans="1:22" ht="15">
      <c r="A175">
        <v>20190129</v>
      </c>
      <c r="B175">
        <v>26</v>
      </c>
      <c r="C175">
        <v>1100</v>
      </c>
      <c r="D175" s="4">
        <f t="shared" si="12"/>
        <v>-2200</v>
      </c>
      <c r="E175" s="5">
        <v>-1</v>
      </c>
      <c r="F175" s="6">
        <f t="shared" si="15"/>
        <v>500</v>
      </c>
      <c r="G175">
        <v>38700</v>
      </c>
      <c r="H175">
        <v>28</v>
      </c>
      <c r="I175">
        <v>4</v>
      </c>
      <c r="K175" s="1">
        <v>8.0009999999999998E-2</v>
      </c>
      <c r="L175" s="1">
        <v>8.0009999999999998E-2</v>
      </c>
      <c r="M175">
        <f t="shared" si="14"/>
        <v>2.2400000000000002</v>
      </c>
      <c r="N175" s="39">
        <v>9.1999999999999993</v>
      </c>
      <c r="O175" s="39"/>
      <c r="P175" s="40">
        <v>3.3</v>
      </c>
      <c r="Q175" s="1">
        <v>2.1940000000000001E-2</v>
      </c>
      <c r="R175" t="s">
        <v>23</v>
      </c>
      <c r="S175" s="9">
        <v>0.01</v>
      </c>
      <c r="T175" s="4">
        <v>4330329613687510</v>
      </c>
      <c r="U175" s="4">
        <f t="shared" si="13"/>
        <v>20190129</v>
      </c>
      <c r="V175" t="s">
        <v>140</v>
      </c>
    </row>
    <row r="176" spans="1:22" ht="15">
      <c r="A176">
        <v>20190129</v>
      </c>
      <c r="B176">
        <v>27</v>
      </c>
      <c r="C176">
        <v>1100</v>
      </c>
      <c r="D176" s="4">
        <f t="shared" si="12"/>
        <v>-2200</v>
      </c>
      <c r="E176" s="5">
        <v>-1</v>
      </c>
      <c r="F176" s="6">
        <f t="shared" si="15"/>
        <v>500</v>
      </c>
      <c r="G176">
        <v>38700</v>
      </c>
      <c r="H176">
        <v>28</v>
      </c>
      <c r="I176">
        <v>4</v>
      </c>
      <c r="K176" s="1">
        <v>8.6559999999999998E-2</v>
      </c>
      <c r="L176" s="1">
        <v>8.6559999999999998E-2</v>
      </c>
      <c r="M176">
        <f t="shared" si="14"/>
        <v>2.2400000000000002</v>
      </c>
      <c r="N176" s="39">
        <v>5.4</v>
      </c>
      <c r="O176" s="39"/>
      <c r="P176" s="40">
        <v>2.2000000000000002</v>
      </c>
      <c r="Q176" s="1">
        <v>1.993E-2</v>
      </c>
      <c r="R176" t="s">
        <v>23</v>
      </c>
      <c r="S176" s="9">
        <v>0.01</v>
      </c>
      <c r="T176" s="4">
        <v>4456350244692960</v>
      </c>
      <c r="U176" s="4">
        <f t="shared" si="13"/>
        <v>20190129</v>
      </c>
      <c r="V176" t="s">
        <v>140</v>
      </c>
    </row>
    <row r="177" spans="1:22" ht="15">
      <c r="A177">
        <v>20190129</v>
      </c>
      <c r="B177">
        <v>28</v>
      </c>
      <c r="C177">
        <v>1100</v>
      </c>
      <c r="D177" s="4">
        <f t="shared" si="12"/>
        <v>-2200</v>
      </c>
      <c r="E177" s="5">
        <v>-1</v>
      </c>
      <c r="F177" s="6">
        <f t="shared" si="15"/>
        <v>500</v>
      </c>
      <c r="G177">
        <v>38700</v>
      </c>
      <c r="H177">
        <v>28</v>
      </c>
      <c r="I177">
        <v>4</v>
      </c>
      <c r="K177" s="1">
        <v>4.2659999999999997E-2</v>
      </c>
      <c r="L177" s="1">
        <v>4.2659999999999997E-2</v>
      </c>
      <c r="M177">
        <f t="shared" si="14"/>
        <v>2.2400000000000002</v>
      </c>
      <c r="N177" s="39">
        <v>8</v>
      </c>
      <c r="O177" s="39"/>
      <c r="P177" s="40">
        <v>2.2999999999999998</v>
      </c>
      <c r="Q177" s="1">
        <v>2.051E-2</v>
      </c>
      <c r="R177" t="s">
        <v>23</v>
      </c>
      <c r="S177" s="9">
        <v>0.01</v>
      </c>
      <c r="T177" s="4">
        <v>3346065030144880</v>
      </c>
      <c r="U177" s="4">
        <f t="shared" si="13"/>
        <v>20190129</v>
      </c>
      <c r="V177" t="s">
        <v>140</v>
      </c>
    </row>
    <row r="178" spans="1:22" ht="15">
      <c r="A178">
        <v>20190129</v>
      </c>
      <c r="B178">
        <v>29</v>
      </c>
      <c r="C178">
        <v>1100</v>
      </c>
      <c r="D178" s="4">
        <f t="shared" si="12"/>
        <v>-2200</v>
      </c>
      <c r="E178" s="5">
        <v>-1</v>
      </c>
      <c r="F178" s="6">
        <f t="shared" si="15"/>
        <v>700</v>
      </c>
      <c r="G178">
        <v>38900</v>
      </c>
      <c r="H178">
        <v>30</v>
      </c>
      <c r="I178">
        <v>4</v>
      </c>
      <c r="K178" s="1">
        <v>8.3890000000000006E-2</v>
      </c>
      <c r="L178" s="1">
        <v>8.3890000000000006E-2</v>
      </c>
      <c r="M178">
        <f t="shared" si="14"/>
        <v>2.2400000000000002</v>
      </c>
      <c r="N178" s="39">
        <v>8.6</v>
      </c>
      <c r="O178" s="39"/>
      <c r="P178" s="40">
        <v>0</v>
      </c>
      <c r="Q178" s="1">
        <v>1.54E-2</v>
      </c>
      <c r="R178" t="s">
        <v>23</v>
      </c>
      <c r="S178" s="9">
        <v>7.0000000000000001E-3</v>
      </c>
      <c r="T178" s="4">
        <v>4393339929190230</v>
      </c>
      <c r="U178" s="4">
        <f t="shared" si="13"/>
        <v>20190129</v>
      </c>
      <c r="V178" t="s">
        <v>140</v>
      </c>
    </row>
    <row r="179" spans="1:22" s="27" customFormat="1" ht="15">
      <c r="A179" s="27">
        <v>20190129</v>
      </c>
      <c r="B179" s="27">
        <v>30</v>
      </c>
      <c r="C179" s="27">
        <v>1100</v>
      </c>
      <c r="D179" s="4">
        <f t="shared" si="12"/>
        <v>-2200</v>
      </c>
      <c r="E179" s="28">
        <v>-1</v>
      </c>
      <c r="F179" s="29">
        <f t="shared" si="15"/>
        <v>900</v>
      </c>
      <c r="G179" s="27">
        <v>39100</v>
      </c>
      <c r="H179" s="27">
        <v>43</v>
      </c>
      <c r="I179" s="27">
        <v>4</v>
      </c>
      <c r="K179" s="31">
        <v>0.15379999999999999</v>
      </c>
      <c r="L179" s="31">
        <v>0.15379999999999999</v>
      </c>
      <c r="M179" s="27">
        <f t="shared" si="14"/>
        <v>2.2400000000000002</v>
      </c>
      <c r="N179" s="41">
        <v>3.14</v>
      </c>
      <c r="O179" s="41"/>
      <c r="P179" s="42">
        <v>1.7</v>
      </c>
      <c r="Q179" s="31">
        <v>2.0219999999999998E-2</v>
      </c>
      <c r="R179" s="27" t="s">
        <v>23</v>
      </c>
      <c r="S179" s="34">
        <v>6.0000000000000001E-3</v>
      </c>
      <c r="T179" s="30">
        <v>8087048079350180</v>
      </c>
      <c r="U179" s="30">
        <f t="shared" si="13"/>
        <v>20190129</v>
      </c>
      <c r="V179" s="27" t="s">
        <v>141</v>
      </c>
    </row>
    <row r="180" spans="1:22" ht="15">
      <c r="A180">
        <v>20190129</v>
      </c>
      <c r="B180">
        <v>31</v>
      </c>
      <c r="C180">
        <v>1100</v>
      </c>
      <c r="D180" s="4">
        <f t="shared" si="12"/>
        <v>-2200</v>
      </c>
      <c r="E180" s="5">
        <v>-1</v>
      </c>
      <c r="F180" s="6">
        <f t="shared" si="15"/>
        <v>1100</v>
      </c>
      <c r="G180">
        <v>39300</v>
      </c>
      <c r="H180">
        <v>28</v>
      </c>
      <c r="I180">
        <v>4</v>
      </c>
      <c r="K180" s="1">
        <v>8.4849999999999995E-2</v>
      </c>
      <c r="L180" s="1">
        <v>8.4849999999999995E-2</v>
      </c>
      <c r="M180">
        <f t="shared" si="14"/>
        <v>2.2400000000000002</v>
      </c>
      <c r="N180" s="39">
        <v>3.7</v>
      </c>
      <c r="O180" s="39"/>
      <c r="P180" s="40">
        <v>2.1</v>
      </c>
      <c r="Q180" s="1">
        <v>3.7220000000000003E-2</v>
      </c>
      <c r="R180" t="s">
        <v>23</v>
      </c>
      <c r="S180" s="9">
        <v>5.0000000000000001E-3</v>
      </c>
      <c r="T180" s="4">
        <v>4478077939693900</v>
      </c>
      <c r="U180" s="4">
        <f t="shared" si="13"/>
        <v>20190129</v>
      </c>
      <c r="V180" t="s">
        <v>142</v>
      </c>
    </row>
    <row r="181" spans="1:22" ht="15">
      <c r="A181">
        <v>20190129</v>
      </c>
      <c r="B181">
        <v>32</v>
      </c>
      <c r="C181">
        <v>1100</v>
      </c>
      <c r="D181" s="4">
        <f t="shared" si="12"/>
        <v>-2200</v>
      </c>
      <c r="E181" s="5">
        <v>-1</v>
      </c>
      <c r="F181" s="6">
        <f t="shared" si="15"/>
        <v>800</v>
      </c>
      <c r="G181">
        <v>39000</v>
      </c>
      <c r="H181">
        <v>38</v>
      </c>
      <c r="I181">
        <v>4</v>
      </c>
      <c r="K181" s="1">
        <v>9.4359999999999999E-2</v>
      </c>
      <c r="L181" s="1">
        <v>9.4359999999999999E-2</v>
      </c>
      <c r="M181">
        <f t="shared" si="14"/>
        <v>2.2400000000000002</v>
      </c>
      <c r="N181" s="39">
        <v>6.6</v>
      </c>
      <c r="O181" s="39"/>
      <c r="P181" s="40">
        <v>2.7</v>
      </c>
      <c r="Q181" s="1">
        <v>2.061E-2</v>
      </c>
      <c r="R181" t="s">
        <v>23</v>
      </c>
      <c r="S181" s="9">
        <v>6.0000000000000001E-3</v>
      </c>
      <c r="T181" s="4">
        <v>5581844845741700</v>
      </c>
      <c r="U181" s="4">
        <f t="shared" si="13"/>
        <v>20190129</v>
      </c>
      <c r="V181" t="s">
        <v>143</v>
      </c>
    </row>
    <row r="182" spans="1:22" s="27" customFormat="1" ht="15">
      <c r="A182" s="27">
        <v>20190129</v>
      </c>
      <c r="B182" s="27">
        <v>33</v>
      </c>
      <c r="C182" s="27">
        <v>1100</v>
      </c>
      <c r="D182" s="4">
        <f t="shared" si="12"/>
        <v>-2200</v>
      </c>
      <c r="E182" s="28">
        <v>-1</v>
      </c>
      <c r="F182" s="29">
        <f t="shared" si="15"/>
        <v>700</v>
      </c>
      <c r="G182" s="27">
        <v>38900</v>
      </c>
      <c r="H182" s="27">
        <v>35</v>
      </c>
      <c r="I182" s="27">
        <v>4</v>
      </c>
      <c r="K182" s="31">
        <v>9.4159999999999994E-2</v>
      </c>
      <c r="L182" s="31">
        <v>9.4159999999999994E-2</v>
      </c>
      <c r="M182" s="27">
        <f t="shared" si="14"/>
        <v>2.2400000000000002</v>
      </c>
      <c r="N182" s="41">
        <v>3.7</v>
      </c>
      <c r="O182" s="41"/>
      <c r="P182" s="42">
        <v>2.2999999999999998</v>
      </c>
      <c r="Q182" s="31">
        <v>2.5690000000000001E-2</v>
      </c>
      <c r="R182" s="27" t="s">
        <v>23</v>
      </c>
      <c r="S182" s="34">
        <v>7.0000000000000001E-3</v>
      </c>
      <c r="T182" s="30">
        <v>5003888158716670</v>
      </c>
      <c r="U182" s="30">
        <f t="shared" si="13"/>
        <v>20190129</v>
      </c>
      <c r="V182" s="27" t="s">
        <v>144</v>
      </c>
    </row>
    <row r="183" spans="1:22" ht="15">
      <c r="A183">
        <v>20190129</v>
      </c>
      <c r="B183">
        <v>34</v>
      </c>
      <c r="C183">
        <v>1100</v>
      </c>
      <c r="D183" s="4">
        <f t="shared" si="12"/>
        <v>-2200</v>
      </c>
      <c r="E183" s="5">
        <v>-1</v>
      </c>
      <c r="F183" s="6">
        <f t="shared" si="15"/>
        <v>700</v>
      </c>
      <c r="G183">
        <v>38900</v>
      </c>
      <c r="H183">
        <v>40</v>
      </c>
      <c r="I183">
        <v>4</v>
      </c>
      <c r="K183" s="1">
        <v>0.1454</v>
      </c>
      <c r="L183" s="1">
        <v>0.1454</v>
      </c>
      <c r="M183">
        <f t="shared" si="14"/>
        <v>2.2400000000000002</v>
      </c>
      <c r="N183" s="39">
        <v>6.6</v>
      </c>
      <c r="O183" s="39"/>
      <c r="P183" s="40">
        <v>3.1</v>
      </c>
      <c r="Q183" s="1">
        <v>2.3029999999999998E-2</v>
      </c>
      <c r="R183" t="s">
        <v>23</v>
      </c>
      <c r="S183" s="9">
        <v>7.0000000000000001E-3</v>
      </c>
      <c r="T183" s="4">
        <v>8056629306348860</v>
      </c>
      <c r="U183" s="4">
        <f t="shared" si="13"/>
        <v>20190129</v>
      </c>
      <c r="V183" t="s">
        <v>145</v>
      </c>
    </row>
    <row r="184" spans="1:22" ht="15">
      <c r="A184">
        <v>20190129</v>
      </c>
      <c r="B184">
        <v>35</v>
      </c>
      <c r="C184">
        <v>1100</v>
      </c>
      <c r="D184" s="4">
        <f t="shared" si="12"/>
        <v>-2200</v>
      </c>
      <c r="E184" s="5">
        <v>-1</v>
      </c>
      <c r="F184" s="6">
        <f t="shared" si="15"/>
        <v>700</v>
      </c>
      <c r="G184">
        <v>38900</v>
      </c>
      <c r="H184">
        <v>42</v>
      </c>
      <c r="I184">
        <v>3.7</v>
      </c>
      <c r="K184" s="1">
        <v>0.14580000000000001</v>
      </c>
      <c r="L184" s="1">
        <v>0.14580000000000001</v>
      </c>
      <c r="M184">
        <f t="shared" si="14"/>
        <v>2.0720000000000005</v>
      </c>
      <c r="N184" s="39">
        <f>4.6*1.4</f>
        <v>6.4399999999999995</v>
      </c>
      <c r="O184" s="39"/>
      <c r="P184" s="40">
        <v>2.7</v>
      </c>
      <c r="Q184" s="1">
        <v>3.7080000000000002E-2</v>
      </c>
      <c r="R184" t="s">
        <v>23</v>
      </c>
      <c r="S184" s="9">
        <v>7.0000000000000001E-3</v>
      </c>
      <c r="T184" s="4">
        <v>8095739157350550</v>
      </c>
      <c r="U184" s="4">
        <f t="shared" si="13"/>
        <v>20190129</v>
      </c>
      <c r="V184" t="s">
        <v>116</v>
      </c>
    </row>
    <row r="185" spans="1:22" ht="15">
      <c r="A185">
        <v>20190129</v>
      </c>
      <c r="B185">
        <v>36</v>
      </c>
      <c r="C185">
        <v>1100</v>
      </c>
      <c r="D185" s="4">
        <f t="shared" si="12"/>
        <v>-2200</v>
      </c>
      <c r="E185" s="5">
        <v>-1</v>
      </c>
      <c r="F185" s="6">
        <f t="shared" si="15"/>
        <v>700</v>
      </c>
      <c r="G185">
        <v>38900</v>
      </c>
      <c r="H185">
        <v>36</v>
      </c>
      <c r="I185">
        <v>3.2</v>
      </c>
      <c r="K185" s="1">
        <v>7.6259999999999994E-2</v>
      </c>
      <c r="L185" s="1">
        <v>7.6259999999999994E-2</v>
      </c>
      <c r="M185">
        <f t="shared" si="14"/>
        <v>1.7920000000000003</v>
      </c>
      <c r="N185" s="39">
        <v>5.9</v>
      </c>
      <c r="O185" s="39"/>
      <c r="P185" s="40">
        <v>2.2999999999999998</v>
      </c>
      <c r="Q185" s="1">
        <v>3.7260000000000001E-2</v>
      </c>
      <c r="R185" t="s">
        <v>23</v>
      </c>
      <c r="S185" s="9">
        <v>6.0000000000000001E-3</v>
      </c>
      <c r="T185" s="4">
        <v>4171717440180640</v>
      </c>
      <c r="U185" s="4">
        <f t="shared" si="13"/>
        <v>20190129</v>
      </c>
      <c r="V185" t="s">
        <v>136</v>
      </c>
    </row>
    <row r="186" spans="1:22" ht="15">
      <c r="A186">
        <v>20190129</v>
      </c>
      <c r="B186">
        <v>37</v>
      </c>
      <c r="C186">
        <v>1100</v>
      </c>
      <c r="D186" s="4">
        <f t="shared" si="12"/>
        <v>-2200</v>
      </c>
      <c r="E186" s="5">
        <v>-1</v>
      </c>
      <c r="F186" s="6">
        <f t="shared" si="15"/>
        <v>700</v>
      </c>
      <c r="G186">
        <v>38900</v>
      </c>
      <c r="H186">
        <v>35</v>
      </c>
      <c r="I186">
        <v>3.3</v>
      </c>
      <c r="K186" s="1">
        <v>8.9560000000000001E-2</v>
      </c>
      <c r="L186" s="1">
        <v>8.9560000000000001E-2</v>
      </c>
      <c r="M186">
        <f t="shared" si="14"/>
        <v>1.8480000000000001</v>
      </c>
      <c r="N186" s="39">
        <v>6.1</v>
      </c>
      <c r="O186" s="39"/>
      <c r="P186" s="40">
        <v>2.8</v>
      </c>
      <c r="Q186" s="1">
        <v>1.9199999999999998E-2</v>
      </c>
      <c r="R186" t="s">
        <v>23</v>
      </c>
      <c r="S186" s="9">
        <v>6.0000000000000001E-3</v>
      </c>
      <c r="T186" s="4">
        <v>5362395126232200</v>
      </c>
      <c r="U186" s="4">
        <f t="shared" si="13"/>
        <v>20190129</v>
      </c>
      <c r="V186" t="s">
        <v>146</v>
      </c>
    </row>
    <row r="187" spans="1:22" ht="15">
      <c r="A187">
        <v>20190129</v>
      </c>
      <c r="B187">
        <v>38</v>
      </c>
      <c r="C187">
        <v>1100</v>
      </c>
      <c r="D187" s="4">
        <f t="shared" si="12"/>
        <v>-2200</v>
      </c>
      <c r="E187" s="5">
        <v>-1</v>
      </c>
      <c r="F187" s="6">
        <f t="shared" si="15"/>
        <v>700</v>
      </c>
      <c r="G187">
        <v>38900</v>
      </c>
      <c r="H187">
        <v>36</v>
      </c>
      <c r="I187">
        <v>3.4</v>
      </c>
      <c r="K187" s="1">
        <v>8.4269999999999998E-2</v>
      </c>
      <c r="L187" s="1">
        <v>8.4269999999999998E-2</v>
      </c>
      <c r="M187">
        <f t="shared" si="14"/>
        <v>1.9040000000000001</v>
      </c>
      <c r="N187" s="39">
        <v>7</v>
      </c>
      <c r="O187" s="39"/>
      <c r="P187" s="40">
        <v>3.1</v>
      </c>
      <c r="Q187" s="1">
        <v>2.4680000000000001E-2</v>
      </c>
      <c r="R187" t="s">
        <v>23</v>
      </c>
      <c r="S187" s="9">
        <v>6.0000000000000001E-3</v>
      </c>
      <c r="T187" s="4">
        <v>5245065573227120</v>
      </c>
      <c r="U187" s="4">
        <f t="shared" si="13"/>
        <v>20190129</v>
      </c>
      <c r="V187" t="s">
        <v>146</v>
      </c>
    </row>
    <row r="188" spans="1:22" ht="15">
      <c r="A188">
        <v>20190129</v>
      </c>
      <c r="B188">
        <v>39</v>
      </c>
      <c r="C188">
        <v>1100</v>
      </c>
      <c r="D188" s="4">
        <f t="shared" si="12"/>
        <v>-2200</v>
      </c>
      <c r="E188" s="5">
        <v>-1</v>
      </c>
      <c r="F188" s="6">
        <f t="shared" si="15"/>
        <v>700</v>
      </c>
      <c r="G188">
        <v>38900</v>
      </c>
      <c r="H188">
        <v>37</v>
      </c>
      <c r="I188">
        <v>3.3</v>
      </c>
      <c r="K188" s="1">
        <v>6.1280000000000001E-2</v>
      </c>
      <c r="L188" s="1">
        <v>6.1280000000000001E-2</v>
      </c>
      <c r="M188">
        <f t="shared" si="14"/>
        <v>1.8480000000000001</v>
      </c>
      <c r="N188" s="39">
        <v>4.0999999999999996</v>
      </c>
      <c r="O188" s="39"/>
      <c r="P188" s="40">
        <v>3</v>
      </c>
      <c r="Q188" s="1">
        <v>2.4140000000000002E-2</v>
      </c>
      <c r="R188" t="s">
        <v>23</v>
      </c>
      <c r="S188" s="9">
        <v>6.0000000000000001E-3</v>
      </c>
      <c r="T188" s="4">
        <v>4047869578675270</v>
      </c>
      <c r="U188" s="4">
        <f t="shared" si="13"/>
        <v>20190129</v>
      </c>
      <c r="V188" t="s">
        <v>147</v>
      </c>
    </row>
    <row r="189" spans="1:22" ht="15">
      <c r="A189">
        <v>20190129</v>
      </c>
      <c r="B189">
        <v>40</v>
      </c>
      <c r="C189">
        <v>1100</v>
      </c>
      <c r="D189" s="4">
        <f t="shared" si="12"/>
        <v>-2200</v>
      </c>
      <c r="E189" s="5">
        <v>-1</v>
      </c>
      <c r="F189" s="6">
        <f t="shared" si="15"/>
        <v>700</v>
      </c>
      <c r="G189">
        <v>38900</v>
      </c>
      <c r="H189">
        <v>32</v>
      </c>
      <c r="I189">
        <v>3</v>
      </c>
      <c r="K189" s="1">
        <v>8.6999999999999994E-2</v>
      </c>
      <c r="L189" s="1">
        <v>8.6999999999999994E-2</v>
      </c>
      <c r="M189">
        <f t="shared" si="14"/>
        <v>1.6800000000000002</v>
      </c>
      <c r="N189" s="39">
        <v>10</v>
      </c>
      <c r="O189" s="39"/>
      <c r="P189" s="40">
        <v>0</v>
      </c>
      <c r="Q189" s="1">
        <v>1.8630000000000001E-2</v>
      </c>
      <c r="R189" t="s">
        <v>23</v>
      </c>
      <c r="S189" s="9">
        <v>5.0000000000000001E-3</v>
      </c>
      <c r="T189" s="4">
        <v>4252109911684120</v>
      </c>
      <c r="U189" s="4">
        <f t="shared" si="13"/>
        <v>20190129</v>
      </c>
      <c r="V189" t="s">
        <v>140</v>
      </c>
    </row>
    <row r="190" spans="1:22" ht="15">
      <c r="A190">
        <v>20190129</v>
      </c>
      <c r="B190">
        <v>41</v>
      </c>
      <c r="C190">
        <v>1100</v>
      </c>
      <c r="D190" s="4">
        <f t="shared" si="12"/>
        <v>-2200</v>
      </c>
      <c r="E190" s="5">
        <v>-1</v>
      </c>
      <c r="F190" s="6">
        <f t="shared" si="15"/>
        <v>700</v>
      </c>
      <c r="G190">
        <v>38900</v>
      </c>
      <c r="H190">
        <v>39</v>
      </c>
      <c r="I190">
        <v>3.1</v>
      </c>
      <c r="K190" s="1">
        <v>7.2120000000000004E-2</v>
      </c>
      <c r="L190" s="1">
        <v>7.2120000000000004E-2</v>
      </c>
      <c r="M190">
        <f t="shared" si="14"/>
        <v>1.7360000000000002</v>
      </c>
      <c r="N190" s="39">
        <v>4</v>
      </c>
      <c r="O190" s="39"/>
      <c r="P190" s="40">
        <v>1.9</v>
      </c>
      <c r="Q190" s="1">
        <v>1.9570000000000001E-2</v>
      </c>
      <c r="R190" t="s">
        <v>23</v>
      </c>
      <c r="S190" s="9">
        <v>6.0000000000000001E-3</v>
      </c>
      <c r="T190" s="4">
        <v>4982160463715730</v>
      </c>
      <c r="U190" s="4">
        <f t="shared" si="13"/>
        <v>20190129</v>
      </c>
      <c r="V190" t="s">
        <v>116</v>
      </c>
    </row>
    <row r="191" spans="1:22" ht="15">
      <c r="A191">
        <v>20190129</v>
      </c>
      <c r="B191">
        <v>42</v>
      </c>
      <c r="C191">
        <v>1100</v>
      </c>
      <c r="D191" s="4">
        <f t="shared" si="12"/>
        <v>-2200</v>
      </c>
      <c r="E191" s="5">
        <v>-1</v>
      </c>
      <c r="F191" s="6">
        <f t="shared" si="15"/>
        <v>700</v>
      </c>
      <c r="G191">
        <v>38900</v>
      </c>
      <c r="H191">
        <v>39</v>
      </c>
      <c r="I191">
        <v>3.1</v>
      </c>
      <c r="K191" s="1">
        <v>0.1099</v>
      </c>
      <c r="L191" s="1">
        <v>0.1099</v>
      </c>
      <c r="M191">
        <f t="shared" si="14"/>
        <v>1.7360000000000002</v>
      </c>
      <c r="N191" s="39">
        <v>4.5999999999999996</v>
      </c>
      <c r="O191" s="39"/>
      <c r="P191" s="40">
        <v>2</v>
      </c>
      <c r="Q191" s="1">
        <v>2.2929999999999999E-2</v>
      </c>
      <c r="R191" t="s">
        <v>23</v>
      </c>
      <c r="S191" s="9">
        <v>6.0000000000000001E-3</v>
      </c>
      <c r="T191" s="4">
        <v>5879514267254590</v>
      </c>
      <c r="U191" s="4">
        <f t="shared" si="13"/>
        <v>20190129</v>
      </c>
      <c r="V191" t="s">
        <v>148</v>
      </c>
    </row>
    <row r="192" spans="1:22" ht="15">
      <c r="A192">
        <v>20190129</v>
      </c>
      <c r="B192">
        <v>43</v>
      </c>
      <c r="C192">
        <v>1100</v>
      </c>
      <c r="D192" s="4">
        <f t="shared" si="12"/>
        <v>-2200</v>
      </c>
      <c r="E192" s="5">
        <v>-1</v>
      </c>
      <c r="F192" s="6">
        <f t="shared" si="15"/>
        <v>700</v>
      </c>
      <c r="G192">
        <v>38900</v>
      </c>
      <c r="H192">
        <v>39</v>
      </c>
      <c r="I192">
        <v>3.1</v>
      </c>
      <c r="K192" s="1">
        <v>0.1041</v>
      </c>
      <c r="L192" s="1">
        <v>0.1041</v>
      </c>
      <c r="M192">
        <f t="shared" si="14"/>
        <v>1.7360000000000002</v>
      </c>
      <c r="N192" s="39">
        <v>4.5999999999999996</v>
      </c>
      <c r="O192" s="39"/>
      <c r="P192" s="40">
        <v>2</v>
      </c>
      <c r="Q192" s="1">
        <v>2.7060000000000001E-2</v>
      </c>
      <c r="R192" t="s">
        <v>23</v>
      </c>
      <c r="S192" s="9">
        <v>6.0000000000000001E-3</v>
      </c>
      <c r="T192" s="4">
        <v>5729593171748100</v>
      </c>
      <c r="U192" s="4">
        <f t="shared" si="13"/>
        <v>20190129</v>
      </c>
      <c r="V192" t="s">
        <v>148</v>
      </c>
    </row>
    <row r="193" spans="1:24" ht="15">
      <c r="A193">
        <v>20190129</v>
      </c>
      <c r="B193">
        <v>44</v>
      </c>
      <c r="C193">
        <v>1100</v>
      </c>
      <c r="D193" s="4">
        <f t="shared" si="12"/>
        <v>-2200</v>
      </c>
      <c r="E193" s="5">
        <v>-1</v>
      </c>
      <c r="F193" s="6">
        <f t="shared" si="15"/>
        <v>700</v>
      </c>
      <c r="G193">
        <v>38900</v>
      </c>
      <c r="H193">
        <v>28</v>
      </c>
      <c r="I193">
        <v>3</v>
      </c>
      <c r="K193" s="1">
        <v>6.3039999999999999E-2</v>
      </c>
      <c r="L193" s="1">
        <v>6.3039999999999999E-2</v>
      </c>
      <c r="M193">
        <f t="shared" si="14"/>
        <v>1.6800000000000002</v>
      </c>
      <c r="N193" s="39">
        <v>0</v>
      </c>
      <c r="O193" s="39"/>
      <c r="P193" s="40">
        <v>0</v>
      </c>
      <c r="Q193" s="1">
        <v>2.6370000000000001E-2</v>
      </c>
      <c r="R193" t="s">
        <v>23</v>
      </c>
      <c r="S193" s="9">
        <v>5.0000000000000001E-3</v>
      </c>
      <c r="T193" s="4">
        <v>3830592628665870</v>
      </c>
      <c r="U193" s="4">
        <f t="shared" si="13"/>
        <v>20190129</v>
      </c>
      <c r="V193" t="s">
        <v>140</v>
      </c>
    </row>
    <row r="194" spans="1:24" ht="15">
      <c r="A194">
        <v>20190129</v>
      </c>
      <c r="B194">
        <v>45</v>
      </c>
      <c r="C194">
        <v>1100</v>
      </c>
      <c r="D194" s="4">
        <f t="shared" ref="D194:D257" si="16">C194*-2</f>
        <v>-2200</v>
      </c>
      <c r="E194" s="5">
        <v>-1</v>
      </c>
      <c r="F194" s="6">
        <f t="shared" si="15"/>
        <v>700</v>
      </c>
      <c r="G194">
        <v>38900</v>
      </c>
      <c r="H194">
        <v>32</v>
      </c>
      <c r="I194">
        <v>3</v>
      </c>
      <c r="K194" s="1">
        <v>8.7709999999999996E-2</v>
      </c>
      <c r="L194" s="1">
        <v>8.7709999999999996E-2</v>
      </c>
      <c r="M194">
        <f t="shared" si="14"/>
        <v>1.6800000000000002</v>
      </c>
      <c r="N194" s="39">
        <v>7.8</v>
      </c>
      <c r="O194" s="39"/>
      <c r="P194" s="40">
        <v>2.8</v>
      </c>
      <c r="Q194" s="1">
        <v>1.763E-2</v>
      </c>
      <c r="R194" t="s">
        <v>23</v>
      </c>
      <c r="S194" s="9">
        <v>5.0000000000000001E-3</v>
      </c>
      <c r="T194" s="4">
        <v>4686663811702940</v>
      </c>
      <c r="U194" s="4">
        <f t="shared" ref="U194:U257" si="17">A194</f>
        <v>20190129</v>
      </c>
      <c r="V194" t="s">
        <v>134</v>
      </c>
    </row>
    <row r="195" spans="1:24" ht="15">
      <c r="A195">
        <v>20190129</v>
      </c>
      <c r="B195">
        <v>46</v>
      </c>
      <c r="C195">
        <v>1100</v>
      </c>
      <c r="D195" s="4">
        <f t="shared" si="16"/>
        <v>-2200</v>
      </c>
      <c r="E195" s="5">
        <v>-1</v>
      </c>
      <c r="F195" s="6">
        <f t="shared" si="15"/>
        <v>700</v>
      </c>
      <c r="G195">
        <v>38900</v>
      </c>
      <c r="H195">
        <v>24</v>
      </c>
      <c r="I195">
        <v>2.7</v>
      </c>
      <c r="K195" s="1">
        <v>6.9900000000000004E-2</v>
      </c>
      <c r="L195" s="1">
        <v>6.9900000000000004E-2</v>
      </c>
      <c r="M195">
        <f t="shared" si="14"/>
        <v>1.5120000000000002</v>
      </c>
      <c r="N195" s="39">
        <v>0</v>
      </c>
      <c r="O195" s="39"/>
      <c r="P195" s="40">
        <v>0</v>
      </c>
      <c r="Q195" s="1">
        <v>2.1569999999999999E-2</v>
      </c>
      <c r="R195" t="s">
        <v>23</v>
      </c>
      <c r="S195" s="9">
        <v>5.0000000000000001E-3</v>
      </c>
      <c r="T195" s="4">
        <v>3856665862666990</v>
      </c>
      <c r="U195" s="4">
        <f t="shared" si="17"/>
        <v>20190129</v>
      </c>
      <c r="V195" t="s">
        <v>136</v>
      </c>
    </row>
    <row r="196" spans="1:24" ht="15">
      <c r="A196">
        <v>20190129</v>
      </c>
      <c r="B196">
        <v>47</v>
      </c>
      <c r="C196">
        <v>1100</v>
      </c>
      <c r="D196" s="4">
        <f t="shared" si="16"/>
        <v>-2200</v>
      </c>
      <c r="E196" s="5">
        <v>-1</v>
      </c>
      <c r="F196" s="6">
        <f t="shared" si="15"/>
        <v>700</v>
      </c>
      <c r="G196">
        <v>38900</v>
      </c>
      <c r="H196">
        <v>29</v>
      </c>
      <c r="I196">
        <v>2.7</v>
      </c>
      <c r="K196" s="1">
        <v>6.6970000000000002E-2</v>
      </c>
      <c r="L196" s="1">
        <v>6.6970000000000002E-2</v>
      </c>
      <c r="M196">
        <f t="shared" si="14"/>
        <v>1.5120000000000002</v>
      </c>
      <c r="N196" s="39">
        <v>4.9000000000000004</v>
      </c>
      <c r="O196" s="39"/>
      <c r="P196" s="40">
        <v>2.2999999999999998</v>
      </c>
      <c r="Q196" s="1">
        <v>1.7749999999999998E-2</v>
      </c>
      <c r="R196" t="s">
        <v>23</v>
      </c>
      <c r="S196" s="9">
        <v>5.0000000000000001E-3</v>
      </c>
      <c r="T196" s="4">
        <v>4006586958173490</v>
      </c>
      <c r="U196" s="4">
        <f t="shared" si="17"/>
        <v>20190129</v>
      </c>
      <c r="V196" t="s">
        <v>136</v>
      </c>
    </row>
    <row r="197" spans="1:24" ht="15">
      <c r="A197">
        <v>20190129</v>
      </c>
      <c r="B197">
        <v>48</v>
      </c>
      <c r="C197">
        <v>1100</v>
      </c>
      <c r="D197" s="4">
        <f t="shared" si="16"/>
        <v>-2200</v>
      </c>
      <c r="E197" s="5">
        <v>-1</v>
      </c>
      <c r="F197" s="6">
        <f t="shared" si="15"/>
        <v>700</v>
      </c>
      <c r="G197">
        <v>38900</v>
      </c>
      <c r="H197">
        <v>28</v>
      </c>
      <c r="I197">
        <v>2.6</v>
      </c>
      <c r="K197" s="1">
        <v>6.1940000000000002E-2</v>
      </c>
      <c r="L197" s="1">
        <v>6.1940000000000002E-2</v>
      </c>
      <c r="M197">
        <f t="shared" si="14"/>
        <v>1.4560000000000002</v>
      </c>
      <c r="N197" s="39">
        <v>0</v>
      </c>
      <c r="O197" s="39"/>
      <c r="P197" s="40">
        <v>0</v>
      </c>
      <c r="Q197" s="1">
        <v>1.8440000000000002E-2</v>
      </c>
      <c r="R197" t="s">
        <v>23</v>
      </c>
      <c r="S197" s="9">
        <v>5.0000000000000001E-3</v>
      </c>
      <c r="T197" s="4">
        <v>3630697834657210</v>
      </c>
      <c r="U197" s="4">
        <f t="shared" si="17"/>
        <v>20190129</v>
      </c>
      <c r="V197" t="s">
        <v>136</v>
      </c>
    </row>
    <row r="198" spans="1:24" ht="15">
      <c r="A198">
        <v>20190129</v>
      </c>
      <c r="B198">
        <v>49</v>
      </c>
      <c r="C198">
        <v>1100</v>
      </c>
      <c r="D198" s="4">
        <f t="shared" si="16"/>
        <v>-2200</v>
      </c>
      <c r="E198" s="5">
        <v>-1</v>
      </c>
      <c r="F198" s="6">
        <f t="shared" si="15"/>
        <v>700</v>
      </c>
      <c r="G198">
        <v>38900</v>
      </c>
      <c r="H198">
        <v>27</v>
      </c>
      <c r="I198">
        <v>2.6</v>
      </c>
      <c r="K198" s="1">
        <v>6.021E-2</v>
      </c>
      <c r="L198" s="1">
        <v>6.021E-2</v>
      </c>
      <c r="M198">
        <f t="shared" si="14"/>
        <v>1.4560000000000002</v>
      </c>
      <c r="N198" s="39">
        <v>7</v>
      </c>
      <c r="O198" s="39"/>
      <c r="P198" s="40">
        <v>0</v>
      </c>
      <c r="Q198" s="1">
        <v>1.6709999999999999E-2</v>
      </c>
      <c r="R198" t="s">
        <v>23</v>
      </c>
      <c r="S198" s="9">
        <v>5.0000000000000001E-3</v>
      </c>
      <c r="T198" s="4">
        <v>3528577668152790</v>
      </c>
      <c r="U198" s="4">
        <f t="shared" si="17"/>
        <v>20190129</v>
      </c>
      <c r="V198" t="s">
        <v>136</v>
      </c>
    </row>
    <row r="199" spans="1:24" ht="15">
      <c r="A199">
        <v>20190129</v>
      </c>
      <c r="B199">
        <v>50</v>
      </c>
      <c r="C199">
        <v>1100</v>
      </c>
      <c r="D199" s="4">
        <f t="shared" si="16"/>
        <v>-2200</v>
      </c>
      <c r="E199" s="5">
        <v>-1</v>
      </c>
      <c r="F199" s="6">
        <f t="shared" si="15"/>
        <v>700</v>
      </c>
      <c r="G199">
        <v>38900</v>
      </c>
      <c r="H199">
        <v>27</v>
      </c>
      <c r="I199">
        <v>2.5</v>
      </c>
      <c r="K199" s="1">
        <v>4.7559999999999998E-2</v>
      </c>
      <c r="L199" s="1">
        <v>4.7559999999999998E-2</v>
      </c>
      <c r="M199">
        <f t="shared" ref="M199:M262" si="18">I199*0.56</f>
        <v>1.4000000000000001</v>
      </c>
      <c r="N199" s="39">
        <v>4.5</v>
      </c>
      <c r="O199" s="39"/>
      <c r="P199" s="40">
        <v>0</v>
      </c>
      <c r="Q199" s="1">
        <v>1.6240000000000001E-2</v>
      </c>
      <c r="R199" t="s">
        <v>23</v>
      </c>
      <c r="S199" s="9">
        <v>5.0000000000000001E-3</v>
      </c>
      <c r="T199" s="4">
        <v>3419939193148080</v>
      </c>
      <c r="U199" s="4">
        <f t="shared" si="17"/>
        <v>20190129</v>
      </c>
      <c r="V199" t="s">
        <v>136</v>
      </c>
    </row>
    <row r="200" spans="1:24" ht="15">
      <c r="A200">
        <v>20190129</v>
      </c>
      <c r="B200">
        <v>51</v>
      </c>
      <c r="C200">
        <v>1100</v>
      </c>
      <c r="D200" s="4">
        <f t="shared" si="16"/>
        <v>-2200</v>
      </c>
      <c r="E200" s="5">
        <v>-1</v>
      </c>
      <c r="F200" s="6">
        <f t="shared" si="15"/>
        <v>700</v>
      </c>
      <c r="G200" s="10">
        <v>38900</v>
      </c>
      <c r="H200">
        <v>32</v>
      </c>
      <c r="I200">
        <v>2.2999999999999998</v>
      </c>
      <c r="K200" s="8">
        <v>5.8619999999999998E-2</v>
      </c>
      <c r="L200" s="1">
        <v>5.8619999999999998E-2</v>
      </c>
      <c r="M200">
        <f t="shared" si="18"/>
        <v>1.288</v>
      </c>
      <c r="N200" s="39">
        <v>5</v>
      </c>
      <c r="O200" s="39"/>
      <c r="P200" s="40">
        <v>2.4</v>
      </c>
      <c r="Q200" s="1">
        <v>1.5740000000000001E-2</v>
      </c>
      <c r="R200" t="s">
        <v>23</v>
      </c>
      <c r="S200" s="9">
        <v>4.0000000000000001E-3</v>
      </c>
      <c r="T200" s="4">
        <v>3550305363153730</v>
      </c>
      <c r="U200" s="4">
        <f t="shared" si="17"/>
        <v>20190129</v>
      </c>
      <c r="V200" t="s">
        <v>136</v>
      </c>
    </row>
    <row r="201" spans="1:24" ht="15">
      <c r="A201">
        <v>20180118</v>
      </c>
      <c r="B201">
        <v>1</v>
      </c>
      <c r="C201" s="6">
        <v>0</v>
      </c>
      <c r="D201" s="4">
        <f t="shared" si="16"/>
        <v>0</v>
      </c>
      <c r="E201" s="5">
        <v>-1</v>
      </c>
      <c r="F201" s="6">
        <f t="shared" si="15"/>
        <v>300</v>
      </c>
      <c r="G201" s="10">
        <v>38500</v>
      </c>
      <c r="H201">
        <v>21</v>
      </c>
      <c r="I201" s="8">
        <v>4.3</v>
      </c>
      <c r="J201" s="8">
        <v>0.1147</v>
      </c>
      <c r="L201" s="8">
        <v>0.72850000000000004</v>
      </c>
      <c r="M201">
        <f t="shared" si="18"/>
        <v>2.4079999999999999</v>
      </c>
      <c r="N201" s="3">
        <v>0</v>
      </c>
      <c r="O201" s="3"/>
      <c r="Q201" s="1">
        <v>1.221E-2</v>
      </c>
      <c r="R201" t="s">
        <v>21</v>
      </c>
      <c r="S201" s="9">
        <v>1.645</v>
      </c>
      <c r="T201" s="4">
        <v>2652951559614870</v>
      </c>
      <c r="U201" s="4">
        <f t="shared" si="17"/>
        <v>20180118</v>
      </c>
      <c r="V201" t="s">
        <v>149</v>
      </c>
    </row>
    <row r="202" spans="1:24" ht="15">
      <c r="A202">
        <v>20180118</v>
      </c>
      <c r="B202">
        <v>2</v>
      </c>
      <c r="C202">
        <v>0</v>
      </c>
      <c r="D202" s="4">
        <f t="shared" si="16"/>
        <v>0</v>
      </c>
      <c r="E202" s="5">
        <v>-1</v>
      </c>
      <c r="F202" s="6">
        <f t="shared" si="15"/>
        <v>300</v>
      </c>
      <c r="G202">
        <v>38500</v>
      </c>
      <c r="H202">
        <v>21</v>
      </c>
      <c r="I202">
        <v>3.8</v>
      </c>
      <c r="J202" s="1">
        <v>0.14990000000000001</v>
      </c>
      <c r="L202" s="1">
        <v>0.74939999999999996</v>
      </c>
      <c r="M202">
        <f t="shared" si="18"/>
        <v>2.1280000000000001</v>
      </c>
      <c r="N202" s="3">
        <v>0</v>
      </c>
      <c r="O202" s="3"/>
      <c r="Q202" s="1">
        <v>1.1259999999999999E-2</v>
      </c>
      <c r="R202" t="s">
        <v>23</v>
      </c>
      <c r="S202" s="9">
        <v>1.454</v>
      </c>
      <c r="T202" s="4">
        <v>2446538457105930</v>
      </c>
      <c r="U202" s="4">
        <f t="shared" si="17"/>
        <v>20180118</v>
      </c>
      <c r="V202" t="s">
        <v>149</v>
      </c>
    </row>
    <row r="203" spans="1:24" ht="15">
      <c r="A203">
        <v>20180118</v>
      </c>
      <c r="B203">
        <v>3</v>
      </c>
      <c r="C203">
        <v>200</v>
      </c>
      <c r="D203" s="4">
        <f t="shared" si="16"/>
        <v>-400</v>
      </c>
      <c r="E203" s="5">
        <v>-1</v>
      </c>
      <c r="F203" s="6">
        <f t="shared" si="15"/>
        <v>300</v>
      </c>
      <c r="G203">
        <v>38500</v>
      </c>
      <c r="H203">
        <v>21</v>
      </c>
      <c r="I203">
        <v>3.9</v>
      </c>
      <c r="J203" s="1">
        <v>0.43109999999999998</v>
      </c>
      <c r="L203" s="1">
        <v>1.3140000000000001</v>
      </c>
      <c r="M203">
        <f t="shared" si="18"/>
        <v>2.1840000000000002</v>
      </c>
      <c r="N203" s="3">
        <v>0</v>
      </c>
      <c r="O203" s="3"/>
      <c r="Q203" s="1">
        <v>1.5949999999999999E-2</v>
      </c>
      <c r="R203" t="s">
        <v>23</v>
      </c>
      <c r="S203" s="9">
        <v>0.35299999999999998</v>
      </c>
      <c r="T203" s="4">
        <v>3465567352650060</v>
      </c>
      <c r="U203" s="4">
        <f t="shared" si="17"/>
        <v>20180118</v>
      </c>
      <c r="V203" t="s">
        <v>149</v>
      </c>
    </row>
    <row r="204" spans="1:24" ht="15">
      <c r="A204">
        <v>20180118</v>
      </c>
      <c r="B204">
        <v>4</v>
      </c>
      <c r="C204">
        <v>200</v>
      </c>
      <c r="D204" s="4">
        <f t="shared" si="16"/>
        <v>-400</v>
      </c>
      <c r="E204" s="5">
        <v>-1</v>
      </c>
      <c r="F204" s="6">
        <f t="shared" si="15"/>
        <v>300</v>
      </c>
      <c r="G204">
        <v>38500</v>
      </c>
      <c r="H204">
        <v>21</v>
      </c>
      <c r="I204">
        <v>3.8</v>
      </c>
      <c r="J204" s="1">
        <v>1.133</v>
      </c>
      <c r="L204" s="1">
        <v>2.5910000000000002</v>
      </c>
      <c r="M204">
        <f t="shared" si="18"/>
        <v>2.1280000000000001</v>
      </c>
      <c r="N204" s="3">
        <v>0</v>
      </c>
      <c r="O204" s="3"/>
      <c r="Q204" s="1">
        <v>1.9539999999999998E-2</v>
      </c>
      <c r="R204" t="s">
        <v>23</v>
      </c>
      <c r="S204" s="9">
        <v>0.34399999999999997</v>
      </c>
      <c r="T204" s="4">
        <v>4245591603183840</v>
      </c>
      <c r="U204" s="4">
        <f t="shared" si="17"/>
        <v>20180118</v>
      </c>
      <c r="V204" t="s">
        <v>149</v>
      </c>
      <c r="X204" t="s">
        <v>150</v>
      </c>
    </row>
    <row r="205" spans="1:24" ht="15">
      <c r="A205">
        <v>20180118</v>
      </c>
      <c r="B205">
        <v>5</v>
      </c>
      <c r="C205">
        <v>400</v>
      </c>
      <c r="D205" s="4">
        <f t="shared" si="16"/>
        <v>-800</v>
      </c>
      <c r="E205" s="5">
        <v>-1</v>
      </c>
      <c r="F205" s="6">
        <f t="shared" si="15"/>
        <v>300</v>
      </c>
      <c r="G205">
        <v>38500</v>
      </c>
      <c r="H205">
        <v>21</v>
      </c>
      <c r="I205">
        <v>4</v>
      </c>
      <c r="J205" s="1">
        <v>0.57110000000000005</v>
      </c>
      <c r="L205" s="1">
        <v>1.53</v>
      </c>
      <c r="M205">
        <f t="shared" si="18"/>
        <v>2.2400000000000002</v>
      </c>
      <c r="N205" s="3">
        <v>0</v>
      </c>
      <c r="O205" s="3"/>
      <c r="Q205" s="1">
        <v>1.503E-2</v>
      </c>
      <c r="R205" t="s">
        <v>23</v>
      </c>
      <c r="S205" s="9">
        <v>0.11</v>
      </c>
      <c r="T205" s="4">
        <v>3265672558641400</v>
      </c>
      <c r="U205" s="4">
        <f t="shared" si="17"/>
        <v>20180118</v>
      </c>
      <c r="V205" t="s">
        <v>149</v>
      </c>
    </row>
    <row r="206" spans="1:24" ht="15">
      <c r="A206">
        <v>20180118</v>
      </c>
      <c r="B206">
        <v>6</v>
      </c>
      <c r="C206">
        <v>400</v>
      </c>
      <c r="D206" s="4">
        <f t="shared" si="16"/>
        <v>-800</v>
      </c>
      <c r="E206" s="5">
        <v>-1</v>
      </c>
      <c r="F206" s="6">
        <f t="shared" si="15"/>
        <v>300</v>
      </c>
      <c r="G206">
        <v>38500</v>
      </c>
      <c r="H206">
        <v>21</v>
      </c>
      <c r="I206">
        <v>3.8</v>
      </c>
      <c r="J206" s="1">
        <v>0.99280000000000002</v>
      </c>
      <c r="L206" s="1">
        <v>2.3359999999999999</v>
      </c>
      <c r="M206">
        <f t="shared" si="18"/>
        <v>2.1280000000000001</v>
      </c>
      <c r="N206" s="3">
        <v>0</v>
      </c>
      <c r="O206" s="3"/>
      <c r="Q206" s="1">
        <v>2.3220000000000001E-2</v>
      </c>
      <c r="R206" t="s">
        <v>23</v>
      </c>
      <c r="S206" s="9">
        <v>0.105</v>
      </c>
      <c r="T206" s="4">
        <v>5045170779218460</v>
      </c>
      <c r="U206" s="4">
        <f t="shared" si="17"/>
        <v>20180118</v>
      </c>
      <c r="V206" t="s">
        <v>149</v>
      </c>
    </row>
    <row r="207" spans="1:24" ht="15">
      <c r="A207">
        <v>20180118</v>
      </c>
      <c r="B207">
        <v>7</v>
      </c>
      <c r="C207">
        <v>600</v>
      </c>
      <c r="D207" s="4">
        <f t="shared" si="16"/>
        <v>-1200</v>
      </c>
      <c r="E207" s="5">
        <v>-1</v>
      </c>
      <c r="F207" s="6">
        <f t="shared" si="15"/>
        <v>300</v>
      </c>
      <c r="G207">
        <v>38500</v>
      </c>
      <c r="H207">
        <v>21</v>
      </c>
      <c r="I207">
        <v>3.9</v>
      </c>
      <c r="J207" s="1">
        <v>1.18</v>
      </c>
      <c r="L207" s="1">
        <v>2.6949999999999998</v>
      </c>
      <c r="M207">
        <f t="shared" si="18"/>
        <v>2.1840000000000002</v>
      </c>
      <c r="N207" s="3">
        <v>0</v>
      </c>
      <c r="O207" s="3"/>
      <c r="Q207" s="1">
        <v>1.634E-2</v>
      </c>
      <c r="R207" t="s">
        <v>23</v>
      </c>
      <c r="S207" s="9">
        <v>0.05</v>
      </c>
      <c r="T207" s="4">
        <v>3550305363153730</v>
      </c>
      <c r="U207" s="4">
        <f t="shared" si="17"/>
        <v>20180118</v>
      </c>
      <c r="V207" t="s">
        <v>149</v>
      </c>
    </row>
    <row r="208" spans="1:24" ht="15">
      <c r="A208">
        <v>20180118</v>
      </c>
      <c r="B208">
        <v>8</v>
      </c>
      <c r="C208">
        <v>600</v>
      </c>
      <c r="D208" s="4">
        <f t="shared" si="16"/>
        <v>-1200</v>
      </c>
      <c r="E208" s="5">
        <v>-1</v>
      </c>
      <c r="F208" s="6">
        <f t="shared" si="15"/>
        <v>300</v>
      </c>
      <c r="G208">
        <v>38500</v>
      </c>
      <c r="H208">
        <v>21</v>
      </c>
      <c r="I208">
        <v>3.8</v>
      </c>
      <c r="J208" s="1">
        <v>1.4379999999999999</v>
      </c>
      <c r="L208" s="1">
        <v>3.1469999999999998</v>
      </c>
      <c r="M208">
        <f t="shared" si="18"/>
        <v>2.1280000000000001</v>
      </c>
      <c r="N208" s="3">
        <v>0</v>
      </c>
      <c r="O208" s="3"/>
      <c r="Q208" s="1">
        <v>1.6E-2</v>
      </c>
      <c r="R208" t="s">
        <v>23</v>
      </c>
      <c r="S208" s="9">
        <v>4.8000000000000001E-2</v>
      </c>
      <c r="T208" s="4">
        <v>3476431200150530</v>
      </c>
      <c r="U208" s="4">
        <f t="shared" si="17"/>
        <v>20180118</v>
      </c>
      <c r="V208" t="s">
        <v>149</v>
      </c>
      <c r="X208" t="s">
        <v>150</v>
      </c>
    </row>
    <row r="209" spans="1:24" ht="15">
      <c r="A209">
        <v>20180118</v>
      </c>
      <c r="B209">
        <v>9</v>
      </c>
      <c r="C209">
        <v>800</v>
      </c>
      <c r="D209" s="4">
        <f t="shared" si="16"/>
        <v>-1600</v>
      </c>
      <c r="E209" s="5">
        <v>-1</v>
      </c>
      <c r="F209" s="6">
        <f t="shared" si="15"/>
        <v>300</v>
      </c>
      <c r="G209">
        <v>38500</v>
      </c>
      <c r="H209">
        <v>21</v>
      </c>
      <c r="I209">
        <v>3.8</v>
      </c>
      <c r="J209" s="1">
        <v>1.4590000000000001</v>
      </c>
      <c r="L209" s="1">
        <v>3.0030000000000001</v>
      </c>
      <c r="M209">
        <f t="shared" si="18"/>
        <v>2.1280000000000001</v>
      </c>
      <c r="N209" s="3">
        <v>0</v>
      </c>
      <c r="O209" s="3"/>
      <c r="Q209" s="1">
        <v>1.367E-2</v>
      </c>
      <c r="R209" t="s">
        <v>21</v>
      </c>
      <c r="S209" s="9">
        <v>2.8000000000000001E-2</v>
      </c>
      <c r="T209" s="4">
        <v>2970175906628610</v>
      </c>
      <c r="U209" s="4">
        <f t="shared" si="17"/>
        <v>20180118</v>
      </c>
      <c r="V209" t="s">
        <v>149</v>
      </c>
    </row>
    <row r="210" spans="1:24" ht="15">
      <c r="A210">
        <v>20180118</v>
      </c>
      <c r="B210">
        <v>10</v>
      </c>
      <c r="C210">
        <v>800</v>
      </c>
      <c r="D210" s="4">
        <f t="shared" si="16"/>
        <v>-1600</v>
      </c>
      <c r="E210" s="5">
        <v>-1</v>
      </c>
      <c r="F210" s="6">
        <f t="shared" ref="F210:F273" si="19">G210-38200</f>
        <v>300</v>
      </c>
      <c r="G210">
        <v>38500</v>
      </c>
      <c r="H210">
        <v>22</v>
      </c>
      <c r="I210">
        <v>3.8</v>
      </c>
      <c r="J210" s="1">
        <v>0.67320000000000002</v>
      </c>
      <c r="L210" s="1">
        <v>1.8109999999999999</v>
      </c>
      <c r="M210">
        <f t="shared" si="18"/>
        <v>2.1280000000000001</v>
      </c>
      <c r="N210" s="3">
        <v>0</v>
      </c>
      <c r="O210" s="3"/>
      <c r="Q210" s="1">
        <v>1.001E-2</v>
      </c>
      <c r="R210" t="s">
        <v>23</v>
      </c>
      <c r="S210" s="9">
        <v>2.8000000000000001E-2</v>
      </c>
      <c r="T210" s="4">
        <v>2174942269594170</v>
      </c>
      <c r="U210" s="4">
        <f t="shared" si="17"/>
        <v>20180118</v>
      </c>
      <c r="V210" t="s">
        <v>149</v>
      </c>
    </row>
    <row r="211" spans="1:24" ht="15">
      <c r="A211">
        <v>20180118</v>
      </c>
      <c r="B211">
        <v>11</v>
      </c>
      <c r="C211">
        <v>1000</v>
      </c>
      <c r="D211" s="4">
        <f t="shared" si="16"/>
        <v>-2000</v>
      </c>
      <c r="E211" s="5">
        <v>-1</v>
      </c>
      <c r="F211" s="6">
        <f t="shared" si="19"/>
        <v>300</v>
      </c>
      <c r="G211">
        <v>38500</v>
      </c>
      <c r="H211">
        <v>22</v>
      </c>
      <c r="I211">
        <v>3.9</v>
      </c>
      <c r="J211" s="1">
        <v>3.5009999999999999</v>
      </c>
      <c r="L211" s="1">
        <v>6.6210000000000004</v>
      </c>
      <c r="M211">
        <f t="shared" si="18"/>
        <v>2.1840000000000002</v>
      </c>
      <c r="N211" s="3">
        <v>0</v>
      </c>
      <c r="O211" s="3"/>
      <c r="Q211" s="1">
        <v>1.2160000000000001E-2</v>
      </c>
      <c r="R211" t="s">
        <v>21</v>
      </c>
      <c r="S211" s="9">
        <v>1.7999999999999999E-2</v>
      </c>
      <c r="T211" s="4">
        <v>2642087712114400</v>
      </c>
      <c r="U211" s="4">
        <f t="shared" si="17"/>
        <v>20180118</v>
      </c>
      <c r="V211" t="s">
        <v>149</v>
      </c>
    </row>
    <row r="212" spans="1:24" ht="15">
      <c r="A212">
        <v>20180118</v>
      </c>
      <c r="B212">
        <v>12</v>
      </c>
      <c r="C212">
        <v>1000</v>
      </c>
      <c r="D212" s="4">
        <f t="shared" si="16"/>
        <v>-2000</v>
      </c>
      <c r="E212" s="5">
        <v>-1</v>
      </c>
      <c r="F212" s="6">
        <f t="shared" si="19"/>
        <v>300</v>
      </c>
      <c r="G212">
        <v>38500</v>
      </c>
      <c r="H212">
        <v>26</v>
      </c>
      <c r="I212">
        <v>3.7</v>
      </c>
      <c r="J212" s="1">
        <v>4.7539999999999996</v>
      </c>
      <c r="L212" s="1">
        <v>9.1639999999999997</v>
      </c>
      <c r="M212">
        <f t="shared" si="18"/>
        <v>2.0720000000000005</v>
      </c>
      <c r="N212" s="3">
        <v>12</v>
      </c>
      <c r="O212" s="3">
        <v>12</v>
      </c>
      <c r="P212">
        <v>0</v>
      </c>
      <c r="Q212" s="1">
        <v>1.388E-2</v>
      </c>
      <c r="R212" t="s">
        <v>23</v>
      </c>
      <c r="S212" s="9">
        <v>1.7000000000000001E-2</v>
      </c>
      <c r="T212" s="4">
        <v>3015804066130580</v>
      </c>
      <c r="U212" s="4">
        <f t="shared" si="17"/>
        <v>20180118</v>
      </c>
      <c r="V212" t="s">
        <v>149</v>
      </c>
    </row>
    <row r="213" spans="1:24" ht="15">
      <c r="A213">
        <v>20180118</v>
      </c>
      <c r="B213">
        <v>13</v>
      </c>
      <c r="C213">
        <v>1000</v>
      </c>
      <c r="D213" s="4">
        <f t="shared" si="16"/>
        <v>-2000</v>
      </c>
      <c r="E213" s="5">
        <v>-1</v>
      </c>
      <c r="F213" s="6">
        <f t="shared" si="19"/>
        <v>300</v>
      </c>
      <c r="G213">
        <v>38500</v>
      </c>
      <c r="H213">
        <v>26</v>
      </c>
      <c r="I213">
        <v>3.8</v>
      </c>
      <c r="J213" s="1">
        <v>1.9510000000000001</v>
      </c>
      <c r="L213" s="1">
        <v>3.6949999999999998</v>
      </c>
      <c r="M213">
        <f t="shared" si="18"/>
        <v>2.1280000000000001</v>
      </c>
      <c r="N213" s="3">
        <v>12</v>
      </c>
      <c r="O213" s="3">
        <v>12</v>
      </c>
      <c r="P213">
        <v>0</v>
      </c>
      <c r="Q213" s="1">
        <v>1.306E-2</v>
      </c>
      <c r="R213" t="s">
        <v>23</v>
      </c>
      <c r="S213" s="9">
        <v>1.7999999999999999E-2</v>
      </c>
      <c r="T213" s="4">
        <v>2837636967122870</v>
      </c>
      <c r="U213" s="4">
        <f t="shared" si="17"/>
        <v>20180118</v>
      </c>
      <c r="V213" t="s">
        <v>151</v>
      </c>
    </row>
    <row r="214" spans="1:24" ht="15">
      <c r="A214">
        <v>20180118</v>
      </c>
      <c r="B214">
        <v>14</v>
      </c>
      <c r="C214">
        <v>1000</v>
      </c>
      <c r="D214" s="4">
        <f t="shared" si="16"/>
        <v>-2000</v>
      </c>
      <c r="E214" s="5">
        <v>-1</v>
      </c>
      <c r="F214" s="6">
        <f t="shared" si="19"/>
        <v>300</v>
      </c>
      <c r="G214">
        <v>38500</v>
      </c>
      <c r="H214">
        <v>26</v>
      </c>
      <c r="I214">
        <v>3.7</v>
      </c>
      <c r="J214" s="1">
        <v>4.3769999999999998</v>
      </c>
      <c r="L214" s="1">
        <v>7.6790000000000003</v>
      </c>
      <c r="M214">
        <f t="shared" si="18"/>
        <v>2.0720000000000005</v>
      </c>
      <c r="N214" s="3">
        <v>12</v>
      </c>
      <c r="O214" s="3">
        <v>12</v>
      </c>
      <c r="P214">
        <v>0</v>
      </c>
      <c r="Q214" s="1">
        <v>1.515E-2</v>
      </c>
      <c r="R214" t="s">
        <v>21</v>
      </c>
      <c r="S214" s="9">
        <v>1.7000000000000001E-2</v>
      </c>
      <c r="T214" s="4">
        <v>3291745792642530</v>
      </c>
      <c r="U214" s="4">
        <f t="shared" si="17"/>
        <v>20180118</v>
      </c>
      <c r="V214" t="s">
        <v>152</v>
      </c>
    </row>
    <row r="215" spans="1:24" ht="15">
      <c r="A215">
        <v>20180118</v>
      </c>
      <c r="B215">
        <v>15</v>
      </c>
      <c r="C215">
        <v>1000</v>
      </c>
      <c r="D215" s="4">
        <f t="shared" si="16"/>
        <v>-2000</v>
      </c>
      <c r="E215" s="5">
        <v>-1</v>
      </c>
      <c r="F215" s="6">
        <f t="shared" si="19"/>
        <v>300</v>
      </c>
      <c r="G215">
        <v>38500</v>
      </c>
      <c r="H215">
        <v>25</v>
      </c>
      <c r="I215">
        <v>3.7</v>
      </c>
      <c r="J215" s="1">
        <v>3.0750000000000002</v>
      </c>
      <c r="L215" s="1">
        <v>5.867</v>
      </c>
      <c r="M215">
        <f t="shared" si="18"/>
        <v>2.0720000000000005</v>
      </c>
      <c r="N215" s="3">
        <v>12</v>
      </c>
      <c r="O215" s="3">
        <v>12</v>
      </c>
      <c r="P215">
        <v>0</v>
      </c>
      <c r="Q215" s="1">
        <v>2.1319999999999999E-2</v>
      </c>
      <c r="R215" t="s">
        <v>21</v>
      </c>
      <c r="S215" s="9">
        <v>1.7000000000000001E-2</v>
      </c>
      <c r="T215" s="4">
        <v>4632344574200580</v>
      </c>
      <c r="U215" s="4">
        <f t="shared" si="17"/>
        <v>20180118</v>
      </c>
      <c r="V215" t="s">
        <v>153</v>
      </c>
    </row>
    <row r="216" spans="1:24" ht="15">
      <c r="A216">
        <v>20180118</v>
      </c>
      <c r="B216">
        <v>16</v>
      </c>
      <c r="C216">
        <v>1000</v>
      </c>
      <c r="D216" s="4">
        <f t="shared" si="16"/>
        <v>-2000</v>
      </c>
      <c r="E216" s="5">
        <v>-1</v>
      </c>
      <c r="F216" s="6">
        <f t="shared" si="19"/>
        <v>300</v>
      </c>
      <c r="G216">
        <v>38500</v>
      </c>
      <c r="H216">
        <v>28</v>
      </c>
      <c r="I216">
        <v>3.6</v>
      </c>
      <c r="J216" s="1">
        <v>1.6819999999999999</v>
      </c>
      <c r="L216" s="1">
        <v>3.4359999999999999</v>
      </c>
      <c r="M216">
        <f t="shared" si="18"/>
        <v>2.0160000000000005</v>
      </c>
      <c r="N216" s="3">
        <v>12</v>
      </c>
      <c r="O216" s="3">
        <v>12</v>
      </c>
      <c r="P216">
        <v>2.9</v>
      </c>
      <c r="Q216" s="1">
        <v>2.6720000000000001E-2</v>
      </c>
      <c r="R216" t="s">
        <v>21</v>
      </c>
      <c r="S216" s="9">
        <v>1.7000000000000001E-2</v>
      </c>
      <c r="T216" s="4">
        <v>5805640104251390</v>
      </c>
      <c r="U216" s="4">
        <f t="shared" si="17"/>
        <v>20180118</v>
      </c>
      <c r="V216" t="s">
        <v>153</v>
      </c>
      <c r="W216" t="s">
        <v>154</v>
      </c>
    </row>
    <row r="217" spans="1:24" ht="15">
      <c r="A217">
        <v>20180118</v>
      </c>
      <c r="B217">
        <v>17</v>
      </c>
      <c r="C217">
        <v>1000</v>
      </c>
      <c r="D217" s="4">
        <f t="shared" si="16"/>
        <v>-2000</v>
      </c>
      <c r="E217" s="5">
        <v>-1</v>
      </c>
      <c r="F217" s="6">
        <f t="shared" si="19"/>
        <v>300</v>
      </c>
      <c r="G217">
        <v>38500</v>
      </c>
      <c r="H217">
        <v>25</v>
      </c>
      <c r="I217">
        <v>3.8</v>
      </c>
      <c r="J217" s="1">
        <v>3.016</v>
      </c>
      <c r="L217" s="1">
        <v>5.8019999999999996</v>
      </c>
      <c r="M217">
        <f t="shared" si="18"/>
        <v>2.1280000000000001</v>
      </c>
      <c r="N217" s="3">
        <v>12</v>
      </c>
      <c r="O217" s="3">
        <v>8.8000000000000007</v>
      </c>
      <c r="P217">
        <v>0</v>
      </c>
      <c r="Q217" s="1">
        <v>2.8299999999999999E-2</v>
      </c>
      <c r="R217" t="s">
        <v>23</v>
      </c>
      <c r="S217" s="9">
        <v>1.7999999999999999E-2</v>
      </c>
      <c r="T217" s="4">
        <v>6148937685266250</v>
      </c>
      <c r="U217" s="4">
        <f t="shared" si="17"/>
        <v>20180118</v>
      </c>
      <c r="V217" t="s">
        <v>151</v>
      </c>
      <c r="W217" t="s">
        <v>155</v>
      </c>
    </row>
    <row r="218" spans="1:24" ht="15">
      <c r="A218">
        <v>20180118</v>
      </c>
      <c r="B218">
        <v>18</v>
      </c>
      <c r="C218">
        <v>1000</v>
      </c>
      <c r="D218" s="4">
        <f t="shared" si="16"/>
        <v>-2000</v>
      </c>
      <c r="E218" s="5">
        <v>-1</v>
      </c>
      <c r="F218" s="6">
        <f t="shared" si="19"/>
        <v>300</v>
      </c>
      <c r="G218">
        <v>38500</v>
      </c>
      <c r="H218">
        <v>28</v>
      </c>
      <c r="I218">
        <v>3.7</v>
      </c>
      <c r="J218" s="1">
        <v>5.2789999999999999</v>
      </c>
      <c r="L218" s="1">
        <v>9.6189999999999998</v>
      </c>
      <c r="M218">
        <f t="shared" si="18"/>
        <v>2.0720000000000005</v>
      </c>
      <c r="N218" s="3">
        <v>11</v>
      </c>
      <c r="O218" s="3">
        <v>9.8000000000000007</v>
      </c>
      <c r="P218">
        <v>4.5</v>
      </c>
      <c r="Q218" s="1">
        <v>3.5959999999999999E-2</v>
      </c>
      <c r="R218" t="s">
        <v>23</v>
      </c>
      <c r="S218" s="9">
        <v>1.7000000000000001E-2</v>
      </c>
      <c r="T218" s="4">
        <v>7813279122338320</v>
      </c>
      <c r="U218" s="4">
        <f t="shared" si="17"/>
        <v>20180118</v>
      </c>
      <c r="V218" t="s">
        <v>151</v>
      </c>
    </row>
    <row r="219" spans="1:24" ht="15">
      <c r="A219">
        <v>20180118</v>
      </c>
      <c r="B219">
        <v>19</v>
      </c>
      <c r="C219">
        <v>1000</v>
      </c>
      <c r="D219" s="4">
        <f t="shared" si="16"/>
        <v>-2000</v>
      </c>
      <c r="E219" s="5">
        <v>-1</v>
      </c>
      <c r="F219" s="6">
        <f t="shared" si="19"/>
        <v>300</v>
      </c>
      <c r="G219">
        <v>38500</v>
      </c>
      <c r="H219">
        <v>26</v>
      </c>
      <c r="I219">
        <v>3.9</v>
      </c>
      <c r="J219" s="1">
        <v>3.2210000000000001</v>
      </c>
      <c r="L219" s="1">
        <v>6.0620000000000003</v>
      </c>
      <c r="M219">
        <f t="shared" si="18"/>
        <v>2.1840000000000002</v>
      </c>
      <c r="N219" s="3">
        <v>9</v>
      </c>
      <c r="O219" s="3">
        <v>6</v>
      </c>
      <c r="P219">
        <v>0</v>
      </c>
      <c r="Q219" s="1">
        <v>2.334E-2</v>
      </c>
      <c r="R219" t="s">
        <v>23</v>
      </c>
      <c r="S219" s="9">
        <v>1.7999999999999999E-2</v>
      </c>
      <c r="T219" s="4">
        <v>5071244013219590</v>
      </c>
      <c r="U219" s="4">
        <f t="shared" si="17"/>
        <v>20180118</v>
      </c>
      <c r="V219" t="s">
        <v>151</v>
      </c>
    </row>
    <row r="220" spans="1:24" ht="15">
      <c r="A220">
        <v>20180118</v>
      </c>
      <c r="B220">
        <v>20</v>
      </c>
      <c r="C220">
        <v>1200</v>
      </c>
      <c r="D220" s="4">
        <f t="shared" si="16"/>
        <v>-2400</v>
      </c>
      <c r="E220" s="5">
        <v>-1</v>
      </c>
      <c r="F220" s="6">
        <f t="shared" si="19"/>
        <v>300</v>
      </c>
      <c r="G220">
        <v>38500</v>
      </c>
      <c r="H220">
        <v>25</v>
      </c>
      <c r="I220">
        <v>3.7</v>
      </c>
      <c r="J220" s="1">
        <v>3.5939999999999999</v>
      </c>
      <c r="L220" s="1">
        <v>6.5010000000000003</v>
      </c>
      <c r="M220">
        <f t="shared" si="18"/>
        <v>2.0720000000000005</v>
      </c>
      <c r="N220" s="3">
        <v>9</v>
      </c>
      <c r="O220" s="3">
        <v>10</v>
      </c>
      <c r="P220">
        <v>3.8</v>
      </c>
      <c r="Q220" s="1">
        <v>2.8139999999999998E-2</v>
      </c>
      <c r="R220" t="s">
        <v>21</v>
      </c>
      <c r="S220" s="9">
        <v>1.2E-2</v>
      </c>
      <c r="T220" s="4">
        <v>6114173373264750</v>
      </c>
      <c r="U220" s="4">
        <f t="shared" si="17"/>
        <v>20180118</v>
      </c>
      <c r="V220" t="s">
        <v>156</v>
      </c>
      <c r="X220" t="s">
        <v>157</v>
      </c>
    </row>
    <row r="221" spans="1:24" ht="15">
      <c r="A221">
        <v>20180118</v>
      </c>
      <c r="B221">
        <v>21</v>
      </c>
      <c r="C221">
        <v>1200</v>
      </c>
      <c r="D221" s="4">
        <f t="shared" si="16"/>
        <v>-2400</v>
      </c>
      <c r="E221" s="5">
        <v>-1</v>
      </c>
      <c r="F221" s="6">
        <f t="shared" si="19"/>
        <v>300</v>
      </c>
      <c r="G221">
        <v>38500</v>
      </c>
      <c r="H221">
        <v>28</v>
      </c>
      <c r="I221">
        <v>3.8</v>
      </c>
      <c r="J221" s="1">
        <v>3.5489999999999999</v>
      </c>
      <c r="L221" s="1">
        <v>6.6680000000000001</v>
      </c>
      <c r="M221">
        <f t="shared" si="18"/>
        <v>2.1280000000000001</v>
      </c>
      <c r="N221" s="3">
        <v>6</v>
      </c>
      <c r="O221" s="3">
        <v>6</v>
      </c>
      <c r="P221">
        <v>4.3</v>
      </c>
      <c r="Q221" s="1">
        <v>3.2660000000000002E-2</v>
      </c>
      <c r="R221" t="s">
        <v>23</v>
      </c>
      <c r="S221" s="9">
        <v>1.2E-2</v>
      </c>
      <c r="T221" s="4">
        <v>7096265187307280</v>
      </c>
      <c r="U221" s="4">
        <f t="shared" si="17"/>
        <v>20180118</v>
      </c>
      <c r="V221" t="s">
        <v>156</v>
      </c>
      <c r="X221" t="s">
        <v>157</v>
      </c>
    </row>
    <row r="222" spans="1:24" ht="15">
      <c r="A222">
        <v>20180118</v>
      </c>
      <c r="B222">
        <v>22</v>
      </c>
      <c r="C222">
        <v>1200</v>
      </c>
      <c r="D222" s="4">
        <f t="shared" si="16"/>
        <v>-2400</v>
      </c>
      <c r="E222" s="5">
        <v>-1</v>
      </c>
      <c r="F222" s="6">
        <f t="shared" si="19"/>
        <v>300</v>
      </c>
      <c r="G222">
        <v>38500</v>
      </c>
      <c r="H222">
        <v>28</v>
      </c>
      <c r="I222">
        <v>3.4</v>
      </c>
      <c r="J222" s="1">
        <v>3.7120000000000002</v>
      </c>
      <c r="L222" s="1">
        <v>6.8070000000000004</v>
      </c>
      <c r="M222">
        <f t="shared" si="18"/>
        <v>1.9040000000000001</v>
      </c>
      <c r="N222" s="3">
        <v>12</v>
      </c>
      <c r="O222" s="3">
        <v>12</v>
      </c>
      <c r="P222">
        <v>0</v>
      </c>
      <c r="Q222" s="1">
        <v>2.5000000000000001E-2</v>
      </c>
      <c r="R222" s="10" t="s">
        <v>23</v>
      </c>
      <c r="S222" s="9">
        <v>1.0999999999999999E-2</v>
      </c>
      <c r="T222" s="4">
        <v>5431923750235210</v>
      </c>
      <c r="U222" s="4">
        <f t="shared" si="17"/>
        <v>20180118</v>
      </c>
      <c r="V222" t="s">
        <v>156</v>
      </c>
      <c r="X222" t="s">
        <v>158</v>
      </c>
    </row>
    <row r="223" spans="1:24" ht="15">
      <c r="A223">
        <v>20180118</v>
      </c>
      <c r="B223">
        <v>23</v>
      </c>
      <c r="C223">
        <v>1200</v>
      </c>
      <c r="D223" s="4">
        <f t="shared" si="16"/>
        <v>-2400</v>
      </c>
      <c r="E223" s="5">
        <v>-1</v>
      </c>
      <c r="F223" s="6">
        <f t="shared" si="19"/>
        <v>300</v>
      </c>
      <c r="G223">
        <v>38500</v>
      </c>
      <c r="H223">
        <v>28</v>
      </c>
      <c r="I223">
        <v>3.6</v>
      </c>
      <c r="J223" s="1">
        <v>4.3730000000000002</v>
      </c>
      <c r="L223" s="1">
        <v>8.0039999999999996</v>
      </c>
      <c r="M223">
        <f t="shared" si="18"/>
        <v>2.0160000000000005</v>
      </c>
      <c r="N223" s="3">
        <v>6</v>
      </c>
      <c r="O223" s="3">
        <v>6</v>
      </c>
      <c r="P223">
        <v>0</v>
      </c>
      <c r="Q223" s="1">
        <v>3.7199999999999997E-2</v>
      </c>
      <c r="R223" s="10" t="s">
        <v>23</v>
      </c>
      <c r="S223" s="9">
        <v>1.2E-2</v>
      </c>
      <c r="T223" s="4">
        <v>8082702540349990</v>
      </c>
      <c r="U223" s="4">
        <f t="shared" si="17"/>
        <v>20180118</v>
      </c>
      <c r="V223" t="s">
        <v>156</v>
      </c>
      <c r="X223" t="s">
        <v>158</v>
      </c>
    </row>
    <row r="224" spans="1:24" ht="15">
      <c r="A224">
        <v>20180118</v>
      </c>
      <c r="B224">
        <v>24</v>
      </c>
      <c r="C224">
        <v>1400</v>
      </c>
      <c r="D224" s="4">
        <f t="shared" si="16"/>
        <v>-2800</v>
      </c>
      <c r="E224" s="5">
        <v>-1</v>
      </c>
      <c r="F224" s="6">
        <f t="shared" si="19"/>
        <v>300</v>
      </c>
      <c r="G224">
        <v>38500</v>
      </c>
      <c r="H224">
        <v>28</v>
      </c>
      <c r="I224">
        <v>3.9</v>
      </c>
      <c r="J224" s="1">
        <v>8.532</v>
      </c>
      <c r="L224" s="1">
        <v>15.43</v>
      </c>
      <c r="M224">
        <f t="shared" si="18"/>
        <v>2.1840000000000002</v>
      </c>
      <c r="N224" s="3">
        <v>8</v>
      </c>
      <c r="O224" s="3">
        <v>7.5</v>
      </c>
      <c r="P224">
        <v>3.2</v>
      </c>
      <c r="Q224" s="1">
        <v>2.4920000000000001E-2</v>
      </c>
      <c r="R224" t="s">
        <v>21</v>
      </c>
      <c r="S224" s="9">
        <v>8.9999999999999993E-3</v>
      </c>
      <c r="T224" s="4">
        <v>5414541594234450</v>
      </c>
      <c r="U224" s="4">
        <f t="shared" si="17"/>
        <v>20180118</v>
      </c>
      <c r="V224" t="s">
        <v>159</v>
      </c>
    </row>
    <row r="225" spans="1:24" ht="15">
      <c r="A225">
        <v>20180118</v>
      </c>
      <c r="B225">
        <v>25</v>
      </c>
      <c r="C225">
        <v>1400</v>
      </c>
      <c r="D225" s="4">
        <f t="shared" si="16"/>
        <v>-2800</v>
      </c>
      <c r="E225" s="5">
        <v>-1</v>
      </c>
      <c r="F225" s="6">
        <f t="shared" si="19"/>
        <v>300</v>
      </c>
      <c r="G225">
        <v>38500</v>
      </c>
      <c r="H225">
        <v>27</v>
      </c>
      <c r="I225">
        <v>3.7</v>
      </c>
      <c r="J225" s="1">
        <v>4.62</v>
      </c>
      <c r="L225" s="1">
        <v>8.5730000000000004</v>
      </c>
      <c r="M225">
        <f t="shared" si="18"/>
        <v>2.0720000000000005</v>
      </c>
      <c r="N225" s="3">
        <v>5</v>
      </c>
      <c r="O225" s="3">
        <v>5</v>
      </c>
      <c r="P225">
        <v>3.4</v>
      </c>
      <c r="Q225" s="1">
        <v>2.0080000000000001E-2</v>
      </c>
      <c r="R225" t="s">
        <v>23</v>
      </c>
      <c r="S225" s="9">
        <v>8.9999999999999993E-3</v>
      </c>
      <c r="T225" s="4">
        <v>4362921156188920</v>
      </c>
      <c r="U225" s="4">
        <f t="shared" si="17"/>
        <v>20180118</v>
      </c>
      <c r="V225" t="s">
        <v>160</v>
      </c>
    </row>
    <row r="226" spans="1:24" ht="15">
      <c r="A226">
        <v>20180118</v>
      </c>
      <c r="B226">
        <v>26</v>
      </c>
      <c r="C226">
        <v>1800</v>
      </c>
      <c r="D226" s="4">
        <f t="shared" si="16"/>
        <v>-3600</v>
      </c>
      <c r="E226" s="5">
        <v>-1</v>
      </c>
      <c r="F226" s="6">
        <f t="shared" si="19"/>
        <v>300</v>
      </c>
      <c r="G226">
        <v>38500</v>
      </c>
      <c r="H226">
        <v>24</v>
      </c>
      <c r="I226">
        <v>3.7</v>
      </c>
      <c r="J226" s="1">
        <v>2.601</v>
      </c>
      <c r="L226" s="1">
        <v>5.4729999999999999</v>
      </c>
      <c r="M226">
        <f t="shared" si="18"/>
        <v>2.0720000000000005</v>
      </c>
      <c r="N226" s="3">
        <v>0</v>
      </c>
      <c r="O226" s="3">
        <v>6.5</v>
      </c>
      <c r="P226">
        <v>0</v>
      </c>
      <c r="Q226" s="1">
        <v>2.947E-2</v>
      </c>
      <c r="R226" t="s">
        <v>23</v>
      </c>
      <c r="S226" s="9">
        <v>5.0000000000000001E-3</v>
      </c>
      <c r="T226" s="4">
        <v>6403151716777260</v>
      </c>
      <c r="U226" s="4">
        <f t="shared" si="17"/>
        <v>20180118</v>
      </c>
      <c r="V226" t="s">
        <v>161</v>
      </c>
    </row>
    <row r="227" spans="1:24" ht="15">
      <c r="A227">
        <v>20180118</v>
      </c>
      <c r="B227">
        <v>27</v>
      </c>
      <c r="C227">
        <v>1800</v>
      </c>
      <c r="D227" s="4">
        <f t="shared" si="16"/>
        <v>-3600</v>
      </c>
      <c r="E227" s="5">
        <v>-1</v>
      </c>
      <c r="F227" s="6">
        <f t="shared" si="19"/>
        <v>300</v>
      </c>
      <c r="G227">
        <v>38500</v>
      </c>
      <c r="H227">
        <v>25</v>
      </c>
      <c r="I227">
        <v>4</v>
      </c>
      <c r="J227" s="1">
        <v>8.9979999999999993</v>
      </c>
      <c r="L227" s="1">
        <v>17.02</v>
      </c>
      <c r="M227">
        <f t="shared" si="18"/>
        <v>2.2400000000000002</v>
      </c>
      <c r="N227" s="3">
        <v>0</v>
      </c>
      <c r="O227" s="3">
        <v>4.5</v>
      </c>
      <c r="P227">
        <v>0</v>
      </c>
      <c r="Q227" s="1">
        <v>2.5610000000000001E-2</v>
      </c>
      <c r="R227" t="s">
        <v>23</v>
      </c>
      <c r="S227" s="9">
        <v>6.0000000000000001E-3</v>
      </c>
      <c r="T227" s="4">
        <v>5564462689740950</v>
      </c>
      <c r="U227" s="4">
        <f t="shared" si="17"/>
        <v>20180118</v>
      </c>
      <c r="V227" t="s">
        <v>162</v>
      </c>
      <c r="X227" t="s">
        <v>163</v>
      </c>
    </row>
    <row r="228" spans="1:24" ht="15">
      <c r="A228">
        <v>20180118</v>
      </c>
      <c r="B228">
        <v>28</v>
      </c>
      <c r="C228">
        <v>2200</v>
      </c>
      <c r="D228" s="4">
        <f t="shared" si="16"/>
        <v>-4400</v>
      </c>
      <c r="E228" s="5">
        <v>-1</v>
      </c>
      <c r="F228" s="6">
        <f t="shared" si="19"/>
        <v>300</v>
      </c>
      <c r="G228">
        <v>38500</v>
      </c>
      <c r="H228">
        <v>26</v>
      </c>
      <c r="I228">
        <v>3.7</v>
      </c>
      <c r="J228" s="1">
        <v>1.2749999999999999</v>
      </c>
      <c r="L228" s="1">
        <v>2.9929999999999999</v>
      </c>
      <c r="M228">
        <f t="shared" si="18"/>
        <v>2.0720000000000005</v>
      </c>
      <c r="N228" s="3">
        <v>0</v>
      </c>
      <c r="O228" s="3">
        <v>6</v>
      </c>
      <c r="P228">
        <v>0</v>
      </c>
      <c r="Q228" s="1">
        <v>2.4840000000000001E-2</v>
      </c>
      <c r="R228" t="s">
        <v>23</v>
      </c>
      <c r="S228" s="9">
        <v>4.0000000000000001E-3</v>
      </c>
      <c r="T228" s="4">
        <v>5397159438233700</v>
      </c>
      <c r="U228" s="4">
        <f t="shared" si="17"/>
        <v>20180118</v>
      </c>
      <c r="V228" t="s">
        <v>164</v>
      </c>
    </row>
    <row r="229" spans="1:24" ht="15">
      <c r="A229">
        <v>20180118</v>
      </c>
      <c r="B229">
        <v>29</v>
      </c>
      <c r="C229">
        <v>2200</v>
      </c>
      <c r="D229" s="4">
        <f t="shared" si="16"/>
        <v>-4400</v>
      </c>
      <c r="E229" s="5">
        <v>-1</v>
      </c>
      <c r="F229" s="6">
        <f t="shared" si="19"/>
        <v>300</v>
      </c>
      <c r="G229">
        <v>38500</v>
      </c>
      <c r="H229">
        <v>25</v>
      </c>
      <c r="I229">
        <v>3.9</v>
      </c>
      <c r="J229" s="1">
        <v>1.502</v>
      </c>
      <c r="L229" s="1">
        <v>3.335</v>
      </c>
      <c r="M229">
        <f t="shared" si="18"/>
        <v>2.1840000000000002</v>
      </c>
      <c r="N229" s="3">
        <v>0</v>
      </c>
      <c r="O229" s="3">
        <v>4</v>
      </c>
      <c r="P229">
        <v>0</v>
      </c>
      <c r="Q229" s="1">
        <v>3.4950000000000002E-2</v>
      </c>
      <c r="R229" t="s">
        <v>23</v>
      </c>
      <c r="S229" s="9">
        <v>4.0000000000000001E-3</v>
      </c>
      <c r="T229" s="4">
        <v>7593829402828820</v>
      </c>
      <c r="U229" s="4">
        <f t="shared" si="17"/>
        <v>20180118</v>
      </c>
      <c r="V229" t="s">
        <v>164</v>
      </c>
    </row>
    <row r="230" spans="1:24" ht="15">
      <c r="A230">
        <v>20180118</v>
      </c>
      <c r="B230">
        <v>30</v>
      </c>
      <c r="C230">
        <v>2600</v>
      </c>
      <c r="D230" s="4">
        <f t="shared" si="16"/>
        <v>-5200</v>
      </c>
      <c r="E230" s="5">
        <v>-1</v>
      </c>
      <c r="F230" s="6">
        <f t="shared" si="19"/>
        <v>300</v>
      </c>
      <c r="G230">
        <v>38500</v>
      </c>
      <c r="H230">
        <v>21</v>
      </c>
      <c r="I230">
        <v>3.9</v>
      </c>
      <c r="J230" s="1">
        <v>0.57399999999999995</v>
      </c>
      <c r="L230" s="1">
        <v>1.5760000000000001</v>
      </c>
      <c r="M230">
        <f t="shared" si="18"/>
        <v>2.1840000000000002</v>
      </c>
      <c r="N230" s="3">
        <v>0</v>
      </c>
      <c r="O230" s="3">
        <v>3.5</v>
      </c>
      <c r="Q230" s="1">
        <v>3.2599999999999997E-2</v>
      </c>
      <c r="R230" t="s">
        <v>23</v>
      </c>
      <c r="S230" s="9">
        <v>3.0000000000000001E-3</v>
      </c>
      <c r="T230" s="4">
        <v>7083228570306710</v>
      </c>
      <c r="U230" s="4">
        <f t="shared" si="17"/>
        <v>20180118</v>
      </c>
      <c r="V230" t="s">
        <v>164</v>
      </c>
    </row>
    <row r="231" spans="1:24" ht="15">
      <c r="A231">
        <v>20180118</v>
      </c>
      <c r="B231">
        <v>31</v>
      </c>
      <c r="C231">
        <v>300</v>
      </c>
      <c r="D231" s="4">
        <f t="shared" si="16"/>
        <v>-600</v>
      </c>
      <c r="E231" s="5">
        <v>-1</v>
      </c>
      <c r="F231" s="6">
        <f t="shared" si="19"/>
        <v>300</v>
      </c>
      <c r="G231">
        <v>38500</v>
      </c>
      <c r="H231">
        <v>21</v>
      </c>
      <c r="I231">
        <v>4.2</v>
      </c>
      <c r="J231" s="1">
        <v>0.32040000000000002</v>
      </c>
      <c r="L231" s="1">
        <v>1.008</v>
      </c>
      <c r="M231">
        <f t="shared" si="18"/>
        <v>2.3520000000000003</v>
      </c>
      <c r="N231" s="3">
        <v>0</v>
      </c>
      <c r="O231" s="3">
        <v>0</v>
      </c>
      <c r="Q231" s="1">
        <v>1.9529999999999999E-2</v>
      </c>
      <c r="R231" t="s">
        <v>21</v>
      </c>
      <c r="S231" s="9">
        <v>0.19500000000000001</v>
      </c>
      <c r="T231" s="4">
        <v>4243418833683740</v>
      </c>
      <c r="U231" s="4">
        <f t="shared" si="17"/>
        <v>20180118</v>
      </c>
      <c r="V231" t="s">
        <v>76</v>
      </c>
    </row>
    <row r="232" spans="1:24" ht="15">
      <c r="A232">
        <v>20180118</v>
      </c>
      <c r="B232">
        <v>32</v>
      </c>
      <c r="C232">
        <v>300</v>
      </c>
      <c r="D232" s="4">
        <f t="shared" si="16"/>
        <v>-600</v>
      </c>
      <c r="E232" s="5">
        <v>-1</v>
      </c>
      <c r="F232" s="6">
        <f t="shared" si="19"/>
        <v>300</v>
      </c>
      <c r="G232">
        <v>38500</v>
      </c>
      <c r="H232">
        <v>20</v>
      </c>
      <c r="I232">
        <v>3.9</v>
      </c>
      <c r="J232" s="1">
        <v>0.2152</v>
      </c>
      <c r="L232" s="1">
        <v>0.83940000000000003</v>
      </c>
      <c r="M232">
        <f t="shared" si="18"/>
        <v>2.1840000000000002</v>
      </c>
      <c r="N232" s="3">
        <v>0</v>
      </c>
      <c r="O232" s="3">
        <v>0</v>
      </c>
      <c r="Q232" s="1">
        <v>1.367E-2</v>
      </c>
      <c r="R232" t="s">
        <v>23</v>
      </c>
      <c r="S232" s="9">
        <v>0.18099999999999999</v>
      </c>
      <c r="T232" s="4">
        <v>2970175906628610</v>
      </c>
      <c r="U232" s="4">
        <f t="shared" si="17"/>
        <v>20180118</v>
      </c>
      <c r="V232" t="s">
        <v>76</v>
      </c>
    </row>
    <row r="233" spans="1:24" ht="15">
      <c r="A233">
        <v>20180118</v>
      </c>
      <c r="B233">
        <v>33</v>
      </c>
      <c r="C233">
        <v>600</v>
      </c>
      <c r="D233" s="4">
        <f t="shared" si="16"/>
        <v>-1200</v>
      </c>
      <c r="E233" s="5">
        <v>-1</v>
      </c>
      <c r="F233" s="6">
        <f t="shared" si="19"/>
        <v>300</v>
      </c>
      <c r="G233">
        <v>38500</v>
      </c>
      <c r="H233">
        <v>21</v>
      </c>
      <c r="I233">
        <v>4.0999999999999996</v>
      </c>
      <c r="J233" s="1">
        <v>0.81510000000000005</v>
      </c>
      <c r="L233" s="1">
        <v>1.8919999999999999</v>
      </c>
      <c r="M233">
        <f t="shared" si="18"/>
        <v>2.2959999999999998</v>
      </c>
      <c r="N233" s="3">
        <v>0</v>
      </c>
      <c r="O233" s="3">
        <v>0</v>
      </c>
      <c r="Q233" s="1">
        <v>1.7399999999999999E-2</v>
      </c>
      <c r="R233" t="s">
        <v>23</v>
      </c>
      <c r="S233" s="9">
        <v>5.1999999999999998E-2</v>
      </c>
      <c r="T233" s="4">
        <v>3780618930163700</v>
      </c>
      <c r="U233" s="4">
        <f t="shared" si="17"/>
        <v>20180118</v>
      </c>
      <c r="V233" t="s">
        <v>76</v>
      </c>
    </row>
    <row r="234" spans="1:24" ht="15">
      <c r="A234">
        <v>20180118</v>
      </c>
      <c r="B234">
        <v>34</v>
      </c>
      <c r="C234">
        <v>1000</v>
      </c>
      <c r="D234" s="4">
        <f t="shared" si="16"/>
        <v>-2000</v>
      </c>
      <c r="E234" s="5">
        <v>-1</v>
      </c>
      <c r="F234" s="6">
        <f t="shared" si="19"/>
        <v>300</v>
      </c>
      <c r="G234">
        <v>38500</v>
      </c>
      <c r="H234">
        <v>21</v>
      </c>
      <c r="I234">
        <v>4.2</v>
      </c>
      <c r="J234" s="1">
        <v>5.6550000000000002</v>
      </c>
      <c r="L234" s="1">
        <v>11.01</v>
      </c>
      <c r="M234">
        <f t="shared" si="18"/>
        <v>2.3520000000000003</v>
      </c>
      <c r="N234" s="3">
        <v>0</v>
      </c>
      <c r="O234" s="3">
        <v>0</v>
      </c>
      <c r="Q234" s="1">
        <v>1.8319999999999999E-2</v>
      </c>
      <c r="R234" t="s">
        <v>23</v>
      </c>
      <c r="S234" s="9">
        <v>0.02</v>
      </c>
      <c r="T234" s="4">
        <v>3980513724172360</v>
      </c>
      <c r="U234" s="4">
        <f t="shared" si="17"/>
        <v>20180118</v>
      </c>
      <c r="V234" t="s">
        <v>165</v>
      </c>
      <c r="X234" t="s">
        <v>166</v>
      </c>
    </row>
    <row r="235" spans="1:24" ht="15">
      <c r="A235">
        <v>20180118</v>
      </c>
      <c r="B235">
        <v>35</v>
      </c>
      <c r="C235">
        <v>1000</v>
      </c>
      <c r="D235" s="4">
        <f t="shared" si="16"/>
        <v>-2000</v>
      </c>
      <c r="E235" s="5">
        <v>-1</v>
      </c>
      <c r="F235" s="6">
        <f t="shared" si="19"/>
        <v>300</v>
      </c>
      <c r="G235">
        <v>38500</v>
      </c>
      <c r="H235">
        <v>22</v>
      </c>
      <c r="I235">
        <v>4.3</v>
      </c>
      <c r="J235" s="1">
        <v>6.3339999999999996</v>
      </c>
      <c r="L235" s="1">
        <v>11.1</v>
      </c>
      <c r="M235">
        <f t="shared" si="18"/>
        <v>2.4079999999999999</v>
      </c>
      <c r="N235" s="3">
        <v>0</v>
      </c>
      <c r="O235" s="3">
        <v>12</v>
      </c>
      <c r="Q235" s="1">
        <v>1.9959999999999999E-2</v>
      </c>
      <c r="R235" t="s">
        <v>23</v>
      </c>
      <c r="S235" s="9">
        <v>0.02</v>
      </c>
      <c r="T235" s="4">
        <v>4336847922187790</v>
      </c>
      <c r="U235" s="4">
        <f t="shared" si="17"/>
        <v>20180118</v>
      </c>
      <c r="V235" t="s">
        <v>165</v>
      </c>
      <c r="X235" t="s">
        <v>166</v>
      </c>
    </row>
    <row r="236" spans="1:24" ht="15">
      <c r="A236">
        <v>20180118</v>
      </c>
      <c r="B236">
        <v>36</v>
      </c>
      <c r="C236">
        <v>1200</v>
      </c>
      <c r="D236" s="4">
        <f t="shared" si="16"/>
        <v>-2400</v>
      </c>
      <c r="E236" s="5">
        <v>-1</v>
      </c>
      <c r="F236" s="6">
        <f t="shared" si="19"/>
        <v>300</v>
      </c>
      <c r="G236">
        <v>38500</v>
      </c>
      <c r="H236">
        <v>21</v>
      </c>
      <c r="I236">
        <v>4.3</v>
      </c>
      <c r="J236" s="1">
        <v>1.6180000000000001</v>
      </c>
      <c r="L236" s="1">
        <v>3.262</v>
      </c>
      <c r="M236">
        <f t="shared" si="18"/>
        <v>2.4079999999999999</v>
      </c>
      <c r="N236" s="3">
        <v>0</v>
      </c>
      <c r="O236" s="3">
        <v>0</v>
      </c>
      <c r="Q236" s="1">
        <v>1.789E-2</v>
      </c>
      <c r="R236" t="s">
        <v>23</v>
      </c>
      <c r="S236" s="9">
        <v>1.4E-2</v>
      </c>
      <c r="T236" s="4">
        <v>3887084635668310</v>
      </c>
      <c r="U236" s="4">
        <f t="shared" si="17"/>
        <v>20180118</v>
      </c>
      <c r="V236" t="s">
        <v>165</v>
      </c>
    </row>
    <row r="237" spans="1:24" ht="15">
      <c r="A237">
        <v>20180118</v>
      </c>
      <c r="B237">
        <v>37</v>
      </c>
      <c r="C237">
        <v>1200</v>
      </c>
      <c r="D237" s="4">
        <f t="shared" si="16"/>
        <v>-2400</v>
      </c>
      <c r="E237" s="5">
        <v>-1</v>
      </c>
      <c r="F237" s="6">
        <f t="shared" si="19"/>
        <v>300</v>
      </c>
      <c r="G237">
        <v>38500</v>
      </c>
      <c r="H237">
        <v>21</v>
      </c>
      <c r="I237">
        <v>4.3</v>
      </c>
      <c r="J237" s="1">
        <v>2.1970000000000001</v>
      </c>
      <c r="L237" s="1">
        <v>4.2770000000000001</v>
      </c>
      <c r="M237">
        <f t="shared" si="18"/>
        <v>2.4079999999999999</v>
      </c>
      <c r="N237" s="3">
        <v>0</v>
      </c>
      <c r="O237" s="3">
        <v>0</v>
      </c>
      <c r="Q237" s="1">
        <v>1.7899999999999999E-2</v>
      </c>
      <c r="R237" t="s">
        <v>23</v>
      </c>
      <c r="S237" s="9">
        <v>1.4E-2</v>
      </c>
      <c r="T237" s="4">
        <v>3889257405168410</v>
      </c>
      <c r="U237" s="4">
        <f t="shared" si="17"/>
        <v>20180118</v>
      </c>
      <c r="V237" t="s">
        <v>165</v>
      </c>
    </row>
    <row r="238" spans="1:24" ht="15">
      <c r="A238">
        <v>20180118</v>
      </c>
      <c r="B238">
        <v>38</v>
      </c>
      <c r="C238">
        <v>1200</v>
      </c>
      <c r="D238" s="4">
        <f t="shared" si="16"/>
        <v>-2400</v>
      </c>
      <c r="E238" s="5">
        <v>-1</v>
      </c>
      <c r="F238" s="6">
        <f t="shared" si="19"/>
        <v>300</v>
      </c>
      <c r="G238">
        <v>38500</v>
      </c>
      <c r="H238">
        <v>25</v>
      </c>
      <c r="I238">
        <v>4.3</v>
      </c>
      <c r="J238" s="1">
        <v>5.1440000000000001</v>
      </c>
      <c r="L238" s="1">
        <v>9.4209999999999994</v>
      </c>
      <c r="M238">
        <f t="shared" si="18"/>
        <v>2.4079999999999999</v>
      </c>
      <c r="N238" s="3">
        <v>9</v>
      </c>
      <c r="O238" s="3">
        <v>10.5</v>
      </c>
      <c r="P238">
        <v>4.2</v>
      </c>
      <c r="Q238" s="1">
        <v>1.9449999999999999E-2</v>
      </c>
      <c r="R238" t="s">
        <v>23</v>
      </c>
      <c r="S238" s="9">
        <v>1.4E-2</v>
      </c>
      <c r="T238" s="4">
        <v>4226036677682990</v>
      </c>
      <c r="U238" s="4">
        <f t="shared" si="17"/>
        <v>20180118</v>
      </c>
      <c r="V238" t="s">
        <v>165</v>
      </c>
    </row>
    <row r="239" spans="1:24" ht="15">
      <c r="A239">
        <v>20180118</v>
      </c>
      <c r="B239">
        <v>39</v>
      </c>
      <c r="C239">
        <v>1200</v>
      </c>
      <c r="D239" s="4">
        <f t="shared" si="16"/>
        <v>-2400</v>
      </c>
      <c r="E239" s="5">
        <v>-1</v>
      </c>
      <c r="F239" s="6">
        <f t="shared" si="19"/>
        <v>300</v>
      </c>
      <c r="G239">
        <v>38500</v>
      </c>
      <c r="H239">
        <v>22</v>
      </c>
      <c r="I239">
        <v>2.6</v>
      </c>
      <c r="J239" s="1">
        <v>4.1429999999999998</v>
      </c>
      <c r="L239" s="1">
        <v>7.8929999999999998</v>
      </c>
      <c r="M239">
        <f t="shared" si="18"/>
        <v>1.4560000000000002</v>
      </c>
      <c r="N239" s="3">
        <v>0</v>
      </c>
      <c r="O239" s="3">
        <v>9.5</v>
      </c>
      <c r="Q239" s="1">
        <v>1.823E-2</v>
      </c>
      <c r="R239" t="s">
        <v>23</v>
      </c>
      <c r="S239" s="9">
        <v>8.9999999999999993E-3</v>
      </c>
      <c r="T239" s="4">
        <v>3960958798671510</v>
      </c>
      <c r="U239" s="4">
        <f t="shared" si="17"/>
        <v>20180118</v>
      </c>
      <c r="V239" t="s">
        <v>165</v>
      </c>
    </row>
    <row r="240" spans="1:24" ht="15">
      <c r="A240">
        <v>20180118</v>
      </c>
      <c r="B240">
        <v>40</v>
      </c>
      <c r="C240">
        <v>1200</v>
      </c>
      <c r="D240" s="4">
        <f t="shared" si="16"/>
        <v>-2400</v>
      </c>
      <c r="E240" s="5">
        <v>-1</v>
      </c>
      <c r="F240" s="6">
        <f t="shared" si="19"/>
        <v>300</v>
      </c>
      <c r="G240">
        <v>38500</v>
      </c>
      <c r="H240">
        <v>21</v>
      </c>
      <c r="I240">
        <v>2.7</v>
      </c>
      <c r="J240" s="1">
        <v>4.593</v>
      </c>
      <c r="L240" s="1">
        <v>8.6340000000000003</v>
      </c>
      <c r="M240">
        <f t="shared" si="18"/>
        <v>1.5120000000000002</v>
      </c>
      <c r="N240" s="3">
        <v>0</v>
      </c>
      <c r="O240" s="3">
        <v>0</v>
      </c>
      <c r="Q240" s="1">
        <v>1.9099999999999999E-2</v>
      </c>
      <c r="R240" t="s">
        <v>23</v>
      </c>
      <c r="S240" s="9">
        <v>8.9999999999999993E-3</v>
      </c>
      <c r="T240" s="4">
        <v>4149989745179700</v>
      </c>
      <c r="U240" s="4">
        <f t="shared" si="17"/>
        <v>20180118</v>
      </c>
      <c r="V240" t="s">
        <v>165</v>
      </c>
    </row>
    <row r="241" spans="1:23" ht="15">
      <c r="A241">
        <v>20180118</v>
      </c>
      <c r="B241">
        <v>41</v>
      </c>
      <c r="C241">
        <v>1200</v>
      </c>
      <c r="D241" s="4">
        <f t="shared" si="16"/>
        <v>-2400</v>
      </c>
      <c r="E241" s="5">
        <v>-1</v>
      </c>
      <c r="F241" s="6">
        <f t="shared" si="19"/>
        <v>0</v>
      </c>
      <c r="G241">
        <v>38200</v>
      </c>
      <c r="H241">
        <v>0</v>
      </c>
      <c r="I241">
        <v>0</v>
      </c>
      <c r="J241" s="1">
        <v>8.6379999999999996E-4</v>
      </c>
      <c r="L241" s="1">
        <v>1.5920000000000001E-3</v>
      </c>
      <c r="M241">
        <f t="shared" si="18"/>
        <v>0</v>
      </c>
      <c r="N241" s="3">
        <v>0</v>
      </c>
      <c r="O241" s="3">
        <v>0</v>
      </c>
      <c r="Q241" s="1">
        <v>2.427E-2</v>
      </c>
      <c r="R241" t="s">
        <v>21</v>
      </c>
      <c r="S241" s="9">
        <v>0</v>
      </c>
      <c r="T241" s="4">
        <v>5273311576728340</v>
      </c>
      <c r="U241" s="4">
        <f t="shared" si="17"/>
        <v>20180118</v>
      </c>
    </row>
    <row r="242" spans="1:23" ht="15">
      <c r="A242">
        <v>20180118</v>
      </c>
      <c r="B242">
        <v>42</v>
      </c>
      <c r="C242">
        <v>1200</v>
      </c>
      <c r="D242" s="4">
        <f t="shared" si="16"/>
        <v>-2400</v>
      </c>
      <c r="E242" s="5">
        <v>-1</v>
      </c>
      <c r="F242" s="6">
        <f t="shared" si="19"/>
        <v>0</v>
      </c>
      <c r="G242">
        <v>38200</v>
      </c>
      <c r="H242">
        <v>24</v>
      </c>
      <c r="I242">
        <v>2.7</v>
      </c>
      <c r="J242" s="1">
        <v>4.6420000000000003</v>
      </c>
      <c r="L242" s="1">
        <v>8.6920000000000002</v>
      </c>
      <c r="M242">
        <f t="shared" si="18"/>
        <v>1.5120000000000002</v>
      </c>
      <c r="N242" s="3">
        <v>0</v>
      </c>
      <c r="O242" s="3">
        <v>12</v>
      </c>
      <c r="Q242" s="1">
        <v>1.9400000000000001E-2</v>
      </c>
      <c r="R242" t="s">
        <v>23</v>
      </c>
      <c r="S242" s="9">
        <v>0.02</v>
      </c>
      <c r="T242" s="4">
        <v>4215172830182520</v>
      </c>
      <c r="U242" s="4">
        <f t="shared" si="17"/>
        <v>20180118</v>
      </c>
      <c r="V242" t="s">
        <v>167</v>
      </c>
    </row>
    <row r="243" spans="1:23" ht="15">
      <c r="A243">
        <v>20180118</v>
      </c>
      <c r="B243">
        <v>43</v>
      </c>
      <c r="C243">
        <v>1200</v>
      </c>
      <c r="D243" s="4">
        <f t="shared" si="16"/>
        <v>-2400</v>
      </c>
      <c r="E243" s="5">
        <v>-1</v>
      </c>
      <c r="F243" s="6">
        <f t="shared" si="19"/>
        <v>0</v>
      </c>
      <c r="G243">
        <v>38200</v>
      </c>
      <c r="H243">
        <v>24</v>
      </c>
      <c r="I243">
        <v>2.7</v>
      </c>
      <c r="J243" s="1">
        <v>4.9240000000000004</v>
      </c>
      <c r="L243" s="1">
        <v>9.58</v>
      </c>
      <c r="M243">
        <f t="shared" si="18"/>
        <v>1.5120000000000002</v>
      </c>
      <c r="N243" s="3">
        <v>0</v>
      </c>
      <c r="O243" s="3">
        <v>0</v>
      </c>
      <c r="Q243" s="1">
        <v>2.052E-2</v>
      </c>
      <c r="R243" t="s">
        <v>23</v>
      </c>
      <c r="S243" s="9">
        <v>0.02</v>
      </c>
      <c r="T243" s="4">
        <v>4458523014193060</v>
      </c>
      <c r="U243" s="4">
        <f t="shared" si="17"/>
        <v>20180118</v>
      </c>
      <c r="V243" t="s">
        <v>167</v>
      </c>
    </row>
    <row r="244" spans="1:23" ht="15">
      <c r="A244">
        <v>20180118</v>
      </c>
      <c r="B244">
        <v>44</v>
      </c>
      <c r="C244">
        <v>1200</v>
      </c>
      <c r="D244" s="4">
        <f t="shared" si="16"/>
        <v>-2400</v>
      </c>
      <c r="E244" s="5">
        <v>-1</v>
      </c>
      <c r="F244" s="6">
        <f t="shared" si="19"/>
        <v>0</v>
      </c>
      <c r="G244">
        <v>38200</v>
      </c>
      <c r="H244">
        <v>21</v>
      </c>
      <c r="I244">
        <v>2.8</v>
      </c>
      <c r="J244" s="1">
        <v>4.4139999999999997</v>
      </c>
      <c r="L244" s="1">
        <v>8.9619999999999997</v>
      </c>
      <c r="M244">
        <f t="shared" si="18"/>
        <v>1.5680000000000001</v>
      </c>
      <c r="N244" s="3">
        <v>0</v>
      </c>
      <c r="O244" s="3">
        <v>10.4</v>
      </c>
      <c r="Q244" s="1">
        <v>2.112E-2</v>
      </c>
      <c r="R244" t="s">
        <v>23</v>
      </c>
      <c r="S244" s="9">
        <v>2.1000000000000001E-2</v>
      </c>
      <c r="T244" s="4">
        <v>4588889184198700</v>
      </c>
      <c r="U244" s="4">
        <f t="shared" si="17"/>
        <v>20180118</v>
      </c>
      <c r="V244" t="s">
        <v>167</v>
      </c>
    </row>
    <row r="245" spans="1:23" ht="15">
      <c r="A245">
        <v>20180118</v>
      </c>
      <c r="B245">
        <v>45</v>
      </c>
      <c r="C245">
        <v>1200</v>
      </c>
      <c r="D245" s="4">
        <f t="shared" si="16"/>
        <v>-2400</v>
      </c>
      <c r="E245" s="5">
        <v>-1</v>
      </c>
      <c r="F245" s="6">
        <f t="shared" si="19"/>
        <v>0</v>
      </c>
      <c r="G245">
        <v>38200</v>
      </c>
      <c r="H245">
        <v>22</v>
      </c>
      <c r="I245">
        <v>4</v>
      </c>
      <c r="J245" s="1">
        <v>8.9979999999999993</v>
      </c>
      <c r="L245" s="1">
        <v>15.82</v>
      </c>
      <c r="M245">
        <f t="shared" si="18"/>
        <v>2.2400000000000002</v>
      </c>
      <c r="N245" s="3">
        <v>0</v>
      </c>
      <c r="O245" s="3">
        <v>10</v>
      </c>
      <c r="Q245" s="1">
        <v>2.2540000000000001E-2</v>
      </c>
      <c r="R245" t="s">
        <v>23</v>
      </c>
      <c r="S245" s="9">
        <v>0.03</v>
      </c>
      <c r="T245" s="4">
        <v>4897422453212060</v>
      </c>
      <c r="U245" s="4">
        <f t="shared" si="17"/>
        <v>20180118</v>
      </c>
      <c r="V245" t="s">
        <v>168</v>
      </c>
    </row>
    <row r="246" spans="1:23" ht="15">
      <c r="A246">
        <v>20180118</v>
      </c>
      <c r="B246">
        <v>46</v>
      </c>
      <c r="C246">
        <v>1200</v>
      </c>
      <c r="D246" s="4">
        <f t="shared" si="16"/>
        <v>-2400</v>
      </c>
      <c r="E246" s="5">
        <v>-1</v>
      </c>
      <c r="F246" s="6">
        <f t="shared" si="19"/>
        <v>0</v>
      </c>
      <c r="G246">
        <v>38200</v>
      </c>
      <c r="H246">
        <f>800/35</f>
        <v>22.857142857142858</v>
      </c>
      <c r="I246">
        <v>4.0999999999999996</v>
      </c>
      <c r="J246" s="1">
        <v>5.2949999999999999</v>
      </c>
      <c r="L246" s="1">
        <v>9.8510000000000009</v>
      </c>
      <c r="M246">
        <f t="shared" si="18"/>
        <v>2.2959999999999998</v>
      </c>
      <c r="N246" s="3">
        <v>0</v>
      </c>
      <c r="O246" s="3">
        <v>9.5</v>
      </c>
      <c r="Q246" s="1">
        <v>2.4649999999999998E-2</v>
      </c>
      <c r="R246" t="s">
        <v>23</v>
      </c>
      <c r="S246" s="9">
        <v>3.1E-2</v>
      </c>
      <c r="T246" s="4">
        <v>5355876817731910</v>
      </c>
      <c r="U246" s="4">
        <f t="shared" si="17"/>
        <v>20180118</v>
      </c>
      <c r="V246" t="s">
        <v>168</v>
      </c>
    </row>
    <row r="247" spans="1:23" ht="15">
      <c r="A247">
        <v>20180118</v>
      </c>
      <c r="B247">
        <v>47</v>
      </c>
      <c r="C247">
        <v>1200</v>
      </c>
      <c r="D247" s="4">
        <f t="shared" si="16"/>
        <v>-2400</v>
      </c>
      <c r="E247" s="5">
        <v>-1</v>
      </c>
      <c r="F247" s="6">
        <f t="shared" si="19"/>
        <v>300</v>
      </c>
      <c r="G247">
        <v>38500</v>
      </c>
      <c r="H247">
        <f>800/30</f>
        <v>26.666666666666668</v>
      </c>
      <c r="I247">
        <v>4.3</v>
      </c>
      <c r="J247" s="1">
        <v>9.7080000000000002</v>
      </c>
      <c r="L247" s="1">
        <v>16.98</v>
      </c>
      <c r="M247">
        <f t="shared" si="18"/>
        <v>2.4079999999999999</v>
      </c>
      <c r="N247" s="3">
        <v>0</v>
      </c>
      <c r="O247" s="3">
        <v>8</v>
      </c>
      <c r="P247">
        <v>0</v>
      </c>
      <c r="Q247" s="1">
        <v>3.143E-2</v>
      </c>
      <c r="R247" t="s">
        <v>23</v>
      </c>
      <c r="S247" s="9">
        <v>1.4E-2</v>
      </c>
      <c r="T247" s="4">
        <v>6829014538795700</v>
      </c>
      <c r="U247" s="4">
        <f t="shared" si="17"/>
        <v>20180118</v>
      </c>
      <c r="V247" t="s">
        <v>168</v>
      </c>
    </row>
    <row r="248" spans="1:23" ht="15">
      <c r="A248">
        <v>20180118</v>
      </c>
      <c r="B248">
        <v>48</v>
      </c>
      <c r="C248">
        <v>1200</v>
      </c>
      <c r="D248" s="4">
        <f t="shared" si="16"/>
        <v>-2400</v>
      </c>
      <c r="E248" s="5">
        <v>-1</v>
      </c>
      <c r="F248" s="6">
        <f t="shared" si="19"/>
        <v>300</v>
      </c>
      <c r="G248">
        <v>38500</v>
      </c>
      <c r="H248">
        <v>26</v>
      </c>
      <c r="I248">
        <v>4.3</v>
      </c>
      <c r="J248" s="1">
        <v>6.9340000000000002</v>
      </c>
      <c r="L248" s="1">
        <v>12.54</v>
      </c>
      <c r="M248">
        <f t="shared" si="18"/>
        <v>2.4079999999999999</v>
      </c>
      <c r="N248" s="3">
        <v>12</v>
      </c>
      <c r="O248" s="3">
        <v>12</v>
      </c>
      <c r="P248">
        <v>0</v>
      </c>
      <c r="Q248" s="1">
        <v>3.141E-2</v>
      </c>
      <c r="R248" t="s">
        <v>21</v>
      </c>
      <c r="S248" s="9">
        <v>1.4E-2</v>
      </c>
      <c r="T248" s="4">
        <v>6824668999795520</v>
      </c>
      <c r="U248" s="4">
        <f t="shared" si="17"/>
        <v>20180118</v>
      </c>
      <c r="V248" t="s">
        <v>168</v>
      </c>
      <c r="W248" t="s">
        <v>169</v>
      </c>
    </row>
    <row r="249" spans="1:23" ht="15">
      <c r="A249">
        <v>20180118</v>
      </c>
      <c r="B249">
        <v>49</v>
      </c>
      <c r="C249">
        <v>1200</v>
      </c>
      <c r="D249" s="4">
        <f t="shared" si="16"/>
        <v>-2400</v>
      </c>
      <c r="E249" s="5">
        <v>-1</v>
      </c>
      <c r="F249" s="6">
        <f t="shared" si="19"/>
        <v>600</v>
      </c>
      <c r="G249">
        <v>38800</v>
      </c>
      <c r="H249">
        <v>26</v>
      </c>
      <c r="I249">
        <v>4.5</v>
      </c>
      <c r="J249" s="1">
        <v>4.2850000000000001</v>
      </c>
      <c r="L249" s="1">
        <v>7.6890000000000001</v>
      </c>
      <c r="M249">
        <f t="shared" si="18"/>
        <v>2.5200000000000005</v>
      </c>
      <c r="N249" s="3">
        <v>6.5</v>
      </c>
      <c r="O249" s="3">
        <v>6.5</v>
      </c>
      <c r="P249">
        <v>3.2</v>
      </c>
      <c r="Q249" s="1">
        <v>3.6900000000000002E-2</v>
      </c>
      <c r="R249" t="s">
        <v>21</v>
      </c>
      <c r="S249" s="9">
        <v>8.0000000000000002E-3</v>
      </c>
      <c r="T249" s="4">
        <v>8017519455347170</v>
      </c>
      <c r="U249" s="4">
        <f t="shared" si="17"/>
        <v>20180118</v>
      </c>
      <c r="V249" t="s">
        <v>170</v>
      </c>
    </row>
    <row r="250" spans="1:23" ht="15">
      <c r="A250">
        <v>20180118</v>
      </c>
      <c r="B250">
        <v>50</v>
      </c>
      <c r="C250">
        <v>1100</v>
      </c>
      <c r="D250" s="4">
        <f t="shared" si="16"/>
        <v>-2200</v>
      </c>
      <c r="E250" s="5">
        <v>-1</v>
      </c>
      <c r="F250" s="6">
        <f t="shared" si="19"/>
        <v>300</v>
      </c>
      <c r="G250">
        <v>38500</v>
      </c>
      <c r="H250">
        <v>26</v>
      </c>
      <c r="I250">
        <v>4.2</v>
      </c>
      <c r="J250" s="1">
        <v>4.5780000000000003</v>
      </c>
      <c r="L250" s="1">
        <v>8.4779999999999998</v>
      </c>
      <c r="M250">
        <f t="shared" si="18"/>
        <v>2.3520000000000003</v>
      </c>
      <c r="N250" s="3">
        <v>8.3000000000000007</v>
      </c>
      <c r="O250" s="3">
        <v>8.3000000000000007</v>
      </c>
      <c r="P250">
        <v>0</v>
      </c>
      <c r="Q250" s="1">
        <v>2.9780000000000001E-2</v>
      </c>
      <c r="R250" t="s">
        <v>23</v>
      </c>
      <c r="S250" s="9">
        <v>1.6E-2</v>
      </c>
      <c r="T250" s="4">
        <v>6470507571280180</v>
      </c>
      <c r="U250" s="4">
        <f t="shared" si="17"/>
        <v>20180118</v>
      </c>
      <c r="V250" t="s">
        <v>168</v>
      </c>
    </row>
    <row r="251" spans="1:23" ht="15">
      <c r="A251">
        <v>20180118</v>
      </c>
      <c r="B251">
        <v>51</v>
      </c>
      <c r="C251">
        <v>1100</v>
      </c>
      <c r="D251" s="4">
        <f t="shared" si="16"/>
        <v>-2200</v>
      </c>
      <c r="E251" s="1">
        <v>-1</v>
      </c>
      <c r="F251" s="6">
        <f t="shared" si="19"/>
        <v>300</v>
      </c>
      <c r="G251" s="44">
        <v>38500</v>
      </c>
      <c r="H251">
        <v>23</v>
      </c>
      <c r="I251">
        <v>4.0999999999999996</v>
      </c>
      <c r="J251" s="1">
        <v>4.1550000000000002</v>
      </c>
      <c r="L251" s="1">
        <v>7.6929999999999996</v>
      </c>
      <c r="M251">
        <f t="shared" si="18"/>
        <v>2.2959999999999998</v>
      </c>
      <c r="N251" s="3">
        <v>0</v>
      </c>
      <c r="O251" s="3">
        <v>12</v>
      </c>
      <c r="Q251" s="1">
        <v>2.7189999999999999E-2</v>
      </c>
      <c r="R251" t="s">
        <v>23</v>
      </c>
      <c r="S251" s="9">
        <v>1.6E-2</v>
      </c>
      <c r="T251" s="4">
        <v>5907760270755810</v>
      </c>
      <c r="U251" s="4">
        <f t="shared" si="17"/>
        <v>20180118</v>
      </c>
      <c r="W251" t="s">
        <v>171</v>
      </c>
    </row>
    <row r="252" spans="1:23" ht="15">
      <c r="A252">
        <v>20180118</v>
      </c>
      <c r="B252">
        <v>52</v>
      </c>
      <c r="C252">
        <v>1100</v>
      </c>
      <c r="D252" s="4">
        <f t="shared" si="16"/>
        <v>-2200</v>
      </c>
      <c r="E252" s="1">
        <v>2.5</v>
      </c>
      <c r="F252" s="6">
        <f t="shared" si="19"/>
        <v>300</v>
      </c>
      <c r="G252">
        <v>38500</v>
      </c>
      <c r="H252">
        <v>25</v>
      </c>
      <c r="I252">
        <v>4.4000000000000004</v>
      </c>
      <c r="J252" s="1">
        <v>7.1139999999999999</v>
      </c>
      <c r="L252" s="1">
        <v>12.63</v>
      </c>
      <c r="M252">
        <f t="shared" si="18"/>
        <v>2.4640000000000004</v>
      </c>
      <c r="N252" s="3">
        <v>0</v>
      </c>
      <c r="O252" s="3">
        <v>0</v>
      </c>
      <c r="P252">
        <v>0</v>
      </c>
      <c r="Q252" s="1">
        <v>2.8170000000000001E-2</v>
      </c>
      <c r="R252" t="s">
        <v>23</v>
      </c>
      <c r="S252" s="9">
        <v>1.7000000000000001E-2</v>
      </c>
      <c r="T252" s="4">
        <v>6120691681765030</v>
      </c>
      <c r="U252" s="4">
        <f t="shared" si="17"/>
        <v>20180118</v>
      </c>
      <c r="V252" t="s">
        <v>172</v>
      </c>
    </row>
    <row r="253" spans="1:23" ht="15">
      <c r="A253">
        <v>20180118</v>
      </c>
      <c r="B253">
        <v>53</v>
      </c>
      <c r="C253">
        <v>1100</v>
      </c>
      <c r="D253" s="4">
        <f t="shared" si="16"/>
        <v>-2200</v>
      </c>
      <c r="E253" s="1">
        <v>2.5</v>
      </c>
      <c r="F253" s="6">
        <f t="shared" si="19"/>
        <v>300</v>
      </c>
      <c r="G253" s="44">
        <v>38500</v>
      </c>
      <c r="H253">
        <v>23</v>
      </c>
      <c r="I253">
        <v>4.5999999999999996</v>
      </c>
      <c r="J253" s="1">
        <v>2.758</v>
      </c>
      <c r="L253" s="1">
        <v>4.9109999999999996</v>
      </c>
      <c r="M253">
        <f t="shared" si="18"/>
        <v>2.5760000000000001</v>
      </c>
      <c r="N253" s="3">
        <v>0</v>
      </c>
      <c r="O253" s="3">
        <v>12</v>
      </c>
      <c r="Q253" s="1">
        <v>2.691E-2</v>
      </c>
      <c r="R253" t="s">
        <v>23</v>
      </c>
      <c r="S253" s="9">
        <v>1.7999999999999999E-2</v>
      </c>
      <c r="T253" s="4">
        <v>5846922724753180</v>
      </c>
      <c r="U253" s="4">
        <f t="shared" si="17"/>
        <v>20180118</v>
      </c>
      <c r="V253" t="s">
        <v>172</v>
      </c>
    </row>
    <row r="254" spans="1:23" ht="15">
      <c r="A254">
        <v>20180118</v>
      </c>
      <c r="B254">
        <v>54</v>
      </c>
      <c r="C254">
        <v>1100</v>
      </c>
      <c r="D254" s="4">
        <f t="shared" si="16"/>
        <v>-2200</v>
      </c>
      <c r="E254" s="1">
        <v>2.5</v>
      </c>
      <c r="F254" s="6">
        <f t="shared" si="19"/>
        <v>300</v>
      </c>
      <c r="G254">
        <v>38500</v>
      </c>
      <c r="H254">
        <v>26</v>
      </c>
      <c r="I254">
        <v>4.5</v>
      </c>
      <c r="J254" s="1">
        <v>5.673</v>
      </c>
      <c r="L254" s="1">
        <v>10.29</v>
      </c>
      <c r="M254">
        <f t="shared" si="18"/>
        <v>2.5200000000000005</v>
      </c>
      <c r="N254" s="3">
        <v>3.8</v>
      </c>
      <c r="O254" s="3"/>
      <c r="P254">
        <v>0</v>
      </c>
      <c r="Q254" s="1">
        <v>2.0310000000000002E-2</v>
      </c>
      <c r="R254" t="s">
        <v>23</v>
      </c>
      <c r="S254" s="9">
        <v>1.7000000000000001E-2</v>
      </c>
      <c r="T254" s="4">
        <v>4412894854691080</v>
      </c>
      <c r="U254" s="4">
        <f t="shared" si="17"/>
        <v>20180118</v>
      </c>
      <c r="V254" t="s">
        <v>172</v>
      </c>
    </row>
    <row r="255" spans="1:23" ht="15">
      <c r="A255">
        <v>20180118</v>
      </c>
      <c r="B255">
        <v>55</v>
      </c>
      <c r="C255">
        <v>700</v>
      </c>
      <c r="D255" s="4">
        <f t="shared" si="16"/>
        <v>-1400</v>
      </c>
      <c r="E255" s="1">
        <v>2.5</v>
      </c>
      <c r="F255" s="6">
        <f t="shared" si="19"/>
        <v>300</v>
      </c>
      <c r="G255" s="44">
        <v>38500</v>
      </c>
      <c r="H255">
        <v>21</v>
      </c>
      <c r="I255">
        <v>4.5999999999999996</v>
      </c>
      <c r="J255" s="1">
        <v>0.78290000000000004</v>
      </c>
      <c r="L255" s="1">
        <v>1.859</v>
      </c>
      <c r="M255">
        <f t="shared" si="18"/>
        <v>2.5760000000000001</v>
      </c>
      <c r="N255" s="3">
        <v>0</v>
      </c>
      <c r="O255" s="3"/>
      <c r="Q255" s="1">
        <v>1.6570000000000001E-2</v>
      </c>
      <c r="R255" t="s">
        <v>23</v>
      </c>
      <c r="S255" s="9">
        <v>4.2999999999999997E-2</v>
      </c>
      <c r="T255" s="4">
        <v>3600279061655890</v>
      </c>
      <c r="U255" s="4">
        <f t="shared" si="17"/>
        <v>20180118</v>
      </c>
      <c r="V255" t="s">
        <v>167</v>
      </c>
    </row>
    <row r="256" spans="1:23" ht="15">
      <c r="A256">
        <v>20180118</v>
      </c>
      <c r="B256">
        <v>56</v>
      </c>
      <c r="C256">
        <v>1500</v>
      </c>
      <c r="D256" s="4">
        <f t="shared" si="16"/>
        <v>-3000</v>
      </c>
      <c r="E256" s="1">
        <v>2.5</v>
      </c>
      <c r="F256" s="6">
        <f t="shared" si="19"/>
        <v>300</v>
      </c>
      <c r="G256">
        <v>38500</v>
      </c>
      <c r="H256">
        <v>21</v>
      </c>
      <c r="I256">
        <v>4.4000000000000004</v>
      </c>
      <c r="J256" s="1">
        <v>3.2109999999999999</v>
      </c>
      <c r="L256" s="1">
        <v>5.9550000000000001</v>
      </c>
      <c r="M256">
        <f t="shared" si="18"/>
        <v>2.4640000000000004</v>
      </c>
      <c r="N256" s="3">
        <v>0</v>
      </c>
      <c r="O256" s="3"/>
      <c r="Q256" s="1">
        <v>1.6619999999999999E-2</v>
      </c>
      <c r="R256" t="s">
        <v>23</v>
      </c>
      <c r="S256" s="9">
        <v>8.9999999999999993E-3</v>
      </c>
      <c r="T256" s="4">
        <v>3611142909156360</v>
      </c>
      <c r="U256" s="4">
        <f t="shared" si="17"/>
        <v>20180118</v>
      </c>
      <c r="V256" t="s">
        <v>167</v>
      </c>
    </row>
    <row r="257" spans="1:24" ht="15">
      <c r="A257">
        <v>20180118</v>
      </c>
      <c r="B257">
        <v>57</v>
      </c>
      <c r="C257">
        <v>1500</v>
      </c>
      <c r="D257" s="4">
        <f t="shared" si="16"/>
        <v>-3000</v>
      </c>
      <c r="E257" s="1">
        <v>2.5</v>
      </c>
      <c r="F257" s="6">
        <f t="shared" si="19"/>
        <v>300</v>
      </c>
      <c r="G257" s="44">
        <v>38500</v>
      </c>
      <c r="H257">
        <v>26</v>
      </c>
      <c r="I257">
        <v>4.4000000000000004</v>
      </c>
      <c r="J257" s="1">
        <v>6.6239999999999997</v>
      </c>
      <c r="L257" s="1">
        <v>11.36</v>
      </c>
      <c r="M257">
        <f t="shared" si="18"/>
        <v>2.4640000000000004</v>
      </c>
      <c r="N257" s="3">
        <v>11</v>
      </c>
      <c r="O257" s="3"/>
      <c r="P257">
        <v>0</v>
      </c>
      <c r="Q257" s="1">
        <v>2.0549999999999999E-2</v>
      </c>
      <c r="R257" t="s">
        <v>23</v>
      </c>
      <c r="S257" s="9">
        <v>8.9999999999999993E-3</v>
      </c>
      <c r="T257" s="4">
        <v>4465041322693340</v>
      </c>
      <c r="U257" s="4">
        <f t="shared" si="17"/>
        <v>20180118</v>
      </c>
      <c r="V257" t="s">
        <v>167</v>
      </c>
    </row>
    <row r="258" spans="1:24" ht="15">
      <c r="A258">
        <v>20180118</v>
      </c>
      <c r="B258">
        <v>58</v>
      </c>
      <c r="C258">
        <v>1500</v>
      </c>
      <c r="D258" s="4">
        <f t="shared" ref="D258:D321" si="20">C258*-2</f>
        <v>-3000</v>
      </c>
      <c r="E258" s="1">
        <v>2.5</v>
      </c>
      <c r="F258" s="6">
        <f t="shared" si="19"/>
        <v>600</v>
      </c>
      <c r="G258">
        <v>38800</v>
      </c>
      <c r="H258">
        <v>26</v>
      </c>
      <c r="I258">
        <v>5.6</v>
      </c>
      <c r="J258" s="1">
        <v>4.9340000000000002</v>
      </c>
      <c r="L258" s="1">
        <v>8.8490000000000002</v>
      </c>
      <c r="M258">
        <f t="shared" si="18"/>
        <v>3.1360000000000001</v>
      </c>
      <c r="N258" s="3">
        <v>2</v>
      </c>
      <c r="O258" s="3"/>
      <c r="P258">
        <v>0</v>
      </c>
      <c r="Q258" s="1">
        <v>2.3050000000000001E-2</v>
      </c>
      <c r="R258" t="s">
        <v>23</v>
      </c>
      <c r="S258" s="9">
        <v>6.0000000000000001E-3</v>
      </c>
      <c r="T258" s="4">
        <v>5008233697716860</v>
      </c>
      <c r="U258" s="4">
        <f t="shared" ref="U258:U321" si="21">A258</f>
        <v>20180118</v>
      </c>
      <c r="V258" t="s">
        <v>173</v>
      </c>
    </row>
    <row r="259" spans="1:24" ht="15">
      <c r="A259">
        <v>20180118</v>
      </c>
      <c r="B259">
        <v>59</v>
      </c>
      <c r="C259">
        <v>1500</v>
      </c>
      <c r="D259" s="4">
        <f t="shared" si="20"/>
        <v>-3000</v>
      </c>
      <c r="E259" s="1">
        <v>2.5</v>
      </c>
      <c r="F259" s="6">
        <f t="shared" si="19"/>
        <v>600</v>
      </c>
      <c r="G259">
        <v>38800</v>
      </c>
      <c r="H259">
        <v>26</v>
      </c>
      <c r="I259">
        <v>4.8</v>
      </c>
      <c r="J259" s="1">
        <v>3.5089999999999999</v>
      </c>
      <c r="L259" s="1">
        <v>6.2160000000000002</v>
      </c>
      <c r="M259">
        <f t="shared" si="18"/>
        <v>2.6880000000000002</v>
      </c>
      <c r="N259" s="3">
        <v>3.2</v>
      </c>
      <c r="O259" s="3"/>
      <c r="Q259" s="1">
        <v>2.8570000000000002E-2</v>
      </c>
      <c r="R259" t="s">
        <v>23</v>
      </c>
      <c r="S259" s="9">
        <v>5.0000000000000001E-3</v>
      </c>
      <c r="T259" s="4">
        <v>6207602461768790</v>
      </c>
      <c r="U259" s="4">
        <f t="shared" si="21"/>
        <v>20180118</v>
      </c>
      <c r="V259" t="s">
        <v>174</v>
      </c>
      <c r="X259" t="s">
        <v>157</v>
      </c>
    </row>
    <row r="260" spans="1:24" ht="15">
      <c r="A260">
        <v>20180118</v>
      </c>
      <c r="B260">
        <v>60</v>
      </c>
      <c r="C260">
        <v>1100</v>
      </c>
      <c r="D260" s="4">
        <f t="shared" si="20"/>
        <v>-2200</v>
      </c>
      <c r="E260" s="1">
        <v>2.5</v>
      </c>
      <c r="F260" s="6">
        <f t="shared" si="19"/>
        <v>600</v>
      </c>
      <c r="G260">
        <v>38800</v>
      </c>
      <c r="H260">
        <v>26</v>
      </c>
      <c r="I260">
        <v>5.8</v>
      </c>
      <c r="J260" s="1">
        <v>0.74239999999999995</v>
      </c>
      <c r="L260" s="1">
        <v>1.6160000000000001</v>
      </c>
      <c r="M260">
        <f t="shared" si="18"/>
        <v>3.2480000000000002</v>
      </c>
      <c r="N260" s="3">
        <v>2.4</v>
      </c>
      <c r="O260" s="3"/>
      <c r="Q260" s="1">
        <v>2.6259999999999999E-2</v>
      </c>
      <c r="R260" t="s">
        <v>21</v>
      </c>
      <c r="S260" s="9">
        <v>1.2E-2</v>
      </c>
      <c r="T260" s="4">
        <v>5705692707247060</v>
      </c>
      <c r="U260" s="4">
        <f t="shared" si="21"/>
        <v>20180118</v>
      </c>
      <c r="V260" t="s">
        <v>175</v>
      </c>
    </row>
    <row r="261" spans="1:24" ht="23.1" customHeight="1">
      <c r="A261">
        <v>20180118</v>
      </c>
      <c r="B261">
        <v>61</v>
      </c>
      <c r="C261" s="44">
        <v>1100</v>
      </c>
      <c r="D261" s="4">
        <f t="shared" si="20"/>
        <v>-2200</v>
      </c>
      <c r="E261" s="1">
        <v>2.5</v>
      </c>
      <c r="F261" s="6">
        <f t="shared" si="19"/>
        <v>600</v>
      </c>
      <c r="G261">
        <v>38800</v>
      </c>
      <c r="H261">
        <v>28</v>
      </c>
      <c r="I261">
        <v>4.97</v>
      </c>
      <c r="J261" s="1">
        <v>3.8140000000000001</v>
      </c>
      <c r="L261" s="1">
        <v>7.1820000000000004</v>
      </c>
      <c r="M261">
        <f t="shared" si="18"/>
        <v>2.7832000000000003</v>
      </c>
      <c r="N261" s="3">
        <v>4</v>
      </c>
      <c r="O261" s="3"/>
      <c r="Q261" s="1">
        <v>1.687E-2</v>
      </c>
      <c r="R261" t="s">
        <v>23</v>
      </c>
      <c r="S261" s="9">
        <v>0.01</v>
      </c>
      <c r="T261" s="4">
        <v>3665462146658710</v>
      </c>
      <c r="U261" s="4">
        <f t="shared" si="21"/>
        <v>20180118</v>
      </c>
      <c r="V261" t="s">
        <v>176</v>
      </c>
      <c r="W261" t="s">
        <v>177</v>
      </c>
    </row>
    <row r="262" spans="1:24" ht="15">
      <c r="A262">
        <v>20180118</v>
      </c>
      <c r="B262">
        <v>62</v>
      </c>
      <c r="C262">
        <v>1100</v>
      </c>
      <c r="D262" s="4">
        <f t="shared" si="20"/>
        <v>-2200</v>
      </c>
      <c r="E262" s="1">
        <v>2.5</v>
      </c>
      <c r="F262" s="6">
        <f t="shared" si="19"/>
        <v>600</v>
      </c>
      <c r="G262">
        <v>38800</v>
      </c>
      <c r="H262">
        <v>25</v>
      </c>
      <c r="I262">
        <v>4.9000000000000004</v>
      </c>
      <c r="J262" s="1">
        <v>4.1760000000000002</v>
      </c>
      <c r="L262" s="1">
        <v>7.6959999999999997</v>
      </c>
      <c r="M262">
        <f t="shared" si="18"/>
        <v>2.7440000000000007</v>
      </c>
      <c r="N262" s="3">
        <v>3</v>
      </c>
      <c r="O262" s="3"/>
      <c r="Q262" s="1">
        <v>1.8020000000000001E-2</v>
      </c>
      <c r="R262" t="s">
        <v>23</v>
      </c>
      <c r="S262" s="9">
        <v>0.01</v>
      </c>
      <c r="T262" s="4">
        <v>3915330639169540</v>
      </c>
      <c r="U262" s="4">
        <f t="shared" si="21"/>
        <v>20180118</v>
      </c>
      <c r="V262" t="s">
        <v>178</v>
      </c>
      <c r="W262" t="s">
        <v>157</v>
      </c>
      <c r="X262" t="s">
        <v>179</v>
      </c>
    </row>
    <row r="263" spans="1:24" ht="15">
      <c r="A263">
        <v>20180118</v>
      </c>
      <c r="B263">
        <v>63</v>
      </c>
      <c r="C263" s="44">
        <v>1100</v>
      </c>
      <c r="D263" s="4">
        <f t="shared" si="20"/>
        <v>-2200</v>
      </c>
      <c r="E263" s="1">
        <v>2.5</v>
      </c>
      <c r="F263" s="6">
        <f t="shared" si="19"/>
        <v>600</v>
      </c>
      <c r="G263">
        <v>38800</v>
      </c>
      <c r="H263">
        <v>24</v>
      </c>
      <c r="I263">
        <v>5.9</v>
      </c>
      <c r="J263" s="1">
        <v>2.3239999999999998</v>
      </c>
      <c r="L263" s="1">
        <v>4.3710000000000004</v>
      </c>
      <c r="M263">
        <f t="shared" ref="M263:M277" si="22">I263*0.56</f>
        <v>3.3040000000000007</v>
      </c>
      <c r="N263" s="3">
        <v>2.9</v>
      </c>
      <c r="O263" s="3"/>
      <c r="Q263" s="1">
        <v>2.384E-2</v>
      </c>
      <c r="R263" t="s">
        <v>23</v>
      </c>
      <c r="S263" s="9">
        <v>1.2E-2</v>
      </c>
      <c r="T263" s="4">
        <v>5179882488224290</v>
      </c>
      <c r="U263" s="4">
        <f t="shared" si="21"/>
        <v>20180118</v>
      </c>
      <c r="V263" t="s">
        <v>180</v>
      </c>
    </row>
    <row r="264" spans="1:24" ht="15">
      <c r="A264">
        <v>20180118</v>
      </c>
      <c r="B264">
        <v>64</v>
      </c>
      <c r="C264">
        <v>1100</v>
      </c>
      <c r="D264" s="4">
        <f t="shared" si="20"/>
        <v>-2200</v>
      </c>
      <c r="E264" s="1">
        <v>2.5</v>
      </c>
      <c r="F264" s="6">
        <f t="shared" si="19"/>
        <v>0</v>
      </c>
      <c r="G264">
        <v>38200</v>
      </c>
      <c r="H264">
        <v>26</v>
      </c>
      <c r="I264">
        <v>4.41</v>
      </c>
      <c r="J264" s="1">
        <v>3.1949999999999998</v>
      </c>
      <c r="L264" s="1">
        <v>5.915</v>
      </c>
      <c r="M264">
        <f t="shared" si="22"/>
        <v>2.4696000000000002</v>
      </c>
      <c r="N264" s="3">
        <v>2.7</v>
      </c>
      <c r="O264" s="3"/>
      <c r="Q264" s="1">
        <v>2.1399999999999999E-2</v>
      </c>
      <c r="R264" t="s">
        <v>23</v>
      </c>
      <c r="S264" s="9">
        <v>3.9E-2</v>
      </c>
      <c r="T264" s="4">
        <v>4649726730201340</v>
      </c>
      <c r="U264" s="4">
        <f t="shared" si="21"/>
        <v>20180118</v>
      </c>
      <c r="V264" t="s">
        <v>178</v>
      </c>
      <c r="W264" t="s">
        <v>177</v>
      </c>
    </row>
    <row r="265" spans="1:24" ht="15">
      <c r="A265">
        <v>20180118</v>
      </c>
      <c r="B265">
        <v>65</v>
      </c>
      <c r="C265" s="44">
        <v>1100</v>
      </c>
      <c r="D265" s="4">
        <f t="shared" si="20"/>
        <v>-2200</v>
      </c>
      <c r="E265" s="1">
        <v>2.5</v>
      </c>
      <c r="F265" s="6">
        <f t="shared" si="19"/>
        <v>-300</v>
      </c>
      <c r="G265">
        <v>37900</v>
      </c>
      <c r="H265">
        <v>21</v>
      </c>
      <c r="I265">
        <v>4.5</v>
      </c>
      <c r="J265" s="1">
        <v>0.64190000000000003</v>
      </c>
      <c r="L265" s="1">
        <v>1.6</v>
      </c>
      <c r="M265">
        <f t="shared" si="22"/>
        <v>2.5200000000000005</v>
      </c>
      <c r="N265" s="3">
        <v>0</v>
      </c>
      <c r="O265" s="3"/>
      <c r="Q265" s="1">
        <v>1.7739999999999999E-2</v>
      </c>
      <c r="R265" t="s">
        <v>23</v>
      </c>
      <c r="S265" s="9">
        <v>1.7000000000000001E-2</v>
      </c>
      <c r="T265" s="4">
        <v>3854493093166900</v>
      </c>
      <c r="U265" s="4">
        <f t="shared" si="21"/>
        <v>20180118</v>
      </c>
      <c r="V265" t="s">
        <v>181</v>
      </c>
    </row>
    <row r="266" spans="1:24" ht="15">
      <c r="A266">
        <v>20180118</v>
      </c>
      <c r="B266">
        <v>66</v>
      </c>
      <c r="C266">
        <v>1100</v>
      </c>
      <c r="D266" s="4">
        <f t="shared" si="20"/>
        <v>-2200</v>
      </c>
      <c r="E266" s="1">
        <v>2.5</v>
      </c>
      <c r="F266" s="6">
        <f t="shared" si="19"/>
        <v>-300</v>
      </c>
      <c r="G266">
        <v>37900</v>
      </c>
      <c r="H266">
        <v>25</v>
      </c>
      <c r="I266">
        <v>4.5999999999999996</v>
      </c>
      <c r="J266" s="1">
        <v>0.30380000000000001</v>
      </c>
      <c r="L266" s="1">
        <v>1.018</v>
      </c>
      <c r="M266">
        <f t="shared" si="22"/>
        <v>2.5760000000000001</v>
      </c>
      <c r="N266" s="3">
        <v>6</v>
      </c>
      <c r="O266" s="3"/>
      <c r="Q266" s="1">
        <v>2.1489999999999999E-2</v>
      </c>
      <c r="R266" t="s">
        <v>23</v>
      </c>
      <c r="S266" s="9">
        <v>1.7999999999999999E-2</v>
      </c>
      <c r="T266" s="4">
        <v>4669281655702180</v>
      </c>
      <c r="U266" s="4">
        <f t="shared" si="21"/>
        <v>20180118</v>
      </c>
      <c r="V266" t="s">
        <v>182</v>
      </c>
      <c r="W266" t="s">
        <v>169</v>
      </c>
    </row>
    <row r="267" spans="1:24" ht="15">
      <c r="A267">
        <v>20180118</v>
      </c>
      <c r="B267">
        <v>67</v>
      </c>
      <c r="C267" s="44">
        <v>1100</v>
      </c>
      <c r="D267" s="4">
        <f t="shared" si="20"/>
        <v>-2200</v>
      </c>
      <c r="E267" s="1">
        <v>2.5</v>
      </c>
      <c r="F267" s="6">
        <f t="shared" si="19"/>
        <v>300</v>
      </c>
      <c r="G267">
        <v>38500</v>
      </c>
      <c r="H267">
        <v>21</v>
      </c>
      <c r="I267">
        <v>4.4000000000000004</v>
      </c>
      <c r="J267" s="1">
        <v>0.52280000000000004</v>
      </c>
      <c r="L267" s="1">
        <v>1.5449999999999999</v>
      </c>
      <c r="M267">
        <f t="shared" si="22"/>
        <v>2.4640000000000004</v>
      </c>
      <c r="N267" s="3">
        <v>0</v>
      </c>
      <c r="O267" s="3"/>
      <c r="Q267" s="1">
        <v>2.6200000000000001E-2</v>
      </c>
      <c r="R267" t="s">
        <v>23</v>
      </c>
      <c r="S267" s="9">
        <v>1.7000000000000001E-2</v>
      </c>
      <c r="T267" s="4">
        <v>5692656090246500</v>
      </c>
      <c r="U267" s="4">
        <f t="shared" si="21"/>
        <v>20180118</v>
      </c>
      <c r="V267" t="s">
        <v>183</v>
      </c>
    </row>
    <row r="268" spans="1:24" ht="15">
      <c r="A268">
        <v>20180118</v>
      </c>
      <c r="B268">
        <v>68</v>
      </c>
      <c r="C268">
        <v>1100</v>
      </c>
      <c r="D268" s="4">
        <f t="shared" si="20"/>
        <v>-2200</v>
      </c>
      <c r="E268" s="1">
        <v>2.5</v>
      </c>
      <c r="F268" s="6">
        <f t="shared" si="19"/>
        <v>300</v>
      </c>
      <c r="G268">
        <v>38500</v>
      </c>
      <c r="H268">
        <f>800/28</f>
        <v>28.571428571428573</v>
      </c>
      <c r="I268">
        <v>4.9000000000000004</v>
      </c>
      <c r="J268" s="1">
        <v>1.762</v>
      </c>
      <c r="L268" s="1">
        <v>3.3450000000000002</v>
      </c>
      <c r="M268">
        <f t="shared" si="22"/>
        <v>2.7440000000000007</v>
      </c>
      <c r="N268" s="3">
        <v>12</v>
      </c>
      <c r="O268" s="3">
        <v>12</v>
      </c>
      <c r="Q268" s="1">
        <v>2.009E-2</v>
      </c>
      <c r="R268" t="s">
        <v>23</v>
      </c>
      <c r="S268" s="9">
        <v>1.9E-2</v>
      </c>
      <c r="T268" s="4">
        <v>4365093925689010</v>
      </c>
      <c r="U268" s="4">
        <f t="shared" si="21"/>
        <v>20180118</v>
      </c>
      <c r="V268" t="s">
        <v>184</v>
      </c>
      <c r="W268" t="s">
        <v>185</v>
      </c>
    </row>
    <row r="269" spans="1:24" ht="15">
      <c r="A269">
        <v>20180118</v>
      </c>
      <c r="B269">
        <v>69</v>
      </c>
      <c r="C269" s="44">
        <v>1100</v>
      </c>
      <c r="D269" s="4">
        <f t="shared" si="20"/>
        <v>-2200</v>
      </c>
      <c r="E269" s="1">
        <v>2.5</v>
      </c>
      <c r="F269" s="6">
        <f t="shared" si="19"/>
        <v>300</v>
      </c>
      <c r="G269">
        <v>38500</v>
      </c>
      <c r="H269">
        <v>28</v>
      </c>
      <c r="I269">
        <v>4.5</v>
      </c>
      <c r="J269" s="1">
        <v>1.5960000000000001</v>
      </c>
      <c r="L269" s="1">
        <v>3.1469999999999998</v>
      </c>
      <c r="M269">
        <f t="shared" si="22"/>
        <v>2.5200000000000005</v>
      </c>
      <c r="N269" s="3">
        <v>3.6</v>
      </c>
      <c r="O269" s="3"/>
      <c r="Q269" s="1">
        <v>1.772E-2</v>
      </c>
      <c r="R269" t="s">
        <v>23</v>
      </c>
      <c r="S269" s="9">
        <v>1.7000000000000001E-2</v>
      </c>
      <c r="T269" s="4">
        <v>3850147554166710</v>
      </c>
      <c r="U269" s="4">
        <f t="shared" si="21"/>
        <v>20180118</v>
      </c>
      <c r="V269" t="s">
        <v>184</v>
      </c>
      <c r="W269" t="s">
        <v>185</v>
      </c>
    </row>
    <row r="270" spans="1:24" ht="15">
      <c r="A270">
        <v>20180118</v>
      </c>
      <c r="B270">
        <v>82</v>
      </c>
      <c r="C270">
        <v>1100</v>
      </c>
      <c r="D270" s="4">
        <f t="shared" si="20"/>
        <v>-2200</v>
      </c>
      <c r="E270" s="1">
        <v>7.5</v>
      </c>
      <c r="F270" s="6">
        <f t="shared" si="19"/>
        <v>300</v>
      </c>
      <c r="G270">
        <v>38500</v>
      </c>
      <c r="H270">
        <v>28</v>
      </c>
      <c r="I270">
        <v>4.7</v>
      </c>
      <c r="J270" s="1">
        <v>0.54520000000000002</v>
      </c>
      <c r="L270" s="1">
        <v>1.585</v>
      </c>
      <c r="M270">
        <f t="shared" si="22"/>
        <v>2.6320000000000006</v>
      </c>
      <c r="N270" s="3">
        <v>6.5</v>
      </c>
      <c r="O270" s="3"/>
      <c r="Q270" s="1">
        <v>2.7890000000000002E-2</v>
      </c>
      <c r="R270" t="s">
        <v>23</v>
      </c>
      <c r="S270" s="9">
        <v>1.7999999999999999E-2</v>
      </c>
      <c r="T270" s="4">
        <v>6059854135762400</v>
      </c>
      <c r="U270" s="4">
        <f t="shared" si="21"/>
        <v>20180118</v>
      </c>
      <c r="V270" t="s">
        <v>186</v>
      </c>
      <c r="W270" t="s">
        <v>187</v>
      </c>
    </row>
    <row r="271" spans="1:24" ht="15">
      <c r="A271">
        <v>20180118</v>
      </c>
      <c r="B271">
        <v>83</v>
      </c>
      <c r="C271">
        <v>1100</v>
      </c>
      <c r="D271" s="4">
        <f t="shared" si="20"/>
        <v>-2200</v>
      </c>
      <c r="E271" s="1">
        <v>7.5</v>
      </c>
      <c r="F271" s="6">
        <f t="shared" si="19"/>
        <v>300</v>
      </c>
      <c r="G271">
        <v>38500</v>
      </c>
      <c r="H271">
        <v>28</v>
      </c>
      <c r="I271">
        <v>4.8</v>
      </c>
      <c r="J271" s="1">
        <v>1.278</v>
      </c>
      <c r="L271" s="1">
        <v>2.7909999999999999</v>
      </c>
      <c r="M271">
        <f t="shared" si="22"/>
        <v>2.6880000000000002</v>
      </c>
      <c r="N271" s="3">
        <v>5</v>
      </c>
      <c r="O271" s="3"/>
      <c r="Q271" s="1">
        <v>2.2040000000000001E-2</v>
      </c>
      <c r="R271" t="s">
        <v>23</v>
      </c>
      <c r="S271" s="9">
        <v>1.9E-2</v>
      </c>
      <c r="T271" s="4">
        <v>4788783978207360</v>
      </c>
      <c r="U271" s="4">
        <f t="shared" si="21"/>
        <v>20180118</v>
      </c>
      <c r="V271" t="s">
        <v>188</v>
      </c>
      <c r="W271" t="s">
        <v>187</v>
      </c>
      <c r="X271" t="s">
        <v>189</v>
      </c>
    </row>
    <row r="272" spans="1:24" ht="15">
      <c r="A272">
        <v>20180118</v>
      </c>
      <c r="B272">
        <v>84</v>
      </c>
      <c r="C272">
        <v>1100</v>
      </c>
      <c r="D272" s="4">
        <f t="shared" si="20"/>
        <v>-2200</v>
      </c>
      <c r="E272" s="1">
        <v>7.5</v>
      </c>
      <c r="F272" s="6">
        <f t="shared" si="19"/>
        <v>300</v>
      </c>
      <c r="G272">
        <v>38500</v>
      </c>
      <c r="H272">
        <v>28</v>
      </c>
      <c r="I272">
        <v>4.5999999999999996</v>
      </c>
      <c r="J272" s="1">
        <v>2.5960000000000001</v>
      </c>
      <c r="L272" s="1">
        <v>5.0019999999999998</v>
      </c>
      <c r="M272">
        <f t="shared" si="22"/>
        <v>2.5760000000000001</v>
      </c>
      <c r="N272" s="3">
        <v>5.2</v>
      </c>
      <c r="O272" s="3"/>
      <c r="Q272" s="1">
        <v>2.1839999999999998E-2</v>
      </c>
      <c r="R272" t="s">
        <v>23</v>
      </c>
      <c r="S272" s="9">
        <v>1.7999999999999999E-2</v>
      </c>
      <c r="T272" s="4">
        <v>4745328588205470</v>
      </c>
      <c r="U272" s="4">
        <f t="shared" si="21"/>
        <v>20180118</v>
      </c>
      <c r="V272" t="s">
        <v>190</v>
      </c>
    </row>
    <row r="273" spans="1:23" ht="15">
      <c r="A273">
        <v>20180118</v>
      </c>
      <c r="B273">
        <v>85</v>
      </c>
      <c r="C273">
        <v>1100</v>
      </c>
      <c r="D273" s="4">
        <f t="shared" si="20"/>
        <v>-2200</v>
      </c>
      <c r="E273" s="1">
        <v>7.5</v>
      </c>
      <c r="F273" s="6">
        <f t="shared" si="19"/>
        <v>300</v>
      </c>
      <c r="G273">
        <v>38500</v>
      </c>
      <c r="H273">
        <v>29</v>
      </c>
      <c r="I273">
        <v>4.5</v>
      </c>
      <c r="J273" s="1">
        <v>0.46039999999999998</v>
      </c>
      <c r="L273" s="1">
        <v>1.4710000000000001</v>
      </c>
      <c r="M273">
        <f t="shared" si="22"/>
        <v>2.5200000000000005</v>
      </c>
      <c r="N273" s="3">
        <v>6.8</v>
      </c>
      <c r="O273" s="3"/>
      <c r="Q273" s="1">
        <v>2.7810000000000001E-2</v>
      </c>
      <c r="R273" t="s">
        <v>23</v>
      </c>
      <c r="S273" s="9">
        <v>1.7000000000000001E-2</v>
      </c>
      <c r="T273" s="4">
        <v>6042471979761640</v>
      </c>
      <c r="U273" s="4">
        <f t="shared" si="21"/>
        <v>20180118</v>
      </c>
      <c r="V273" t="s">
        <v>191</v>
      </c>
    </row>
    <row r="274" spans="1:23" ht="15">
      <c r="A274">
        <v>20180118</v>
      </c>
      <c r="B274">
        <v>86</v>
      </c>
      <c r="C274">
        <v>1100</v>
      </c>
      <c r="D274" s="4">
        <f t="shared" si="20"/>
        <v>-2200</v>
      </c>
      <c r="E274" s="1">
        <v>7.5</v>
      </c>
      <c r="F274" s="6">
        <f t="shared" ref="F274:F337" si="23">G274-38200</f>
        <v>300</v>
      </c>
      <c r="G274">
        <v>38500</v>
      </c>
      <c r="H274">
        <v>29</v>
      </c>
      <c r="I274">
        <v>5.0999999999999996</v>
      </c>
      <c r="J274" s="1">
        <v>4.4660000000000002</v>
      </c>
      <c r="L274" s="1">
        <v>8.4670000000000005</v>
      </c>
      <c r="M274">
        <f t="shared" si="22"/>
        <v>2.8559999999999999</v>
      </c>
      <c r="N274" s="3">
        <v>3.8</v>
      </c>
      <c r="O274" s="3"/>
      <c r="Q274" s="1">
        <v>3.15E-2</v>
      </c>
      <c r="R274" t="s">
        <v>21</v>
      </c>
      <c r="S274" s="9">
        <v>0.02</v>
      </c>
      <c r="T274" s="4">
        <v>6844223925296360</v>
      </c>
      <c r="U274" s="4">
        <f t="shared" si="21"/>
        <v>20180118</v>
      </c>
      <c r="V274" t="s">
        <v>192</v>
      </c>
    </row>
    <row r="275" spans="1:23" ht="15">
      <c r="A275">
        <v>20180118</v>
      </c>
      <c r="B275">
        <v>87</v>
      </c>
      <c r="C275">
        <v>1100</v>
      </c>
      <c r="D275" s="4">
        <f t="shared" si="20"/>
        <v>-2200</v>
      </c>
      <c r="E275" s="1">
        <v>7.5</v>
      </c>
      <c r="F275" s="6">
        <f t="shared" si="23"/>
        <v>300</v>
      </c>
      <c r="G275">
        <v>38500</v>
      </c>
      <c r="H275">
        <v>29</v>
      </c>
      <c r="I275">
        <v>4.5999999999999996</v>
      </c>
      <c r="J275" s="1">
        <v>2.5939999999999999</v>
      </c>
      <c r="L275" s="1">
        <v>5.1680000000000001</v>
      </c>
      <c r="M275">
        <f t="shared" si="22"/>
        <v>2.5760000000000001</v>
      </c>
      <c r="N275" s="3">
        <v>3.9</v>
      </c>
      <c r="O275" s="3"/>
      <c r="Q275" s="1">
        <v>2.6290000000000001E-2</v>
      </c>
      <c r="R275" t="s">
        <v>21</v>
      </c>
      <c r="S275" s="9">
        <v>1.7999999999999999E-2</v>
      </c>
      <c r="T275" s="4">
        <v>5712211015747340</v>
      </c>
      <c r="U275" s="4">
        <f t="shared" si="21"/>
        <v>20180118</v>
      </c>
      <c r="V275" t="s">
        <v>192</v>
      </c>
    </row>
    <row r="276" spans="1:23" ht="15">
      <c r="A276">
        <v>20180118</v>
      </c>
      <c r="B276">
        <v>88</v>
      </c>
      <c r="C276">
        <v>1100</v>
      </c>
      <c r="D276" s="4">
        <f t="shared" si="20"/>
        <v>-2200</v>
      </c>
      <c r="E276" s="1">
        <v>7.5</v>
      </c>
      <c r="F276" s="6">
        <f t="shared" si="23"/>
        <v>600</v>
      </c>
      <c r="G276">
        <v>38800</v>
      </c>
      <c r="H276">
        <v>27</v>
      </c>
      <c r="I276">
        <v>4.5999999999999996</v>
      </c>
      <c r="J276" s="1">
        <v>0.2399</v>
      </c>
      <c r="L276" s="1">
        <v>0.61370000000000002</v>
      </c>
      <c r="M276">
        <f t="shared" si="22"/>
        <v>2.5760000000000001</v>
      </c>
      <c r="N276" s="3">
        <v>4.5</v>
      </c>
      <c r="O276" s="3"/>
      <c r="Q276" s="1">
        <v>3.1940000000000003E-2</v>
      </c>
      <c r="R276" t="s">
        <v>21</v>
      </c>
      <c r="S276" s="9">
        <v>0.01</v>
      </c>
      <c r="T276" s="4">
        <v>6939825783300500</v>
      </c>
      <c r="U276" s="4">
        <f t="shared" si="21"/>
        <v>20180118</v>
      </c>
      <c r="V276" t="s">
        <v>193</v>
      </c>
      <c r="W276" s="43" t="s">
        <v>45</v>
      </c>
    </row>
    <row r="277" spans="1:23" ht="15">
      <c r="A277">
        <v>20180118</v>
      </c>
      <c r="B277">
        <v>89</v>
      </c>
      <c r="C277">
        <v>1100</v>
      </c>
      <c r="D277" s="4">
        <f t="shared" si="20"/>
        <v>-2200</v>
      </c>
      <c r="E277" s="1">
        <v>7.5</v>
      </c>
      <c r="F277" s="6">
        <f t="shared" si="23"/>
        <v>600</v>
      </c>
      <c r="G277">
        <v>38800</v>
      </c>
      <c r="H277">
        <v>28</v>
      </c>
      <c r="I277">
        <v>4.5999999999999996</v>
      </c>
      <c r="J277" s="1">
        <v>1.8979999999999999</v>
      </c>
      <c r="L277" s="1">
        <v>4.1920000000000002</v>
      </c>
      <c r="M277">
        <f t="shared" si="22"/>
        <v>2.5760000000000001</v>
      </c>
      <c r="N277" s="3">
        <v>7.1</v>
      </c>
      <c r="O277" s="3"/>
      <c r="Q277" s="1">
        <v>4.8300000000000003E-2</v>
      </c>
      <c r="R277" t="s">
        <v>21</v>
      </c>
      <c r="S277" s="9">
        <v>0.01</v>
      </c>
      <c r="T277" s="9">
        <v>1.04944766854544E+16</v>
      </c>
      <c r="U277" s="4">
        <f t="shared" si="21"/>
        <v>20180118</v>
      </c>
      <c r="V277" t="s">
        <v>194</v>
      </c>
    </row>
    <row r="278" spans="1:23" ht="15">
      <c r="A278" s="45">
        <v>20180118</v>
      </c>
      <c r="B278">
        <v>90</v>
      </c>
      <c r="C278">
        <v>1100</v>
      </c>
      <c r="D278" s="4">
        <f t="shared" si="20"/>
        <v>-2200</v>
      </c>
      <c r="E278" s="1">
        <v>7.5</v>
      </c>
      <c r="F278" s="6">
        <f t="shared" si="23"/>
        <v>600</v>
      </c>
      <c r="G278">
        <v>38800</v>
      </c>
      <c r="H278">
        <v>28</v>
      </c>
      <c r="I278">
        <v>4.5999999999999996</v>
      </c>
      <c r="J278" s="1">
        <v>2.2149999999999999</v>
      </c>
      <c r="L278" s="1">
        <v>3.9980000000000002</v>
      </c>
      <c r="M278">
        <v>2</v>
      </c>
      <c r="N278" s="3">
        <v>4.5</v>
      </c>
      <c r="O278" s="3"/>
      <c r="Q278" s="1">
        <v>5.0360000000000002E-2</v>
      </c>
      <c r="R278" t="s">
        <v>23</v>
      </c>
      <c r="S278" s="9">
        <v>7.0000000000000001E-3</v>
      </c>
      <c r="T278" s="9">
        <v>1.09420672024738E+16</v>
      </c>
      <c r="U278" s="4">
        <f t="shared" si="21"/>
        <v>20180118</v>
      </c>
      <c r="V278" t="s">
        <v>195</v>
      </c>
    </row>
    <row r="279" spans="1:23" ht="15">
      <c r="A279" s="45">
        <v>20180118</v>
      </c>
      <c r="B279">
        <v>91</v>
      </c>
      <c r="C279">
        <v>1100</v>
      </c>
      <c r="D279" s="4">
        <f t="shared" si="20"/>
        <v>-2200</v>
      </c>
      <c r="E279" s="1">
        <v>7.5</v>
      </c>
      <c r="F279" s="6">
        <f t="shared" si="23"/>
        <v>600</v>
      </c>
      <c r="G279">
        <v>38800</v>
      </c>
      <c r="H279">
        <v>28</v>
      </c>
      <c r="I279">
        <v>4.5999999999999996</v>
      </c>
      <c r="J279" s="1">
        <v>2.7309999999999999</v>
      </c>
      <c r="L279" s="1">
        <v>5.226</v>
      </c>
      <c r="M279">
        <v>2.5</v>
      </c>
      <c r="N279" s="3">
        <v>6.9</v>
      </c>
      <c r="O279" s="3"/>
      <c r="Q279" s="1">
        <v>4.9599999999999998E-2</v>
      </c>
      <c r="R279" t="s">
        <v>23</v>
      </c>
      <c r="S279" s="9">
        <v>8.9999999999999993E-3</v>
      </c>
      <c r="T279" s="9">
        <v>1.07769367204666E+16</v>
      </c>
      <c r="U279" s="4">
        <f t="shared" si="21"/>
        <v>20180118</v>
      </c>
      <c r="V279" t="s">
        <v>196</v>
      </c>
    </row>
    <row r="280" spans="1:23" ht="15">
      <c r="A280" s="45">
        <v>20180118</v>
      </c>
      <c r="B280">
        <v>92</v>
      </c>
      <c r="C280">
        <v>1500</v>
      </c>
      <c r="D280" s="4">
        <f t="shared" si="20"/>
        <v>-3000</v>
      </c>
      <c r="E280" s="1">
        <v>7.5</v>
      </c>
      <c r="F280" s="6">
        <f t="shared" si="23"/>
        <v>600</v>
      </c>
      <c r="G280">
        <v>38800</v>
      </c>
      <c r="H280">
        <v>28</v>
      </c>
      <c r="I280">
        <v>4.5999999999999996</v>
      </c>
      <c r="J280" s="1">
        <v>3.27</v>
      </c>
      <c r="L280" s="1">
        <v>6.734</v>
      </c>
      <c r="M280">
        <v>2.5</v>
      </c>
      <c r="N280" s="3">
        <v>3.2</v>
      </c>
      <c r="O280" s="3"/>
      <c r="Q280" s="1">
        <v>5.0250000000000003E-2</v>
      </c>
      <c r="R280" t="s">
        <v>23</v>
      </c>
      <c r="S280" s="9">
        <v>5.0000000000000001E-3</v>
      </c>
      <c r="T280" s="9">
        <v>1.09181667379727E+16</v>
      </c>
      <c r="U280" s="4">
        <f t="shared" si="21"/>
        <v>20180118</v>
      </c>
      <c r="V280" t="s">
        <v>197</v>
      </c>
    </row>
    <row r="281" spans="1:23" ht="15">
      <c r="A281">
        <v>20180118</v>
      </c>
      <c r="B281">
        <v>93</v>
      </c>
      <c r="C281">
        <v>1100</v>
      </c>
      <c r="D281" s="4">
        <f t="shared" si="20"/>
        <v>-2200</v>
      </c>
      <c r="E281" s="1">
        <v>7.5</v>
      </c>
      <c r="F281" s="6">
        <f t="shared" si="23"/>
        <v>0</v>
      </c>
      <c r="G281">
        <v>38200</v>
      </c>
      <c r="H281">
        <v>28</v>
      </c>
      <c r="I281">
        <v>4.5999999999999996</v>
      </c>
      <c r="J281" s="1">
        <v>0.3196</v>
      </c>
      <c r="L281" s="1">
        <v>1.095</v>
      </c>
      <c r="M281">
        <f t="shared" ref="M281:M288" si="24">I281*0.56</f>
        <v>2.5760000000000001</v>
      </c>
      <c r="N281" s="3">
        <v>3</v>
      </c>
      <c r="O281" s="3"/>
      <c r="Q281" s="1">
        <v>2.6720000000000001E-2</v>
      </c>
      <c r="R281" t="s">
        <v>23</v>
      </c>
      <c r="S281" s="9">
        <v>4.1000000000000002E-2</v>
      </c>
      <c r="T281" s="4">
        <v>5805640104251390</v>
      </c>
      <c r="U281" s="4">
        <f t="shared" si="21"/>
        <v>20180118</v>
      </c>
      <c r="V281" t="s">
        <v>198</v>
      </c>
    </row>
    <row r="282" spans="1:23" ht="15">
      <c r="A282">
        <v>20180118</v>
      </c>
      <c r="B282">
        <v>94</v>
      </c>
      <c r="C282">
        <v>1100</v>
      </c>
      <c r="D282" s="4">
        <f t="shared" si="20"/>
        <v>-2200</v>
      </c>
      <c r="E282" s="1">
        <v>7.5</v>
      </c>
      <c r="F282" s="6">
        <f t="shared" si="23"/>
        <v>0</v>
      </c>
      <c r="G282">
        <v>38200</v>
      </c>
      <c r="H282">
        <v>28</v>
      </c>
      <c r="I282">
        <v>4.7</v>
      </c>
      <c r="J282" s="1">
        <v>1.1359999999999999</v>
      </c>
      <c r="L282" s="1">
        <v>2.36</v>
      </c>
      <c r="M282">
        <f t="shared" si="24"/>
        <v>2.6320000000000006</v>
      </c>
      <c r="N282" s="3">
        <v>2.8</v>
      </c>
      <c r="O282" s="3"/>
      <c r="Q282" s="1">
        <v>2.0490000000000001E-2</v>
      </c>
      <c r="R282" t="s">
        <v>23</v>
      </c>
      <c r="S282" s="9">
        <v>4.2000000000000003E-2</v>
      </c>
      <c r="T282" s="4">
        <v>4452004705692770</v>
      </c>
      <c r="U282" s="4">
        <f t="shared" si="21"/>
        <v>20180118</v>
      </c>
      <c r="V282" t="s">
        <v>199</v>
      </c>
      <c r="W282" t="s">
        <v>200</v>
      </c>
    </row>
    <row r="283" spans="1:23" ht="15">
      <c r="A283">
        <v>20180118</v>
      </c>
      <c r="B283">
        <v>95</v>
      </c>
      <c r="C283">
        <v>1100</v>
      </c>
      <c r="D283" s="4">
        <f t="shared" si="20"/>
        <v>-2200</v>
      </c>
      <c r="E283" s="1">
        <v>7.5</v>
      </c>
      <c r="F283" s="6">
        <f t="shared" si="23"/>
        <v>300</v>
      </c>
      <c r="G283">
        <v>38500</v>
      </c>
      <c r="H283">
        <v>27</v>
      </c>
      <c r="I283">
        <v>4.9000000000000004</v>
      </c>
      <c r="J283" s="1">
        <v>0.15359999999999999</v>
      </c>
      <c r="L283" s="1">
        <v>0.45950000000000002</v>
      </c>
      <c r="M283">
        <f t="shared" si="24"/>
        <v>2.7440000000000007</v>
      </c>
      <c r="N283" s="3">
        <v>3.6</v>
      </c>
      <c r="O283" s="3"/>
      <c r="Q283" s="1">
        <v>3.6830000000000002E-2</v>
      </c>
      <c r="R283" t="s">
        <v>23</v>
      </c>
      <c r="S283" s="9">
        <v>1.9E-2</v>
      </c>
      <c r="T283" s="4">
        <v>8002310068846510</v>
      </c>
      <c r="U283" s="4">
        <f t="shared" si="21"/>
        <v>20180118</v>
      </c>
      <c r="V283" t="s">
        <v>201</v>
      </c>
    </row>
    <row r="284" spans="1:23" ht="15">
      <c r="A284">
        <v>20180118</v>
      </c>
      <c r="B284">
        <v>96</v>
      </c>
      <c r="C284">
        <v>1500</v>
      </c>
      <c r="D284" s="4">
        <f t="shared" si="20"/>
        <v>-3000</v>
      </c>
      <c r="E284" s="1">
        <v>7.5</v>
      </c>
      <c r="F284" s="6">
        <f t="shared" si="23"/>
        <v>300</v>
      </c>
      <c r="G284">
        <v>38500</v>
      </c>
      <c r="H284">
        <v>28</v>
      </c>
      <c r="I284">
        <v>4.9000000000000004</v>
      </c>
      <c r="J284" s="1">
        <v>2.3530000000000002</v>
      </c>
      <c r="L284" s="1">
        <v>4.0880000000000001</v>
      </c>
      <c r="M284">
        <f t="shared" si="24"/>
        <v>2.7440000000000007</v>
      </c>
      <c r="N284" s="3">
        <v>2.5</v>
      </c>
      <c r="O284" s="3"/>
      <c r="Q284" s="1">
        <v>2.7789999999999999E-2</v>
      </c>
      <c r="R284" t="s">
        <v>23</v>
      </c>
      <c r="S284" s="9">
        <v>0.01</v>
      </c>
      <c r="T284" s="4">
        <v>6038126440761460</v>
      </c>
      <c r="U284" s="4">
        <f t="shared" si="21"/>
        <v>20180118</v>
      </c>
      <c r="V284" t="s">
        <v>202</v>
      </c>
    </row>
    <row r="285" spans="1:23" ht="15">
      <c r="A285">
        <v>20180118</v>
      </c>
      <c r="B285">
        <v>97</v>
      </c>
      <c r="C285">
        <v>1500</v>
      </c>
      <c r="D285" s="4">
        <f t="shared" si="20"/>
        <v>-3000</v>
      </c>
      <c r="E285" s="1">
        <v>-1</v>
      </c>
      <c r="F285" s="6">
        <f t="shared" si="23"/>
        <v>300</v>
      </c>
      <c r="G285">
        <v>38500</v>
      </c>
      <c r="H285">
        <v>26</v>
      </c>
      <c r="I285">
        <v>4.8</v>
      </c>
      <c r="J285" s="1">
        <v>4.4710000000000001</v>
      </c>
      <c r="L285" s="1">
        <v>8.0340000000000007</v>
      </c>
      <c r="M285">
        <f t="shared" si="24"/>
        <v>2.6880000000000002</v>
      </c>
      <c r="N285" s="3">
        <v>12</v>
      </c>
      <c r="O285" s="3">
        <v>12</v>
      </c>
      <c r="Q285" s="1">
        <v>2.6530000000000001E-2</v>
      </c>
      <c r="R285" t="s">
        <v>23</v>
      </c>
      <c r="S285" s="9">
        <v>0.01</v>
      </c>
      <c r="T285" s="4">
        <v>5764357483749600</v>
      </c>
      <c r="U285" s="4">
        <f t="shared" si="21"/>
        <v>20180118</v>
      </c>
      <c r="V285" t="s">
        <v>203</v>
      </c>
    </row>
    <row r="286" spans="1:23" ht="15">
      <c r="A286">
        <v>20180118</v>
      </c>
      <c r="B286">
        <v>98</v>
      </c>
      <c r="C286">
        <v>1500</v>
      </c>
      <c r="D286" s="4">
        <f t="shared" si="20"/>
        <v>-3000</v>
      </c>
      <c r="E286" s="1">
        <v>-1</v>
      </c>
      <c r="F286" s="6">
        <f t="shared" si="23"/>
        <v>300</v>
      </c>
      <c r="G286">
        <v>38500</v>
      </c>
      <c r="H286">
        <v>0</v>
      </c>
      <c r="I286">
        <v>4.7</v>
      </c>
      <c r="J286" s="1">
        <v>-1.255E-2</v>
      </c>
      <c r="L286" s="1">
        <v>6.8220000000000003E-2</v>
      </c>
      <c r="M286">
        <f t="shared" si="24"/>
        <v>2.6320000000000006</v>
      </c>
      <c r="N286" s="3">
        <v>0</v>
      </c>
      <c r="O286" s="3"/>
      <c r="Q286" s="1">
        <v>2.2030000000000001E-2</v>
      </c>
      <c r="R286" t="s">
        <v>21</v>
      </c>
      <c r="S286" s="9">
        <v>0.01</v>
      </c>
      <c r="T286" s="4">
        <v>4786611208707260</v>
      </c>
      <c r="U286" s="4">
        <f t="shared" si="21"/>
        <v>20180118</v>
      </c>
    </row>
    <row r="287" spans="1:23" ht="15">
      <c r="A287">
        <v>20180118</v>
      </c>
      <c r="B287">
        <v>99</v>
      </c>
      <c r="C287">
        <v>0</v>
      </c>
      <c r="D287" s="4">
        <f t="shared" si="20"/>
        <v>0</v>
      </c>
      <c r="E287" s="1">
        <v>-1</v>
      </c>
      <c r="F287" s="6">
        <f t="shared" si="23"/>
        <v>300</v>
      </c>
      <c r="G287">
        <v>38500</v>
      </c>
      <c r="H287">
        <v>0</v>
      </c>
      <c r="I287">
        <v>4.7</v>
      </c>
      <c r="J287" s="1">
        <v>3.7960000000000001E-2</v>
      </c>
      <c r="L287" s="1">
        <v>7.1629999999999999E-2</v>
      </c>
      <c r="M287">
        <f t="shared" si="24"/>
        <v>2.6320000000000006</v>
      </c>
      <c r="N287" s="3">
        <v>0</v>
      </c>
      <c r="O287" s="3"/>
      <c r="Q287" s="1">
        <v>4.3909999999999998E-2</v>
      </c>
      <c r="R287" t="s">
        <v>21</v>
      </c>
      <c r="S287" s="9">
        <v>1.798</v>
      </c>
      <c r="T287" s="4">
        <v>9540630874913120</v>
      </c>
      <c r="U287" s="4">
        <f t="shared" si="21"/>
        <v>20180118</v>
      </c>
    </row>
    <row r="288" spans="1:23" ht="15">
      <c r="A288">
        <v>20180118</v>
      </c>
      <c r="B288">
        <v>100</v>
      </c>
      <c r="C288">
        <v>0</v>
      </c>
      <c r="D288" s="4">
        <f t="shared" si="20"/>
        <v>0</v>
      </c>
      <c r="E288" s="1">
        <v>-1</v>
      </c>
      <c r="F288" s="6">
        <f t="shared" si="23"/>
        <v>300</v>
      </c>
      <c r="G288" s="10">
        <v>38500</v>
      </c>
      <c r="H288">
        <v>0</v>
      </c>
      <c r="I288">
        <v>4.5999999999999996</v>
      </c>
      <c r="J288" s="1">
        <v>-0.1017</v>
      </c>
      <c r="L288" s="1">
        <v>8.3549999999999996E-3</v>
      </c>
      <c r="M288">
        <f t="shared" si="24"/>
        <v>2.5760000000000001</v>
      </c>
      <c r="N288" s="3">
        <v>0</v>
      </c>
      <c r="O288" s="3"/>
      <c r="Q288" s="1">
        <v>1.737E-2</v>
      </c>
      <c r="R288" t="s">
        <v>21</v>
      </c>
      <c r="S288" s="9">
        <v>1.76</v>
      </c>
      <c r="T288" s="4">
        <v>3774100621663420</v>
      </c>
      <c r="U288" s="4">
        <f t="shared" si="21"/>
        <v>20180118</v>
      </c>
    </row>
    <row r="289" spans="1:24" ht="15">
      <c r="A289">
        <v>20190130</v>
      </c>
      <c r="B289">
        <v>1</v>
      </c>
      <c r="C289">
        <v>1100</v>
      </c>
      <c r="D289" s="4">
        <f t="shared" si="20"/>
        <v>-2200</v>
      </c>
      <c r="E289" s="1">
        <v>-1</v>
      </c>
      <c r="F289" s="6">
        <f t="shared" si="23"/>
        <v>900</v>
      </c>
      <c r="G289" s="10">
        <v>39100</v>
      </c>
      <c r="H289">
        <v>32</v>
      </c>
      <c r="I289">
        <v>2.16</v>
      </c>
      <c r="K289" s="1">
        <v>0.14199999999999999</v>
      </c>
      <c r="L289" s="1">
        <v>0.1837</v>
      </c>
      <c r="M289">
        <f t="shared" ref="M289:M320" si="25">(I289/0.52)*0.56</f>
        <v>2.3261538461538467</v>
      </c>
      <c r="N289" s="3">
        <v>3.4</v>
      </c>
      <c r="O289" s="3"/>
      <c r="P289">
        <v>1.5</v>
      </c>
      <c r="Q289" s="1">
        <v>2.9610000000000001E-2</v>
      </c>
      <c r="R289" s="43" t="s">
        <v>23</v>
      </c>
      <c r="S289" s="9">
        <v>6.0000000000000001E-3</v>
      </c>
      <c r="T289" s="4">
        <v>6433570489778580</v>
      </c>
      <c r="U289" s="4">
        <f t="shared" si="21"/>
        <v>20190130</v>
      </c>
      <c r="V289" t="s">
        <v>204</v>
      </c>
      <c r="W289" t="s">
        <v>205</v>
      </c>
    </row>
    <row r="290" spans="1:24" ht="15">
      <c r="A290">
        <v>20190130</v>
      </c>
      <c r="B290">
        <v>2</v>
      </c>
      <c r="C290">
        <v>1100</v>
      </c>
      <c r="D290" s="4">
        <f t="shared" si="20"/>
        <v>-2200</v>
      </c>
      <c r="E290" s="1">
        <v>-1</v>
      </c>
      <c r="F290" s="6">
        <f t="shared" si="23"/>
        <v>700</v>
      </c>
      <c r="G290">
        <v>38900</v>
      </c>
      <c r="H290">
        <v>42</v>
      </c>
      <c r="I290">
        <v>2.6</v>
      </c>
      <c r="K290" s="1">
        <v>0.1484</v>
      </c>
      <c r="L290" s="1">
        <v>0.19139999999999999</v>
      </c>
      <c r="M290">
        <f t="shared" si="25"/>
        <v>2.8000000000000003</v>
      </c>
      <c r="N290" s="3">
        <f>2.3*1.4</f>
        <v>3.2199999999999998</v>
      </c>
      <c r="O290" s="3"/>
      <c r="P290">
        <v>1.3</v>
      </c>
      <c r="Q290" s="1">
        <v>3.4869999999999998E-2</v>
      </c>
      <c r="R290" t="s">
        <v>23</v>
      </c>
      <c r="S290" s="9">
        <v>8.9999999999999993E-3</v>
      </c>
      <c r="T290" s="4">
        <v>7576447246828070</v>
      </c>
      <c r="U290" s="4">
        <f t="shared" si="21"/>
        <v>20190130</v>
      </c>
      <c r="V290" t="s">
        <v>206</v>
      </c>
    </row>
    <row r="291" spans="1:24" ht="15">
      <c r="A291">
        <v>20190130</v>
      </c>
      <c r="B291">
        <v>3</v>
      </c>
      <c r="C291">
        <v>1100</v>
      </c>
      <c r="D291" s="4">
        <f t="shared" si="20"/>
        <v>-2200</v>
      </c>
      <c r="E291" s="1">
        <v>-1</v>
      </c>
      <c r="F291" s="6">
        <f t="shared" si="23"/>
        <v>500</v>
      </c>
      <c r="G291">
        <v>38700</v>
      </c>
      <c r="H291">
        <v>40</v>
      </c>
      <c r="I291">
        <v>2.6</v>
      </c>
      <c r="K291" s="1">
        <v>0.14779999999999999</v>
      </c>
      <c r="L291" s="1">
        <v>0.1943</v>
      </c>
      <c r="M291">
        <f t="shared" si="25"/>
        <v>2.8000000000000003</v>
      </c>
      <c r="N291" s="3">
        <v>3.4</v>
      </c>
      <c r="O291" s="3"/>
      <c r="P291">
        <v>1.4</v>
      </c>
      <c r="Q291" s="1">
        <v>3.4930000000000003E-2</v>
      </c>
      <c r="R291" t="s">
        <v>23</v>
      </c>
      <c r="S291" s="9">
        <v>1.2E-2</v>
      </c>
      <c r="T291" s="4">
        <v>7589483863828630</v>
      </c>
      <c r="U291" s="4">
        <f t="shared" si="21"/>
        <v>20190130</v>
      </c>
      <c r="V291" t="s">
        <v>207</v>
      </c>
    </row>
    <row r="292" spans="1:24" ht="15">
      <c r="A292">
        <v>20190130</v>
      </c>
      <c r="B292">
        <v>4</v>
      </c>
      <c r="C292">
        <v>1100</v>
      </c>
      <c r="D292" s="4">
        <f t="shared" si="20"/>
        <v>-2200</v>
      </c>
      <c r="E292" s="1">
        <v>-1</v>
      </c>
      <c r="F292" s="6">
        <f t="shared" si="23"/>
        <v>1100</v>
      </c>
      <c r="G292">
        <v>39300</v>
      </c>
      <c r="H292">
        <f>800/26</f>
        <v>30.76923076923077</v>
      </c>
      <c r="I292">
        <v>2.2000000000000002</v>
      </c>
      <c r="K292" s="1">
        <v>0.15859999999999999</v>
      </c>
      <c r="L292" s="1">
        <v>0.1802</v>
      </c>
      <c r="M292">
        <f t="shared" si="25"/>
        <v>2.3692307692307697</v>
      </c>
      <c r="N292" s="3">
        <v>8</v>
      </c>
      <c r="O292" s="3"/>
      <c r="Q292" s="1">
        <v>2.1649999999999999E-2</v>
      </c>
      <c r="R292" t="s">
        <v>23</v>
      </c>
      <c r="S292" s="9">
        <v>5.0000000000000001E-3</v>
      </c>
      <c r="T292" s="4">
        <v>4704045967703690</v>
      </c>
      <c r="U292" s="4">
        <f t="shared" si="21"/>
        <v>20190130</v>
      </c>
      <c r="V292" t="s">
        <v>208</v>
      </c>
    </row>
    <row r="293" spans="1:24" ht="15">
      <c r="A293">
        <v>20190130</v>
      </c>
      <c r="B293">
        <v>5</v>
      </c>
      <c r="C293">
        <v>1100</v>
      </c>
      <c r="D293" s="4">
        <f t="shared" si="20"/>
        <v>-2200</v>
      </c>
      <c r="E293" s="1">
        <v>-1</v>
      </c>
      <c r="F293" s="6">
        <f t="shared" si="23"/>
        <v>700</v>
      </c>
      <c r="G293">
        <v>38900</v>
      </c>
      <c r="H293">
        <v>43</v>
      </c>
      <c r="I293">
        <v>2.6</v>
      </c>
      <c r="K293" s="1">
        <v>0.33029999999999998</v>
      </c>
      <c r="L293" s="1">
        <v>0.33560000000000001</v>
      </c>
      <c r="M293">
        <f t="shared" si="25"/>
        <v>2.8000000000000003</v>
      </c>
      <c r="N293" s="3">
        <v>4.7</v>
      </c>
      <c r="O293" s="3"/>
      <c r="P293">
        <v>1.9</v>
      </c>
      <c r="Q293" s="1">
        <v>3.5319999999999997E-2</v>
      </c>
      <c r="R293" t="s">
        <v>23</v>
      </c>
      <c r="S293" s="9">
        <v>8.9999999999999993E-3</v>
      </c>
      <c r="T293" s="4">
        <v>7674221874332300</v>
      </c>
      <c r="U293" s="4">
        <f t="shared" si="21"/>
        <v>20190130</v>
      </c>
      <c r="V293" t="s">
        <v>209</v>
      </c>
    </row>
    <row r="294" spans="1:24" ht="15">
      <c r="A294">
        <v>20190130</v>
      </c>
      <c r="B294">
        <v>6</v>
      </c>
      <c r="C294">
        <v>1100</v>
      </c>
      <c r="D294" s="4">
        <f t="shared" si="20"/>
        <v>-2200</v>
      </c>
      <c r="E294" s="1">
        <v>-1</v>
      </c>
      <c r="F294" s="6">
        <f t="shared" si="23"/>
        <v>700</v>
      </c>
      <c r="G294">
        <v>38900</v>
      </c>
      <c r="H294">
        <f>800/21</f>
        <v>38.095238095238095</v>
      </c>
      <c r="I294">
        <v>2.6</v>
      </c>
      <c r="K294" s="1">
        <v>0.1986</v>
      </c>
      <c r="L294" s="1">
        <v>0.224</v>
      </c>
      <c r="M294">
        <f t="shared" si="25"/>
        <v>2.8000000000000003</v>
      </c>
      <c r="N294" s="3">
        <v>4.5999999999999996</v>
      </c>
      <c r="O294" s="3"/>
      <c r="P294">
        <v>1.8</v>
      </c>
      <c r="Q294" s="1">
        <v>4.095E-2</v>
      </c>
      <c r="R294" t="s">
        <v>23</v>
      </c>
      <c r="S294" s="9">
        <v>8.9999999999999993E-3</v>
      </c>
      <c r="T294" s="4">
        <v>8897491102885270</v>
      </c>
      <c r="U294" s="4">
        <f t="shared" si="21"/>
        <v>20190130</v>
      </c>
      <c r="V294" t="s">
        <v>210</v>
      </c>
    </row>
    <row r="295" spans="1:24" ht="15">
      <c r="A295">
        <v>20190130</v>
      </c>
      <c r="B295">
        <v>7</v>
      </c>
      <c r="C295">
        <v>1100</v>
      </c>
      <c r="D295" s="4">
        <f t="shared" si="20"/>
        <v>-2200</v>
      </c>
      <c r="E295" s="1">
        <v>-1</v>
      </c>
      <c r="F295" s="6">
        <f t="shared" si="23"/>
        <v>700</v>
      </c>
      <c r="G295">
        <v>38900</v>
      </c>
      <c r="H295">
        <v>43</v>
      </c>
      <c r="I295">
        <v>2.6</v>
      </c>
      <c r="K295" s="1">
        <v>0.18440000000000001</v>
      </c>
      <c r="L295" s="1">
        <v>0.22500000000000001</v>
      </c>
      <c r="M295">
        <f t="shared" si="25"/>
        <v>2.8000000000000003</v>
      </c>
      <c r="N295" s="3">
        <v>4.5999999999999996</v>
      </c>
      <c r="O295" s="3"/>
      <c r="P295">
        <v>1.8</v>
      </c>
      <c r="Q295" s="1">
        <v>7.0959999999999995E-2</v>
      </c>
      <c r="R295" t="s">
        <v>23</v>
      </c>
      <c r="S295" s="9">
        <v>8.9999999999999993E-3</v>
      </c>
      <c r="T295" s="9">
        <v>1.54179723726676E+16</v>
      </c>
      <c r="U295" s="4">
        <f t="shared" si="21"/>
        <v>20190130</v>
      </c>
      <c r="V295" t="s">
        <v>209</v>
      </c>
    </row>
    <row r="296" spans="1:24" ht="15">
      <c r="A296">
        <v>20190130</v>
      </c>
      <c r="B296">
        <v>8</v>
      </c>
      <c r="C296">
        <v>1100</v>
      </c>
      <c r="D296" s="4">
        <f t="shared" si="20"/>
        <v>-2200</v>
      </c>
      <c r="E296" s="1">
        <v>-1</v>
      </c>
      <c r="F296" s="6">
        <f t="shared" si="23"/>
        <v>700</v>
      </c>
      <c r="G296">
        <v>38900</v>
      </c>
      <c r="H296">
        <v>42</v>
      </c>
      <c r="I296">
        <v>2.56</v>
      </c>
      <c r="K296" s="1">
        <v>0.18890000000000001</v>
      </c>
      <c r="L296" s="1">
        <v>0.22509999999999999</v>
      </c>
      <c r="M296">
        <f t="shared" si="25"/>
        <v>2.7569230769230773</v>
      </c>
      <c r="N296" s="3">
        <v>5.4</v>
      </c>
      <c r="O296" s="3"/>
      <c r="P296">
        <v>2.2000000000000002</v>
      </c>
      <c r="Q296" s="1">
        <v>5.8950000000000002E-2</v>
      </c>
      <c r="R296" t="s">
        <v>21</v>
      </c>
      <c r="S296" s="9">
        <v>8.9999999999999993E-3</v>
      </c>
      <c r="T296" s="9">
        <v>1.28084762030546E+16</v>
      </c>
      <c r="U296" s="4">
        <f t="shared" si="21"/>
        <v>20190130</v>
      </c>
      <c r="V296" t="s">
        <v>211</v>
      </c>
    </row>
    <row r="297" spans="1:24" ht="15">
      <c r="A297">
        <v>20190130</v>
      </c>
      <c r="B297">
        <v>9</v>
      </c>
      <c r="C297">
        <v>1100</v>
      </c>
      <c r="D297" s="4">
        <f t="shared" si="20"/>
        <v>-2200</v>
      </c>
      <c r="E297" s="1">
        <v>-1</v>
      </c>
      <c r="F297" s="6">
        <f t="shared" si="23"/>
        <v>700</v>
      </c>
      <c r="G297">
        <v>38900</v>
      </c>
      <c r="H297">
        <v>43</v>
      </c>
      <c r="I297">
        <v>2.56</v>
      </c>
      <c r="K297" s="1">
        <v>0.19470000000000001</v>
      </c>
      <c r="L297" s="1">
        <v>0.2331</v>
      </c>
      <c r="M297">
        <f t="shared" si="25"/>
        <v>2.7569230769230773</v>
      </c>
      <c r="N297" s="3">
        <f>3.8*1.8</f>
        <v>6.84</v>
      </c>
      <c r="O297" s="3"/>
      <c r="Q297" s="1">
        <v>5.4690000000000003E-2</v>
      </c>
      <c r="R297" t="s">
        <v>21</v>
      </c>
      <c r="S297" s="9">
        <v>8.9999999999999993E-3</v>
      </c>
      <c r="T297" s="9">
        <v>1.18828763960145E+16</v>
      </c>
      <c r="U297" s="4">
        <f t="shared" si="21"/>
        <v>20190130</v>
      </c>
      <c r="V297" t="s">
        <v>212</v>
      </c>
    </row>
    <row r="298" spans="1:24" ht="15">
      <c r="A298">
        <v>20190130</v>
      </c>
      <c r="B298">
        <v>10</v>
      </c>
      <c r="C298">
        <v>1100</v>
      </c>
      <c r="D298" s="4">
        <f t="shared" si="20"/>
        <v>-2200</v>
      </c>
      <c r="E298" s="1">
        <v>-1</v>
      </c>
      <c r="F298" s="6">
        <f t="shared" si="23"/>
        <v>700</v>
      </c>
      <c r="G298">
        <v>38900</v>
      </c>
      <c r="H298">
        <f>800/24</f>
        <v>33.333333333333336</v>
      </c>
      <c r="I298">
        <v>2.41</v>
      </c>
      <c r="K298" s="1">
        <v>0.16619999999999999</v>
      </c>
      <c r="L298" s="1">
        <v>0.20300000000000001</v>
      </c>
      <c r="M298">
        <f t="shared" si="25"/>
        <v>2.5953846153846158</v>
      </c>
      <c r="N298" s="3">
        <v>12</v>
      </c>
      <c r="O298" s="3"/>
      <c r="Q298" s="1">
        <v>2.8289999999999999E-2</v>
      </c>
      <c r="R298" t="s">
        <v>21</v>
      </c>
      <c r="S298" s="9">
        <v>8.0000000000000002E-3</v>
      </c>
      <c r="T298" s="4">
        <v>6146764915766160</v>
      </c>
      <c r="U298" s="4">
        <f t="shared" si="21"/>
        <v>20190130</v>
      </c>
      <c r="V298" t="s">
        <v>213</v>
      </c>
    </row>
    <row r="299" spans="1:24" ht="15">
      <c r="A299">
        <v>20190130</v>
      </c>
      <c r="B299">
        <v>11</v>
      </c>
      <c r="C299">
        <v>1100</v>
      </c>
      <c r="D299" s="4">
        <f t="shared" si="20"/>
        <v>-2200</v>
      </c>
      <c r="E299" s="1">
        <v>-1</v>
      </c>
      <c r="F299" s="6">
        <f t="shared" si="23"/>
        <v>700</v>
      </c>
      <c r="G299">
        <v>38900</v>
      </c>
      <c r="H299">
        <v>43</v>
      </c>
      <c r="I299">
        <v>2.4500000000000002</v>
      </c>
      <c r="K299" s="1">
        <v>0.16339999999999999</v>
      </c>
      <c r="L299" s="1">
        <v>0.20269999999999999</v>
      </c>
      <c r="M299">
        <f t="shared" si="25"/>
        <v>2.6384615384615389</v>
      </c>
      <c r="N299" s="3">
        <f>4.76*1.3</f>
        <v>6.1879999999999997</v>
      </c>
      <c r="O299" s="3"/>
      <c r="P299">
        <v>1.97</v>
      </c>
      <c r="Q299" s="1">
        <v>8.7550000000000003E-2</v>
      </c>
      <c r="R299" t="s">
        <v>23</v>
      </c>
      <c r="S299" s="9">
        <v>8.9999999999999993E-3</v>
      </c>
      <c r="T299" s="9">
        <v>1.90225969733237E+16</v>
      </c>
      <c r="U299" s="4">
        <f t="shared" si="21"/>
        <v>20190130</v>
      </c>
      <c r="V299" t="s">
        <v>214</v>
      </c>
    </row>
    <row r="300" spans="1:24" ht="15">
      <c r="A300">
        <v>20190130</v>
      </c>
      <c r="B300">
        <v>12</v>
      </c>
      <c r="C300">
        <v>1100</v>
      </c>
      <c r="D300" s="4">
        <f t="shared" si="20"/>
        <v>-2200</v>
      </c>
      <c r="E300" s="1">
        <v>-1</v>
      </c>
      <c r="F300" s="6">
        <f t="shared" si="23"/>
        <v>700</v>
      </c>
      <c r="G300">
        <v>38900</v>
      </c>
      <c r="H300">
        <v>41</v>
      </c>
      <c r="I300">
        <v>2.42</v>
      </c>
      <c r="K300" s="1">
        <v>0.1477</v>
      </c>
      <c r="L300" s="1">
        <v>0.18820000000000001</v>
      </c>
      <c r="M300">
        <f t="shared" si="25"/>
        <v>2.606153846153846</v>
      </c>
      <c r="N300" s="3">
        <f>5.4*1.5</f>
        <v>8.1000000000000014</v>
      </c>
      <c r="O300" s="3"/>
      <c r="P300">
        <v>2.4</v>
      </c>
      <c r="Q300" s="1">
        <v>5.5289999999999999E-2</v>
      </c>
      <c r="R300" t="s">
        <v>23</v>
      </c>
      <c r="S300" s="9">
        <v>8.0000000000000002E-3</v>
      </c>
      <c r="T300" s="9">
        <v>1.20132425660201E+16</v>
      </c>
      <c r="U300" s="4">
        <f t="shared" si="21"/>
        <v>20190130</v>
      </c>
      <c r="V300" t="s">
        <v>214</v>
      </c>
    </row>
    <row r="301" spans="1:24" ht="15">
      <c r="A301">
        <v>20190130</v>
      </c>
      <c r="B301">
        <v>13</v>
      </c>
      <c r="C301">
        <v>1100</v>
      </c>
      <c r="D301" s="4">
        <f t="shared" si="20"/>
        <v>-2200</v>
      </c>
      <c r="E301" s="1">
        <v>-1</v>
      </c>
      <c r="F301" s="6">
        <f t="shared" si="23"/>
        <v>700</v>
      </c>
      <c r="G301">
        <v>38900</v>
      </c>
      <c r="H301">
        <v>42</v>
      </c>
      <c r="I301">
        <v>2.52</v>
      </c>
      <c r="K301" s="1">
        <v>0.18210000000000001</v>
      </c>
      <c r="L301" s="1">
        <v>0.22009999999999999</v>
      </c>
      <c r="M301">
        <f t="shared" si="25"/>
        <v>2.7138461538461538</v>
      </c>
      <c r="N301" s="3">
        <f>4.2*1.3</f>
        <v>5.4600000000000009</v>
      </c>
      <c r="O301" s="3"/>
      <c r="P301">
        <v>1.8</v>
      </c>
      <c r="Q301" s="1">
        <v>7.3069999999999996E-2</v>
      </c>
      <c r="R301" t="s">
        <v>23</v>
      </c>
      <c r="S301" s="9">
        <v>8.9999999999999993E-3</v>
      </c>
      <c r="T301" s="9">
        <v>1.58764267371874E+16</v>
      </c>
      <c r="U301" s="4">
        <f t="shared" si="21"/>
        <v>20190130</v>
      </c>
      <c r="V301" t="s">
        <v>214</v>
      </c>
    </row>
    <row r="302" spans="1:24" ht="15">
      <c r="A302">
        <v>20190130</v>
      </c>
      <c r="B302">
        <v>14</v>
      </c>
      <c r="C302">
        <v>1100</v>
      </c>
      <c r="D302" s="4">
        <f t="shared" si="20"/>
        <v>-2200</v>
      </c>
      <c r="E302" s="1">
        <v>-1</v>
      </c>
      <c r="F302" s="6">
        <f t="shared" si="23"/>
        <v>700</v>
      </c>
      <c r="G302">
        <v>38900</v>
      </c>
      <c r="H302">
        <v>36</v>
      </c>
      <c r="I302">
        <v>2.5299999999999998</v>
      </c>
      <c r="K302" s="1">
        <v>0.15440000000000001</v>
      </c>
      <c r="L302" s="1">
        <v>0.19650000000000001</v>
      </c>
      <c r="M302">
        <f t="shared" si="25"/>
        <v>2.7246153846153844</v>
      </c>
      <c r="N302" s="3">
        <f>3.7*1.6</f>
        <v>5.9200000000000008</v>
      </c>
      <c r="O302" s="3"/>
      <c r="Q302" s="1">
        <v>3.0300000000000001E-2</v>
      </c>
      <c r="R302" t="s">
        <v>23</v>
      </c>
      <c r="S302" s="9">
        <v>8.9999999999999993E-3</v>
      </c>
      <c r="T302" s="4">
        <v>6583491585285070</v>
      </c>
      <c r="U302" s="4">
        <f t="shared" si="21"/>
        <v>20190130</v>
      </c>
      <c r="V302" t="s">
        <v>215</v>
      </c>
      <c r="X302" t="s">
        <v>179</v>
      </c>
    </row>
    <row r="303" spans="1:24" ht="15">
      <c r="A303" s="10">
        <v>20190130</v>
      </c>
      <c r="B303" s="10">
        <v>15</v>
      </c>
      <c r="C303">
        <v>1100</v>
      </c>
      <c r="D303" s="4">
        <f t="shared" si="20"/>
        <v>-2200</v>
      </c>
      <c r="E303" s="1">
        <v>-1</v>
      </c>
      <c r="F303" s="6">
        <f t="shared" si="23"/>
        <v>700</v>
      </c>
      <c r="G303">
        <v>38900</v>
      </c>
      <c r="H303">
        <v>33</v>
      </c>
      <c r="I303">
        <v>2.21</v>
      </c>
      <c r="K303" s="1">
        <v>0.14000000000000001</v>
      </c>
      <c r="L303" s="1">
        <v>0.17979999999999999</v>
      </c>
      <c r="M303">
        <f t="shared" si="25"/>
        <v>2.3800000000000003</v>
      </c>
      <c r="N303" s="3">
        <v>12</v>
      </c>
      <c r="O303" s="3"/>
      <c r="Q303" s="1">
        <v>2.0199999999999999E-2</v>
      </c>
      <c r="R303" t="s">
        <v>23</v>
      </c>
      <c r="S303" s="9">
        <v>8.0000000000000002E-3</v>
      </c>
      <c r="T303" s="4">
        <v>4388994390190050</v>
      </c>
      <c r="U303" s="4">
        <f t="shared" si="21"/>
        <v>20190130</v>
      </c>
      <c r="V303" t="s">
        <v>216</v>
      </c>
    </row>
    <row r="304" spans="1:24" ht="15">
      <c r="A304">
        <v>20190130</v>
      </c>
      <c r="B304">
        <v>16</v>
      </c>
      <c r="C304">
        <v>1100</v>
      </c>
      <c r="D304" s="4">
        <f t="shared" si="20"/>
        <v>-2200</v>
      </c>
      <c r="E304" s="1">
        <v>-1</v>
      </c>
      <c r="F304" s="6">
        <f t="shared" si="23"/>
        <v>700</v>
      </c>
      <c r="G304">
        <v>38900</v>
      </c>
      <c r="H304">
        <v>36</v>
      </c>
      <c r="I304">
        <v>2.35</v>
      </c>
      <c r="K304" s="1">
        <v>0.14649999999999999</v>
      </c>
      <c r="L304" s="1">
        <v>0.1888</v>
      </c>
      <c r="M304">
        <f t="shared" si="25"/>
        <v>2.5307692307692311</v>
      </c>
      <c r="N304" s="3">
        <f>4.9*1.3</f>
        <v>6.370000000000001</v>
      </c>
      <c r="O304" s="3"/>
      <c r="Q304" s="1">
        <v>2.528E-2</v>
      </c>
      <c r="R304" t="s">
        <v>23</v>
      </c>
      <c r="S304" s="9">
        <v>8.0000000000000002E-3</v>
      </c>
      <c r="T304" s="4">
        <v>5492761296237840</v>
      </c>
      <c r="U304" s="4">
        <f t="shared" si="21"/>
        <v>20190130</v>
      </c>
      <c r="V304" t="s">
        <v>217</v>
      </c>
      <c r="X304" t="s">
        <v>179</v>
      </c>
    </row>
    <row r="305" spans="1:24" ht="15">
      <c r="A305">
        <v>20190130</v>
      </c>
      <c r="B305">
        <v>17</v>
      </c>
      <c r="C305">
        <v>1100</v>
      </c>
      <c r="D305" s="4">
        <f t="shared" si="20"/>
        <v>-2200</v>
      </c>
      <c r="E305" s="1">
        <v>-1</v>
      </c>
      <c r="F305" s="6">
        <f t="shared" si="23"/>
        <v>700</v>
      </c>
      <c r="G305">
        <v>38900</v>
      </c>
      <c r="H305">
        <v>39</v>
      </c>
      <c r="I305">
        <v>2.2000000000000002</v>
      </c>
      <c r="K305" s="1">
        <v>0.14580000000000001</v>
      </c>
      <c r="L305" s="1">
        <v>0.18759999999999999</v>
      </c>
      <c r="M305">
        <f t="shared" si="25"/>
        <v>2.3692307692307697</v>
      </c>
      <c r="N305" s="3">
        <f>4.1*1.8</f>
        <v>7.38</v>
      </c>
      <c r="O305" s="3"/>
      <c r="P305">
        <v>1.96</v>
      </c>
      <c r="Q305" s="1">
        <v>3.4869999999999998E-2</v>
      </c>
      <c r="R305" t="s">
        <v>23</v>
      </c>
      <c r="S305" s="9">
        <v>8.0000000000000002E-3</v>
      </c>
      <c r="T305" s="4">
        <v>7576447246828070</v>
      </c>
      <c r="U305" s="4">
        <f t="shared" si="21"/>
        <v>20190130</v>
      </c>
      <c r="V305" t="s">
        <v>218</v>
      </c>
    </row>
    <row r="306" spans="1:24" ht="15">
      <c r="A306">
        <v>20190130</v>
      </c>
      <c r="B306">
        <v>18</v>
      </c>
      <c r="C306">
        <v>1100</v>
      </c>
      <c r="D306" s="4">
        <f t="shared" si="20"/>
        <v>-2200</v>
      </c>
      <c r="E306" s="1">
        <v>-1</v>
      </c>
      <c r="F306" s="6">
        <f t="shared" si="23"/>
        <v>700</v>
      </c>
      <c r="G306">
        <v>38900</v>
      </c>
      <c r="H306">
        <v>36</v>
      </c>
      <c r="I306">
        <v>2.14</v>
      </c>
      <c r="K306" s="1">
        <v>0.1641</v>
      </c>
      <c r="L306" s="1">
        <v>0.2019</v>
      </c>
      <c r="M306">
        <f t="shared" si="25"/>
        <v>2.304615384615385</v>
      </c>
      <c r="N306" s="3">
        <v>5.6</v>
      </c>
      <c r="O306" s="3"/>
      <c r="P306">
        <v>2.2000000000000002</v>
      </c>
      <c r="Q306" s="1">
        <v>3.1600000000000003E-2</v>
      </c>
      <c r="R306" t="s">
        <v>23</v>
      </c>
      <c r="S306" s="9">
        <v>7.0000000000000001E-3</v>
      </c>
      <c r="T306" s="4">
        <v>6865951620297300</v>
      </c>
      <c r="U306" s="4">
        <f t="shared" si="21"/>
        <v>20190130</v>
      </c>
      <c r="V306" t="s">
        <v>219</v>
      </c>
    </row>
    <row r="307" spans="1:24" ht="15">
      <c r="A307">
        <v>20190130</v>
      </c>
      <c r="B307">
        <v>19</v>
      </c>
      <c r="C307">
        <v>1100</v>
      </c>
      <c r="D307" s="4">
        <f t="shared" si="20"/>
        <v>-2200</v>
      </c>
      <c r="E307" s="1">
        <v>-1</v>
      </c>
      <c r="F307" s="6">
        <f t="shared" si="23"/>
        <v>700</v>
      </c>
      <c r="G307">
        <v>38900</v>
      </c>
      <c r="H307">
        <v>37</v>
      </c>
      <c r="I307">
        <v>2.04</v>
      </c>
      <c r="K307" s="1">
        <v>0.13900000000000001</v>
      </c>
      <c r="L307" s="1">
        <v>0.17399999999999999</v>
      </c>
      <c r="M307">
        <f t="shared" si="25"/>
        <v>2.1969230769230772</v>
      </c>
      <c r="N307" s="3">
        <v>6.3</v>
      </c>
      <c r="O307" s="3"/>
      <c r="P307">
        <v>2.2999999999999998</v>
      </c>
      <c r="Q307" s="1">
        <v>3.022E-2</v>
      </c>
      <c r="R307" t="s">
        <v>23</v>
      </c>
      <c r="S307" s="9">
        <v>7.0000000000000001E-3</v>
      </c>
      <c r="T307" s="4">
        <v>6566109429284320</v>
      </c>
      <c r="U307" s="4">
        <f t="shared" si="21"/>
        <v>20190130</v>
      </c>
      <c r="V307" t="s">
        <v>220</v>
      </c>
    </row>
    <row r="308" spans="1:24" ht="15">
      <c r="A308">
        <v>20190130</v>
      </c>
      <c r="B308">
        <v>20</v>
      </c>
      <c r="C308">
        <v>1100</v>
      </c>
      <c r="D308" s="4">
        <f t="shared" si="20"/>
        <v>-2200</v>
      </c>
      <c r="E308" s="1">
        <v>-1</v>
      </c>
      <c r="F308" s="6">
        <f t="shared" si="23"/>
        <v>700</v>
      </c>
      <c r="G308">
        <v>38900</v>
      </c>
      <c r="H308">
        <v>37</v>
      </c>
      <c r="I308">
        <v>2.06</v>
      </c>
      <c r="K308" s="1">
        <v>0.1326</v>
      </c>
      <c r="L308" s="1">
        <v>0.1663</v>
      </c>
      <c r="M308">
        <f t="shared" si="25"/>
        <v>2.2184615384615389</v>
      </c>
      <c r="N308" s="3">
        <f>6.4*1.4</f>
        <v>8.9599999999999991</v>
      </c>
      <c r="O308" s="3"/>
      <c r="P308">
        <v>2.5</v>
      </c>
      <c r="Q308" s="1">
        <v>3.2739999999999998E-2</v>
      </c>
      <c r="R308" t="s">
        <v>23</v>
      </c>
      <c r="S308" s="9">
        <v>7.0000000000000001E-3</v>
      </c>
      <c r="T308" s="4">
        <v>7113647343308030</v>
      </c>
      <c r="U308" s="4">
        <f t="shared" si="21"/>
        <v>20190130</v>
      </c>
      <c r="V308" t="s">
        <v>220</v>
      </c>
    </row>
    <row r="309" spans="1:24" s="27" customFormat="1" ht="15">
      <c r="A309" s="27">
        <v>20190130</v>
      </c>
      <c r="B309" s="27">
        <v>21</v>
      </c>
      <c r="C309" s="27">
        <v>1100</v>
      </c>
      <c r="D309" s="4">
        <f t="shared" si="20"/>
        <v>-2200</v>
      </c>
      <c r="E309" s="31">
        <v>-1</v>
      </c>
      <c r="F309" s="29">
        <f t="shared" si="23"/>
        <v>700</v>
      </c>
      <c r="G309" s="27">
        <v>38900</v>
      </c>
      <c r="H309" s="27">
        <v>33</v>
      </c>
      <c r="I309" s="27">
        <v>1.98</v>
      </c>
      <c r="K309" s="31">
        <v>0.14760000000000001</v>
      </c>
      <c r="L309" s="31">
        <v>0.18709999999999999</v>
      </c>
      <c r="M309" s="27">
        <f t="shared" si="25"/>
        <v>2.1323076923076925</v>
      </c>
      <c r="N309" s="36">
        <v>6.9</v>
      </c>
      <c r="O309" s="36"/>
      <c r="P309" s="27">
        <v>2.6</v>
      </c>
      <c r="Q309" s="31">
        <v>2.4680000000000001E-2</v>
      </c>
      <c r="R309" s="27" t="s">
        <v>23</v>
      </c>
      <c r="S309" s="34">
        <v>7.0000000000000001E-3</v>
      </c>
      <c r="T309" s="30">
        <v>5362395126232200</v>
      </c>
      <c r="U309" s="30">
        <f t="shared" si="21"/>
        <v>20190130</v>
      </c>
      <c r="V309" s="27" t="s">
        <v>221</v>
      </c>
    </row>
    <row r="310" spans="1:24" ht="15">
      <c r="A310">
        <v>20190130</v>
      </c>
      <c r="B310">
        <v>22</v>
      </c>
      <c r="C310">
        <v>1100</v>
      </c>
      <c r="D310" s="4">
        <f t="shared" si="20"/>
        <v>-2200</v>
      </c>
      <c r="E310" s="1">
        <v>-1</v>
      </c>
      <c r="F310" s="6">
        <f t="shared" si="23"/>
        <v>700</v>
      </c>
      <c r="G310">
        <v>38900</v>
      </c>
      <c r="H310">
        <v>41</v>
      </c>
      <c r="I310">
        <v>1.91</v>
      </c>
      <c r="K310" s="1">
        <v>0.14829999999999999</v>
      </c>
      <c r="L310" s="1">
        <v>0.18759999999999999</v>
      </c>
      <c r="M310">
        <f t="shared" si="25"/>
        <v>2.0569230769230771</v>
      </c>
      <c r="N310" s="3">
        <v>5.8</v>
      </c>
      <c r="O310" s="3"/>
      <c r="P310">
        <v>2.2000000000000002</v>
      </c>
      <c r="Q310" s="1">
        <v>2.6950000000000002E-2</v>
      </c>
      <c r="R310" t="s">
        <v>23</v>
      </c>
      <c r="S310" s="9">
        <v>7.0000000000000001E-3</v>
      </c>
      <c r="T310" s="4">
        <v>5855613802753550</v>
      </c>
      <c r="U310" s="4">
        <f t="shared" si="21"/>
        <v>20190130</v>
      </c>
      <c r="V310" t="s">
        <v>220</v>
      </c>
    </row>
    <row r="311" spans="1:24" ht="15">
      <c r="A311">
        <v>20190130</v>
      </c>
      <c r="B311">
        <v>23</v>
      </c>
      <c r="C311">
        <v>1100</v>
      </c>
      <c r="D311" s="4">
        <f t="shared" si="20"/>
        <v>-2200</v>
      </c>
      <c r="E311" s="1">
        <v>-1</v>
      </c>
      <c r="F311" s="6">
        <f t="shared" si="23"/>
        <v>700</v>
      </c>
      <c r="G311">
        <v>38900</v>
      </c>
      <c r="H311">
        <v>33</v>
      </c>
      <c r="I311">
        <v>1.97</v>
      </c>
      <c r="K311" s="1">
        <v>0.19500000000000001</v>
      </c>
      <c r="L311" s="1">
        <v>0.22420000000000001</v>
      </c>
      <c r="M311">
        <f t="shared" si="25"/>
        <v>2.1215384615384618</v>
      </c>
      <c r="N311" s="3">
        <v>7.2</v>
      </c>
      <c r="O311" s="3"/>
      <c r="P311">
        <v>2.7</v>
      </c>
      <c r="Q311" s="1">
        <v>2.2610000000000002E-2</v>
      </c>
      <c r="R311" t="s">
        <v>23</v>
      </c>
      <c r="S311" s="9">
        <v>7.0000000000000001E-3</v>
      </c>
      <c r="T311" s="4">
        <v>4912631839712720</v>
      </c>
      <c r="U311" s="4">
        <f t="shared" si="21"/>
        <v>20190130</v>
      </c>
      <c r="V311" t="s">
        <v>221</v>
      </c>
    </row>
    <row r="312" spans="1:24" ht="15">
      <c r="A312">
        <v>20190130</v>
      </c>
      <c r="B312">
        <v>24</v>
      </c>
      <c r="C312">
        <v>1100</v>
      </c>
      <c r="D312" s="4">
        <f t="shared" si="20"/>
        <v>-2200</v>
      </c>
      <c r="E312" s="1">
        <v>-1</v>
      </c>
      <c r="F312" s="6">
        <f t="shared" si="23"/>
        <v>700</v>
      </c>
      <c r="G312">
        <v>38900</v>
      </c>
      <c r="H312">
        <v>34</v>
      </c>
      <c r="I312">
        <v>1.9</v>
      </c>
      <c r="K312" s="1">
        <v>0.15859999999999999</v>
      </c>
      <c r="L312" s="1">
        <v>0.1986</v>
      </c>
      <c r="M312">
        <f t="shared" si="25"/>
        <v>2.0461538461538464</v>
      </c>
      <c r="N312" s="3">
        <v>6.6</v>
      </c>
      <c r="O312" s="3"/>
      <c r="P312">
        <v>2.5</v>
      </c>
      <c r="Q312" s="1">
        <v>2.563E-2</v>
      </c>
      <c r="R312" t="s">
        <v>23</v>
      </c>
      <c r="S312" s="9">
        <v>7.0000000000000001E-3</v>
      </c>
      <c r="T312" s="4">
        <v>5568808228741130</v>
      </c>
      <c r="U312" s="4">
        <f t="shared" si="21"/>
        <v>20190130</v>
      </c>
      <c r="V312" t="s">
        <v>222</v>
      </c>
    </row>
    <row r="313" spans="1:24" ht="15">
      <c r="A313">
        <v>20190130</v>
      </c>
      <c r="B313">
        <v>25</v>
      </c>
      <c r="C313">
        <v>1100</v>
      </c>
      <c r="D313" s="4">
        <f t="shared" si="20"/>
        <v>-2200</v>
      </c>
      <c r="E313" s="1">
        <v>-1</v>
      </c>
      <c r="F313" s="6">
        <f t="shared" si="23"/>
        <v>700</v>
      </c>
      <c r="G313">
        <v>38900</v>
      </c>
      <c r="H313">
        <v>35</v>
      </c>
      <c r="I313">
        <v>1.92</v>
      </c>
      <c r="K313" s="1">
        <v>0.14899999999999999</v>
      </c>
      <c r="L313" s="1">
        <v>0.18690000000000001</v>
      </c>
      <c r="M313">
        <f t="shared" si="25"/>
        <v>2.0676923076923077</v>
      </c>
      <c r="N313" s="3">
        <v>5.9</v>
      </c>
      <c r="O313" s="3"/>
      <c r="Q313" s="1">
        <v>2.7040000000000002E-2</v>
      </c>
      <c r="R313" t="s">
        <v>23</v>
      </c>
      <c r="S313" s="9">
        <v>7.0000000000000001E-3</v>
      </c>
      <c r="T313" s="4">
        <v>5875168728254400</v>
      </c>
      <c r="U313" s="4">
        <f t="shared" si="21"/>
        <v>20190130</v>
      </c>
      <c r="V313" t="s">
        <v>222</v>
      </c>
    </row>
    <row r="314" spans="1:24" ht="15">
      <c r="A314">
        <v>20190130</v>
      </c>
      <c r="B314">
        <v>26</v>
      </c>
      <c r="C314">
        <v>1100</v>
      </c>
      <c r="D314" s="4">
        <f t="shared" si="20"/>
        <v>-2200</v>
      </c>
      <c r="E314" s="1">
        <v>-1</v>
      </c>
      <c r="F314" s="6">
        <f t="shared" si="23"/>
        <v>700</v>
      </c>
      <c r="G314">
        <v>38900</v>
      </c>
      <c r="H314">
        <v>32</v>
      </c>
      <c r="I314">
        <v>1.82</v>
      </c>
      <c r="K314" s="1">
        <v>0.13489999999999999</v>
      </c>
      <c r="L314" s="1">
        <v>0.16919999999999999</v>
      </c>
      <c r="M314">
        <f t="shared" si="25"/>
        <v>1.9600000000000002</v>
      </c>
      <c r="N314" s="3">
        <v>7.1</v>
      </c>
      <c r="O314" s="3"/>
      <c r="Q314" s="1">
        <v>2.3429999999999999E-2</v>
      </c>
      <c r="R314" t="s">
        <v>21</v>
      </c>
      <c r="S314" s="9">
        <v>6.0000000000000001E-3</v>
      </c>
      <c r="T314" s="4">
        <v>5090798938720440</v>
      </c>
      <c r="U314" s="4">
        <f t="shared" si="21"/>
        <v>20190130</v>
      </c>
      <c r="V314" t="s">
        <v>223</v>
      </c>
    </row>
    <row r="315" spans="1:24" ht="15">
      <c r="A315">
        <v>20190130</v>
      </c>
      <c r="B315">
        <v>27</v>
      </c>
      <c r="C315">
        <v>1100</v>
      </c>
      <c r="D315" s="4">
        <f t="shared" si="20"/>
        <v>-2200</v>
      </c>
      <c r="E315" s="1">
        <v>-1</v>
      </c>
      <c r="F315" s="6">
        <f t="shared" si="23"/>
        <v>700</v>
      </c>
      <c r="G315">
        <v>38900</v>
      </c>
      <c r="H315">
        <v>31</v>
      </c>
      <c r="I315">
        <v>1.94</v>
      </c>
      <c r="K315" s="1">
        <v>0.1328</v>
      </c>
      <c r="L315" s="1">
        <v>0.17030000000000001</v>
      </c>
      <c r="M315">
        <f t="shared" si="25"/>
        <v>2.089230769230769</v>
      </c>
      <c r="N315" s="3">
        <f>5.3*1.9</f>
        <v>10.069999999999999</v>
      </c>
      <c r="O315" s="3"/>
      <c r="Q315" s="1">
        <v>2.257E-2</v>
      </c>
      <c r="R315" t="s">
        <v>23</v>
      </c>
      <c r="S315" s="9">
        <v>7.0000000000000001E-3</v>
      </c>
      <c r="T315" s="4">
        <v>4903940761712340</v>
      </c>
      <c r="U315" s="4">
        <f t="shared" si="21"/>
        <v>20190130</v>
      </c>
      <c r="V315" t="s">
        <v>223</v>
      </c>
    </row>
    <row r="316" spans="1:24" ht="15">
      <c r="A316">
        <v>20190130</v>
      </c>
      <c r="B316">
        <v>28</v>
      </c>
      <c r="C316">
        <v>1100</v>
      </c>
      <c r="D316" s="4">
        <f t="shared" si="20"/>
        <v>-2200</v>
      </c>
      <c r="E316" s="1">
        <v>-1</v>
      </c>
      <c r="F316" s="6">
        <f t="shared" si="23"/>
        <v>700</v>
      </c>
      <c r="G316">
        <v>38900</v>
      </c>
      <c r="H316">
        <v>29</v>
      </c>
      <c r="I316">
        <v>1.82</v>
      </c>
      <c r="K316" s="1">
        <v>0.13020000000000001</v>
      </c>
      <c r="L316" s="1">
        <v>0.1658</v>
      </c>
      <c r="M316">
        <f t="shared" si="25"/>
        <v>1.9600000000000002</v>
      </c>
      <c r="N316" s="3">
        <v>6.7</v>
      </c>
      <c r="O316" s="3"/>
      <c r="Q316" s="1">
        <v>2.1659999999999999E-2</v>
      </c>
      <c r="R316" t="s">
        <v>23</v>
      </c>
      <c r="S316" s="9">
        <v>6.0000000000000001E-3</v>
      </c>
      <c r="T316" s="4">
        <v>4706218737203780</v>
      </c>
      <c r="U316" s="4">
        <f t="shared" si="21"/>
        <v>20190130</v>
      </c>
      <c r="V316" t="s">
        <v>223</v>
      </c>
    </row>
    <row r="317" spans="1:24" ht="15">
      <c r="A317">
        <v>20190130</v>
      </c>
      <c r="B317">
        <v>29</v>
      </c>
      <c r="C317">
        <v>1100</v>
      </c>
      <c r="D317" s="4">
        <f t="shared" si="20"/>
        <v>-2200</v>
      </c>
      <c r="E317" s="1">
        <v>-1</v>
      </c>
      <c r="F317" s="6">
        <f t="shared" si="23"/>
        <v>700</v>
      </c>
      <c r="G317">
        <v>38900</v>
      </c>
      <c r="H317">
        <v>29</v>
      </c>
      <c r="I317">
        <v>1.81</v>
      </c>
      <c r="K317" s="1">
        <v>0.1464</v>
      </c>
      <c r="L317" s="1">
        <v>0.18840000000000001</v>
      </c>
      <c r="M317">
        <f t="shared" si="25"/>
        <v>1.9492307692307695</v>
      </c>
      <c r="N317" s="3">
        <v>7.1</v>
      </c>
      <c r="O317" s="3"/>
      <c r="Q317" s="1">
        <v>2.1899999999999999E-2</v>
      </c>
      <c r="R317" t="s">
        <v>23</v>
      </c>
      <c r="S317" s="9">
        <v>6.0000000000000001E-3</v>
      </c>
      <c r="T317" s="4">
        <v>4758365205206040</v>
      </c>
      <c r="U317" s="4">
        <f t="shared" si="21"/>
        <v>20190130</v>
      </c>
      <c r="V317" t="s">
        <v>147</v>
      </c>
      <c r="X317" t="s">
        <v>224</v>
      </c>
    </row>
    <row r="318" spans="1:24" ht="15">
      <c r="A318">
        <v>20190130</v>
      </c>
      <c r="B318">
        <v>30</v>
      </c>
      <c r="C318">
        <v>1100</v>
      </c>
      <c r="D318" s="4">
        <f t="shared" si="20"/>
        <v>-2200</v>
      </c>
      <c r="E318" s="1">
        <v>-1</v>
      </c>
      <c r="F318" s="6">
        <f t="shared" si="23"/>
        <v>700</v>
      </c>
      <c r="G318">
        <v>38900</v>
      </c>
      <c r="H318">
        <v>27</v>
      </c>
      <c r="I318">
        <v>1.67</v>
      </c>
      <c r="K318" s="1">
        <v>0.14330000000000001</v>
      </c>
      <c r="L318" s="1">
        <v>0.18410000000000001</v>
      </c>
      <c r="M318">
        <f t="shared" si="25"/>
        <v>1.7984615384615386</v>
      </c>
      <c r="N318" s="3">
        <v>7.2</v>
      </c>
      <c r="O318" s="3">
        <v>0</v>
      </c>
      <c r="Q318" s="1">
        <v>2.3269999999999999E-2</v>
      </c>
      <c r="R318" t="s">
        <v>21</v>
      </c>
      <c r="S318" s="9">
        <v>6.0000000000000001E-3</v>
      </c>
      <c r="T318" s="4">
        <v>5056034626718930</v>
      </c>
      <c r="U318" s="4">
        <f t="shared" si="21"/>
        <v>20190130</v>
      </c>
      <c r="V318" t="s">
        <v>225</v>
      </c>
      <c r="X318" t="s">
        <v>224</v>
      </c>
    </row>
    <row r="319" spans="1:24" ht="15">
      <c r="A319">
        <v>20190130</v>
      </c>
      <c r="B319">
        <v>31</v>
      </c>
      <c r="C319">
        <v>1100</v>
      </c>
      <c r="D319" s="4">
        <f t="shared" si="20"/>
        <v>-2200</v>
      </c>
      <c r="E319" s="1">
        <v>-1</v>
      </c>
      <c r="F319" s="6">
        <f t="shared" si="23"/>
        <v>700</v>
      </c>
      <c r="G319">
        <v>38900</v>
      </c>
      <c r="H319">
        <v>31</v>
      </c>
      <c r="I319">
        <v>1.62</v>
      </c>
      <c r="K319" s="1">
        <v>0.124</v>
      </c>
      <c r="L319" s="1">
        <v>0.1794</v>
      </c>
      <c r="M319">
        <f t="shared" si="25"/>
        <v>1.7446153846153849</v>
      </c>
      <c r="N319" s="3">
        <v>0</v>
      </c>
      <c r="O319" s="3">
        <v>0</v>
      </c>
      <c r="Q319" s="1">
        <v>2.2239999999999999E-2</v>
      </c>
      <c r="R319" t="s">
        <v>23</v>
      </c>
      <c r="S319" s="9">
        <v>6.0000000000000001E-3</v>
      </c>
      <c r="T319" s="4">
        <v>4832239368209240</v>
      </c>
      <c r="U319" s="4">
        <f t="shared" si="21"/>
        <v>20190130</v>
      </c>
      <c r="V319" t="s">
        <v>223</v>
      </c>
      <c r="X319" t="s">
        <v>224</v>
      </c>
    </row>
    <row r="320" spans="1:24" ht="15">
      <c r="A320">
        <v>20190130</v>
      </c>
      <c r="B320">
        <v>32</v>
      </c>
      <c r="C320">
        <v>1100</v>
      </c>
      <c r="D320" s="4">
        <f t="shared" si="20"/>
        <v>-2200</v>
      </c>
      <c r="E320" s="5">
        <v>-1</v>
      </c>
      <c r="F320" s="6">
        <f t="shared" si="23"/>
        <v>700</v>
      </c>
      <c r="G320">
        <v>38900</v>
      </c>
      <c r="H320">
        <v>29</v>
      </c>
      <c r="I320">
        <v>1.6</v>
      </c>
      <c r="K320" s="1">
        <v>0.14860000000000001</v>
      </c>
      <c r="L320" s="1">
        <v>0.1908</v>
      </c>
      <c r="M320">
        <f t="shared" si="25"/>
        <v>1.7230769230769234</v>
      </c>
      <c r="N320" s="3">
        <v>6.8</v>
      </c>
      <c r="O320" s="3">
        <v>0</v>
      </c>
      <c r="P320">
        <v>2.9</v>
      </c>
      <c r="Q320" s="1">
        <v>2.231E-2</v>
      </c>
      <c r="R320" t="s">
        <v>21</v>
      </c>
      <c r="S320" s="9">
        <v>6.0000000000000001E-3</v>
      </c>
      <c r="T320" s="4">
        <v>4847448754709900</v>
      </c>
      <c r="U320" s="4">
        <f t="shared" si="21"/>
        <v>20190130</v>
      </c>
      <c r="V320" t="s">
        <v>226</v>
      </c>
      <c r="X320" t="s">
        <v>179</v>
      </c>
    </row>
    <row r="321" spans="1:24" ht="15">
      <c r="A321">
        <v>20190130</v>
      </c>
      <c r="B321" t="s">
        <v>227</v>
      </c>
      <c r="C321" s="6">
        <v>1100</v>
      </c>
      <c r="D321" s="4">
        <f t="shared" si="20"/>
        <v>-2200</v>
      </c>
      <c r="E321" s="1">
        <v>-1</v>
      </c>
      <c r="F321" s="6">
        <f t="shared" si="23"/>
        <v>700</v>
      </c>
      <c r="G321">
        <v>38900</v>
      </c>
      <c r="H321">
        <v>26</v>
      </c>
      <c r="I321" s="8">
        <v>2.94</v>
      </c>
      <c r="J321" s="8"/>
      <c r="K321" s="8">
        <v>0.1226</v>
      </c>
      <c r="L321" s="8">
        <v>0.1573</v>
      </c>
      <c r="M321">
        <f t="shared" ref="M321:M355" si="26">(I321/0.52)*0.56</f>
        <v>3.1661538461538461</v>
      </c>
      <c r="N321" s="3">
        <v>6.8</v>
      </c>
      <c r="O321" s="3">
        <v>0</v>
      </c>
      <c r="Q321" s="1">
        <v>7.0429999999999998E-3</v>
      </c>
      <c r="R321" t="s">
        <v>23</v>
      </c>
      <c r="S321" s="9">
        <v>0.01</v>
      </c>
      <c r="T321" s="4">
        <v>1530281558916260</v>
      </c>
      <c r="U321" s="4">
        <f t="shared" si="21"/>
        <v>20190130</v>
      </c>
      <c r="V321" t="s">
        <v>228</v>
      </c>
    </row>
    <row r="322" spans="1:24" ht="15">
      <c r="A322">
        <v>20190130</v>
      </c>
      <c r="B322" t="s">
        <v>229</v>
      </c>
      <c r="C322">
        <v>1100</v>
      </c>
      <c r="D322" s="4">
        <f t="shared" ref="D322:D385" si="27">C322*-2</f>
        <v>-2200</v>
      </c>
      <c r="E322" s="5">
        <v>-1</v>
      </c>
      <c r="F322" s="6">
        <f t="shared" si="23"/>
        <v>700</v>
      </c>
      <c r="G322">
        <v>38900</v>
      </c>
      <c r="H322">
        <v>26</v>
      </c>
      <c r="I322" s="8">
        <v>2.94</v>
      </c>
      <c r="J322" s="8"/>
      <c r="K322" s="8">
        <v>0.1305</v>
      </c>
      <c r="L322" s="8">
        <v>0.16789999999999999</v>
      </c>
      <c r="M322">
        <f t="shared" si="26"/>
        <v>3.1661538461538461</v>
      </c>
      <c r="N322" s="3">
        <v>6.8</v>
      </c>
      <c r="O322" s="3">
        <v>0</v>
      </c>
      <c r="Q322" s="1">
        <v>7.9649999999999999E-3</v>
      </c>
      <c r="R322" t="s">
        <v>23</v>
      </c>
      <c r="S322" s="9">
        <v>0.01</v>
      </c>
      <c r="T322" s="4">
        <v>1730610906824930</v>
      </c>
      <c r="U322" s="4">
        <f t="shared" ref="U322:U385" si="28">A322</f>
        <v>20190130</v>
      </c>
      <c r="V322" t="s">
        <v>228</v>
      </c>
    </row>
    <row r="323" spans="1:24" ht="15">
      <c r="A323">
        <v>20190130</v>
      </c>
      <c r="B323" t="s">
        <v>230</v>
      </c>
      <c r="C323" s="6">
        <v>1100</v>
      </c>
      <c r="D323" s="4">
        <f t="shared" si="27"/>
        <v>-2200</v>
      </c>
      <c r="E323" s="1">
        <v>-1</v>
      </c>
      <c r="F323" s="6">
        <f t="shared" si="23"/>
        <v>500</v>
      </c>
      <c r="G323">
        <v>38700</v>
      </c>
      <c r="H323">
        <v>26</v>
      </c>
      <c r="I323" s="8">
        <v>2.94</v>
      </c>
      <c r="J323" s="8"/>
      <c r="K323" s="8">
        <v>0.1237</v>
      </c>
      <c r="L323" s="8">
        <v>0.15859999999999999</v>
      </c>
      <c r="M323">
        <f t="shared" si="26"/>
        <v>3.1661538461538461</v>
      </c>
      <c r="N323" s="3">
        <v>8.1</v>
      </c>
      <c r="O323" s="3">
        <v>0</v>
      </c>
      <c r="Q323" s="1">
        <v>7.4269999999999996E-3</v>
      </c>
      <c r="R323" t="s">
        <v>23</v>
      </c>
      <c r="S323" s="9">
        <v>1.4E-2</v>
      </c>
      <c r="T323" s="4">
        <v>1613715907719870</v>
      </c>
      <c r="U323" s="4">
        <f t="shared" si="28"/>
        <v>20190130</v>
      </c>
      <c r="V323" t="s">
        <v>231</v>
      </c>
    </row>
    <row r="324" spans="1:24" ht="15">
      <c r="A324">
        <v>20190130</v>
      </c>
      <c r="B324" t="s">
        <v>232</v>
      </c>
      <c r="C324">
        <v>1100</v>
      </c>
      <c r="D324" s="4">
        <f t="shared" si="27"/>
        <v>-2200</v>
      </c>
      <c r="E324" s="5">
        <v>-1</v>
      </c>
      <c r="F324" s="6">
        <f t="shared" si="23"/>
        <v>900</v>
      </c>
      <c r="G324">
        <v>39100</v>
      </c>
      <c r="H324">
        <v>40</v>
      </c>
      <c r="I324" s="8">
        <v>2.94</v>
      </c>
      <c r="J324" s="8"/>
      <c r="K324" s="8">
        <v>0.16250000000000001</v>
      </c>
      <c r="L324" s="8">
        <v>0.2029</v>
      </c>
      <c r="M324">
        <f t="shared" si="26"/>
        <v>3.1661538461538461</v>
      </c>
      <c r="N324" s="3">
        <v>5.7</v>
      </c>
      <c r="O324" s="3">
        <v>0</v>
      </c>
      <c r="P324">
        <v>2.1</v>
      </c>
      <c r="Q324" s="1">
        <v>1.891E-2</v>
      </c>
      <c r="R324" t="s">
        <v>23</v>
      </c>
      <c r="S324" s="9">
        <v>8.0000000000000002E-3</v>
      </c>
      <c r="T324" s="4">
        <v>4108707124677910</v>
      </c>
      <c r="U324" s="4">
        <f t="shared" si="28"/>
        <v>20190130</v>
      </c>
      <c r="V324" t="s">
        <v>233</v>
      </c>
    </row>
    <row r="325" spans="1:24" ht="15">
      <c r="A325">
        <v>20190130</v>
      </c>
      <c r="B325" t="s">
        <v>234</v>
      </c>
      <c r="C325" s="6">
        <v>1100</v>
      </c>
      <c r="D325" s="4">
        <f t="shared" si="27"/>
        <v>-2200</v>
      </c>
      <c r="E325" s="1">
        <v>-1</v>
      </c>
      <c r="F325" s="6">
        <f t="shared" si="23"/>
        <v>900</v>
      </c>
      <c r="G325">
        <v>39100</v>
      </c>
      <c r="H325">
        <v>42</v>
      </c>
      <c r="I325" s="8">
        <v>2.94</v>
      </c>
      <c r="J325" s="8"/>
      <c r="K325" s="8">
        <v>0.18079999999999999</v>
      </c>
      <c r="L325" s="8">
        <v>0.21920000000000001</v>
      </c>
      <c r="M325">
        <f t="shared" si="26"/>
        <v>3.1661538461538461</v>
      </c>
      <c r="N325" s="3">
        <v>6.3</v>
      </c>
      <c r="O325" s="3">
        <v>0</v>
      </c>
      <c r="P325">
        <v>2.4</v>
      </c>
      <c r="Q325" s="1">
        <v>6.9989999999999997E-2</v>
      </c>
      <c r="R325" t="s">
        <v>23</v>
      </c>
      <c r="S325" s="9">
        <v>8.0000000000000002E-3</v>
      </c>
      <c r="T325" s="9">
        <v>1.52072137311584E+16</v>
      </c>
      <c r="U325" s="4">
        <f t="shared" si="28"/>
        <v>20190130</v>
      </c>
      <c r="V325" t="s">
        <v>235</v>
      </c>
    </row>
    <row r="326" spans="1:24" ht="15">
      <c r="A326">
        <v>20190130</v>
      </c>
      <c r="B326" t="s">
        <v>236</v>
      </c>
      <c r="C326">
        <v>1100</v>
      </c>
      <c r="D326" s="4">
        <f t="shared" si="27"/>
        <v>-2200</v>
      </c>
      <c r="E326" s="5">
        <v>-1</v>
      </c>
      <c r="F326" s="6">
        <f t="shared" si="23"/>
        <v>1100</v>
      </c>
      <c r="G326">
        <v>39300</v>
      </c>
      <c r="H326">
        <v>41</v>
      </c>
      <c r="I326" s="8">
        <v>2.94</v>
      </c>
      <c r="J326" s="8"/>
      <c r="K326" s="8">
        <v>0.1744</v>
      </c>
      <c r="L326" s="8">
        <v>0.20979999999999999</v>
      </c>
      <c r="M326">
        <f t="shared" si="26"/>
        <v>3.1661538461538461</v>
      </c>
      <c r="N326" s="3">
        <v>6.7</v>
      </c>
      <c r="O326" s="3">
        <v>0</v>
      </c>
      <c r="P326">
        <v>2.5</v>
      </c>
      <c r="Q326" s="1">
        <v>3.5663784366021099E-2</v>
      </c>
      <c r="R326" t="s">
        <v>23</v>
      </c>
      <c r="S326" s="9">
        <v>7.0000000000000001E-3</v>
      </c>
      <c r="T326" s="4">
        <v>7748918292842290</v>
      </c>
      <c r="U326" s="4">
        <f t="shared" si="28"/>
        <v>20190130</v>
      </c>
      <c r="V326" t="s">
        <v>237</v>
      </c>
    </row>
    <row r="327" spans="1:24" ht="15">
      <c r="A327">
        <v>20190130</v>
      </c>
      <c r="B327" t="s">
        <v>238</v>
      </c>
      <c r="C327" s="6">
        <v>1100</v>
      </c>
      <c r="D327" s="4">
        <f t="shared" si="27"/>
        <v>-2200</v>
      </c>
      <c r="E327" s="1">
        <v>-1</v>
      </c>
      <c r="F327" s="6">
        <f t="shared" si="23"/>
        <v>1100</v>
      </c>
      <c r="G327">
        <v>39300</v>
      </c>
      <c r="H327">
        <v>38</v>
      </c>
      <c r="I327" s="8">
        <v>2.85</v>
      </c>
      <c r="J327" s="8"/>
      <c r="K327" s="8">
        <v>0.12470000000000001</v>
      </c>
      <c r="L327" s="8">
        <v>0.1638</v>
      </c>
      <c r="M327">
        <f t="shared" si="26"/>
        <v>3.0692307692307694</v>
      </c>
      <c r="N327" s="3">
        <v>6.5</v>
      </c>
      <c r="O327" s="3">
        <v>0</v>
      </c>
      <c r="Q327" s="1">
        <v>1.6570000000000001E-2</v>
      </c>
      <c r="R327" t="s">
        <v>23</v>
      </c>
      <c r="S327" s="9">
        <v>6.0000000000000001E-3</v>
      </c>
      <c r="T327" s="4">
        <v>3600279061655890</v>
      </c>
      <c r="U327" s="4">
        <f t="shared" si="28"/>
        <v>20190130</v>
      </c>
      <c r="V327" t="s">
        <v>239</v>
      </c>
    </row>
    <row r="328" spans="1:24" ht="15">
      <c r="A328">
        <v>20190130</v>
      </c>
      <c r="B328" t="s">
        <v>240</v>
      </c>
      <c r="C328">
        <v>1100</v>
      </c>
      <c r="D328" s="4">
        <f t="shared" si="27"/>
        <v>-2200</v>
      </c>
      <c r="E328" s="5">
        <v>-1</v>
      </c>
      <c r="F328" s="6">
        <f t="shared" si="23"/>
        <v>1100</v>
      </c>
      <c r="G328">
        <v>39300</v>
      </c>
      <c r="H328">
        <v>39</v>
      </c>
      <c r="I328">
        <v>2.84</v>
      </c>
      <c r="K328" s="1">
        <v>0.18149999999999999</v>
      </c>
      <c r="L328" s="1">
        <v>0.21929999999999999</v>
      </c>
      <c r="M328">
        <f t="shared" si="26"/>
        <v>3.0584615384615383</v>
      </c>
      <c r="N328" s="3">
        <v>6.7</v>
      </c>
      <c r="O328" s="3">
        <v>0</v>
      </c>
      <c r="Q328" s="1">
        <v>1.9959999999999999E-2</v>
      </c>
      <c r="R328" t="s">
        <v>23</v>
      </c>
      <c r="S328" s="9">
        <v>6.0000000000000001E-3</v>
      </c>
      <c r="T328" s="4">
        <v>4336847922187790</v>
      </c>
      <c r="U328" s="4">
        <f t="shared" si="28"/>
        <v>20190130</v>
      </c>
      <c r="V328" t="s">
        <v>239</v>
      </c>
    </row>
    <row r="329" spans="1:24" ht="15">
      <c r="A329">
        <v>20190130</v>
      </c>
      <c r="B329" t="s">
        <v>241</v>
      </c>
      <c r="C329" s="6">
        <v>1100</v>
      </c>
      <c r="D329" s="4">
        <f t="shared" si="27"/>
        <v>-2200</v>
      </c>
      <c r="E329" s="1">
        <v>-1</v>
      </c>
      <c r="F329" s="6">
        <f t="shared" si="23"/>
        <v>1100</v>
      </c>
      <c r="G329">
        <v>39300</v>
      </c>
      <c r="H329">
        <v>41</v>
      </c>
      <c r="I329">
        <v>2.6</v>
      </c>
      <c r="K329" s="1">
        <v>0.18559999999999999</v>
      </c>
      <c r="L329" s="1">
        <v>0.20930000000000001</v>
      </c>
      <c r="M329">
        <f t="shared" si="26"/>
        <v>2.8000000000000003</v>
      </c>
      <c r="N329" s="3">
        <f>6.5*1.3</f>
        <v>8.4500000000000011</v>
      </c>
      <c r="O329" s="3">
        <v>0</v>
      </c>
      <c r="Q329" s="1">
        <v>2.0369999999999999E-2</v>
      </c>
      <c r="R329" t="s">
        <v>23</v>
      </c>
      <c r="S329" s="9">
        <v>6.0000000000000001E-3</v>
      </c>
      <c r="T329" s="4">
        <v>4425931471691650</v>
      </c>
      <c r="U329" s="4">
        <f t="shared" si="28"/>
        <v>20190130</v>
      </c>
      <c r="V329" t="s">
        <v>242</v>
      </c>
    </row>
    <row r="330" spans="1:24" ht="15">
      <c r="A330">
        <v>20190130</v>
      </c>
      <c r="B330" t="s">
        <v>243</v>
      </c>
      <c r="C330">
        <v>1100</v>
      </c>
      <c r="D330" s="4">
        <f t="shared" si="27"/>
        <v>-2200</v>
      </c>
      <c r="E330" s="5">
        <v>-1</v>
      </c>
      <c r="F330" s="6">
        <f t="shared" si="23"/>
        <v>1100</v>
      </c>
      <c r="G330">
        <v>39300</v>
      </c>
      <c r="H330">
        <v>40</v>
      </c>
      <c r="I330">
        <v>2.5</v>
      </c>
      <c r="K330" s="1">
        <v>0.28210000000000002</v>
      </c>
      <c r="L330" s="1">
        <v>0.30909999999999999</v>
      </c>
      <c r="M330">
        <f t="shared" si="26"/>
        <v>2.6923076923076925</v>
      </c>
      <c r="N330" s="46">
        <v>0</v>
      </c>
      <c r="O330" s="3">
        <v>0</v>
      </c>
      <c r="Q330" s="1">
        <v>1.453E-2</v>
      </c>
      <c r="R330" t="s">
        <v>23</v>
      </c>
      <c r="S330" s="9">
        <v>6.0000000000000001E-3</v>
      </c>
      <c r="T330" s="4">
        <v>3157034083636700</v>
      </c>
      <c r="U330" s="4">
        <f t="shared" si="28"/>
        <v>20190130</v>
      </c>
      <c r="V330" t="s">
        <v>242</v>
      </c>
    </row>
    <row r="331" spans="1:24" ht="15">
      <c r="A331">
        <v>20190130</v>
      </c>
      <c r="B331" t="s">
        <v>244</v>
      </c>
      <c r="C331" s="6">
        <v>1100</v>
      </c>
      <c r="D331" s="4">
        <f t="shared" si="27"/>
        <v>-2200</v>
      </c>
      <c r="E331" s="1">
        <v>-1</v>
      </c>
      <c r="F331" s="6">
        <f t="shared" si="23"/>
        <v>1100</v>
      </c>
      <c r="G331">
        <v>39300</v>
      </c>
      <c r="H331">
        <v>38</v>
      </c>
      <c r="I331">
        <v>2.46</v>
      </c>
      <c r="K331" s="1">
        <v>0.25309999999999999</v>
      </c>
      <c r="L331" s="1">
        <v>0.28270000000000001</v>
      </c>
      <c r="M331">
        <f t="shared" si="26"/>
        <v>2.6492307692307695</v>
      </c>
      <c r="N331" s="3">
        <f>6.4*1.3</f>
        <v>8.32</v>
      </c>
      <c r="O331" s="3">
        <v>0</v>
      </c>
      <c r="Q331" s="1">
        <v>1.231E-2</v>
      </c>
      <c r="R331" t="s">
        <v>23</v>
      </c>
      <c r="S331" s="9">
        <v>6.0000000000000001E-3</v>
      </c>
      <c r="T331" s="4">
        <v>2674679254615810</v>
      </c>
      <c r="U331" s="4">
        <f t="shared" si="28"/>
        <v>20190130</v>
      </c>
      <c r="V331" t="s">
        <v>245</v>
      </c>
    </row>
    <row r="332" spans="1:24" ht="15">
      <c r="A332">
        <v>20190130</v>
      </c>
      <c r="B332" t="s">
        <v>246</v>
      </c>
      <c r="C332">
        <v>1100</v>
      </c>
      <c r="D332" s="4">
        <f t="shared" si="27"/>
        <v>-2200</v>
      </c>
      <c r="E332" s="5">
        <v>-1</v>
      </c>
      <c r="F332" s="6">
        <f t="shared" si="23"/>
        <v>1100</v>
      </c>
      <c r="G332">
        <v>39300</v>
      </c>
      <c r="H332">
        <v>33</v>
      </c>
      <c r="I332">
        <v>2.46</v>
      </c>
      <c r="K332" s="1">
        <v>0.25109999999999999</v>
      </c>
      <c r="L332" s="1">
        <v>0.28339999999999999</v>
      </c>
      <c r="M332">
        <f t="shared" si="26"/>
        <v>2.6492307692307695</v>
      </c>
      <c r="N332" s="3">
        <v>0</v>
      </c>
      <c r="O332" s="3">
        <v>0</v>
      </c>
      <c r="Q332" s="1">
        <v>7.9640000000000006E-3</v>
      </c>
      <c r="R332" t="s">
        <v>23</v>
      </c>
      <c r="S332" s="9">
        <v>6.0000000000000001E-3</v>
      </c>
      <c r="T332" s="4">
        <v>1730393629874920</v>
      </c>
      <c r="U332" s="4">
        <f t="shared" si="28"/>
        <v>20190130</v>
      </c>
      <c r="V332" t="s">
        <v>247</v>
      </c>
      <c r="X332" t="s">
        <v>150</v>
      </c>
    </row>
    <row r="333" spans="1:24" ht="15">
      <c r="A333">
        <v>20190130</v>
      </c>
      <c r="B333" t="s">
        <v>248</v>
      </c>
      <c r="C333">
        <v>900</v>
      </c>
      <c r="D333" s="4">
        <f t="shared" si="27"/>
        <v>-1800</v>
      </c>
      <c r="E333" s="1">
        <v>-1</v>
      </c>
      <c r="F333" s="6">
        <f t="shared" si="23"/>
        <v>1100</v>
      </c>
      <c r="G333">
        <v>39300</v>
      </c>
      <c r="H333">
        <v>41</v>
      </c>
      <c r="I333">
        <v>2.82</v>
      </c>
      <c r="K333" s="1">
        <v>0.14779999999999999</v>
      </c>
      <c r="L333" s="1">
        <v>0.18279999999999999</v>
      </c>
      <c r="M333">
        <f t="shared" si="26"/>
        <v>3.0369230769230771</v>
      </c>
      <c r="N333" s="3">
        <f>3.7*2</f>
        <v>7.4</v>
      </c>
      <c r="O333" s="3">
        <v>0</v>
      </c>
      <c r="Q333" s="1">
        <v>1.7950000000000001E-2</v>
      </c>
      <c r="R333" t="s">
        <v>23</v>
      </c>
      <c r="S333" s="9">
        <v>8.9999999999999993E-3</v>
      </c>
      <c r="T333" s="4">
        <v>3900121252668880</v>
      </c>
      <c r="U333" s="4">
        <f t="shared" si="28"/>
        <v>20190130</v>
      </c>
      <c r="V333" t="s">
        <v>249</v>
      </c>
    </row>
    <row r="334" spans="1:24" ht="15">
      <c r="A334">
        <v>20190130</v>
      </c>
      <c r="B334" t="s">
        <v>250</v>
      </c>
      <c r="C334">
        <v>900</v>
      </c>
      <c r="D334" s="4">
        <f t="shared" si="27"/>
        <v>-1800</v>
      </c>
      <c r="E334" s="5">
        <v>-1</v>
      </c>
      <c r="F334" s="6">
        <f t="shared" si="23"/>
        <v>1100</v>
      </c>
      <c r="G334">
        <v>39300</v>
      </c>
      <c r="H334">
        <v>33</v>
      </c>
      <c r="I334">
        <v>2.72</v>
      </c>
      <c r="K334" s="1">
        <v>0.36480000000000001</v>
      </c>
      <c r="L334" s="1">
        <v>0.39200000000000002</v>
      </c>
      <c r="M334">
        <f t="shared" si="26"/>
        <v>2.9292307692307697</v>
      </c>
      <c r="N334" s="3">
        <v>12</v>
      </c>
      <c r="O334" s="3">
        <v>0</v>
      </c>
      <c r="Q334" s="1">
        <v>9.3779999999999992E-3</v>
      </c>
      <c r="R334" t="s">
        <v>23</v>
      </c>
      <c r="S334" s="9">
        <v>8.9999999999999993E-3</v>
      </c>
      <c r="T334" s="4">
        <v>2037623237188230</v>
      </c>
      <c r="U334" s="4">
        <f t="shared" si="28"/>
        <v>20190130</v>
      </c>
      <c r="V334" t="s">
        <v>251</v>
      </c>
    </row>
    <row r="335" spans="1:24" ht="15">
      <c r="A335">
        <v>20190130</v>
      </c>
      <c r="B335" t="s">
        <v>252</v>
      </c>
      <c r="C335">
        <v>900</v>
      </c>
      <c r="D335" s="4">
        <f t="shared" si="27"/>
        <v>-1800</v>
      </c>
      <c r="E335" s="1">
        <v>-1</v>
      </c>
      <c r="F335" s="6">
        <f t="shared" si="23"/>
        <v>1100</v>
      </c>
      <c r="G335">
        <v>39300</v>
      </c>
      <c r="H335">
        <v>31</v>
      </c>
      <c r="I335">
        <v>2.64</v>
      </c>
      <c r="K335" s="1">
        <v>0.2392</v>
      </c>
      <c r="L335" s="1">
        <v>0.26590000000000003</v>
      </c>
      <c r="M335">
        <f t="shared" si="26"/>
        <v>2.8430769230769233</v>
      </c>
      <c r="N335" s="3">
        <v>12</v>
      </c>
      <c r="O335" s="3">
        <v>0</v>
      </c>
      <c r="Q335" s="1">
        <v>6.711E-3</v>
      </c>
      <c r="R335" t="s">
        <v>23</v>
      </c>
      <c r="S335" s="9">
        <v>8.9999999999999993E-3</v>
      </c>
      <c r="T335" s="4">
        <v>1458145611513140</v>
      </c>
      <c r="U335" s="4">
        <f t="shared" si="28"/>
        <v>20190130</v>
      </c>
      <c r="V335" t="s">
        <v>253</v>
      </c>
    </row>
    <row r="336" spans="1:24" ht="15">
      <c r="A336">
        <v>20190130</v>
      </c>
      <c r="B336" t="s">
        <v>254</v>
      </c>
      <c r="C336">
        <v>900</v>
      </c>
      <c r="D336" s="4">
        <f t="shared" si="27"/>
        <v>-1800</v>
      </c>
      <c r="E336" s="5">
        <v>-1</v>
      </c>
      <c r="F336" s="6">
        <f t="shared" si="23"/>
        <v>1100</v>
      </c>
      <c r="G336">
        <v>39300</v>
      </c>
      <c r="H336">
        <v>29</v>
      </c>
      <c r="I336">
        <v>2.65</v>
      </c>
      <c r="K336" s="1">
        <v>0.3125</v>
      </c>
      <c r="L336" s="1">
        <v>0.33989999999999998</v>
      </c>
      <c r="M336">
        <f t="shared" si="26"/>
        <v>2.8538461538461539</v>
      </c>
      <c r="N336" s="3">
        <v>12</v>
      </c>
      <c r="O336" s="3">
        <v>0</v>
      </c>
      <c r="Q336" s="1">
        <v>7.3680000000000004E-3</v>
      </c>
      <c r="R336" t="s">
        <v>23</v>
      </c>
      <c r="S336" s="9">
        <v>8.9999999999999993E-3</v>
      </c>
      <c r="T336" s="4">
        <v>1600896567669320</v>
      </c>
      <c r="U336" s="4">
        <f t="shared" si="28"/>
        <v>20190130</v>
      </c>
      <c r="V336" t="s">
        <v>253</v>
      </c>
    </row>
    <row r="337" spans="1:22" ht="15">
      <c r="A337">
        <v>20190130</v>
      </c>
      <c r="B337" t="s">
        <v>255</v>
      </c>
      <c r="C337">
        <v>900</v>
      </c>
      <c r="D337" s="4">
        <f t="shared" si="27"/>
        <v>-1800</v>
      </c>
      <c r="E337" s="1">
        <v>-1</v>
      </c>
      <c r="F337" s="6">
        <f t="shared" si="23"/>
        <v>1100</v>
      </c>
      <c r="G337">
        <v>39300</v>
      </c>
      <c r="H337">
        <v>28</v>
      </c>
      <c r="I337">
        <v>2.5499999999999998</v>
      </c>
      <c r="K337" s="1">
        <v>0.1489</v>
      </c>
      <c r="L337" s="1">
        <v>0.18060000000000001</v>
      </c>
      <c r="M337">
        <f t="shared" si="26"/>
        <v>2.7461538461538462</v>
      </c>
      <c r="N337" s="3">
        <f>7.3*1.3</f>
        <v>9.49</v>
      </c>
      <c r="O337" s="3">
        <v>0</v>
      </c>
      <c r="Q337" s="1">
        <v>7.208E-3</v>
      </c>
      <c r="R337" t="s">
        <v>23</v>
      </c>
      <c r="S337" s="9">
        <v>8.9999999999999993E-3</v>
      </c>
      <c r="T337" s="4">
        <v>1566132255667810</v>
      </c>
      <c r="U337" s="4">
        <f t="shared" si="28"/>
        <v>20190130</v>
      </c>
      <c r="V337" t="s">
        <v>256</v>
      </c>
    </row>
    <row r="338" spans="1:22" ht="15">
      <c r="A338">
        <v>20190130</v>
      </c>
      <c r="B338" t="s">
        <v>257</v>
      </c>
      <c r="C338">
        <f>C337-150</f>
        <v>750</v>
      </c>
      <c r="D338" s="4">
        <f t="shared" si="27"/>
        <v>-1500</v>
      </c>
      <c r="E338" s="5">
        <v>-1</v>
      </c>
      <c r="F338" s="6">
        <f t="shared" ref="F338:F401" si="29">G338-38200</f>
        <v>1100</v>
      </c>
      <c r="G338">
        <v>39300</v>
      </c>
      <c r="H338">
        <v>36</v>
      </c>
      <c r="I338">
        <v>2.52</v>
      </c>
      <c r="K338" s="1">
        <v>0.111</v>
      </c>
      <c r="L338" s="1">
        <v>0.14230000000000001</v>
      </c>
      <c r="M338">
        <f t="shared" si="26"/>
        <v>2.7138461538461538</v>
      </c>
      <c r="N338" s="3">
        <f>5.3*1.3</f>
        <v>6.89</v>
      </c>
      <c r="O338" s="3">
        <v>0</v>
      </c>
      <c r="Q338" s="1">
        <v>1.3339999999999999E-2</v>
      </c>
      <c r="R338" t="s">
        <v>23</v>
      </c>
      <c r="S338" s="9">
        <v>1.2E-2</v>
      </c>
      <c r="T338" s="4">
        <v>2898474513125500</v>
      </c>
      <c r="U338" s="4">
        <f t="shared" si="28"/>
        <v>20190130</v>
      </c>
      <c r="V338" t="s">
        <v>258</v>
      </c>
    </row>
    <row r="339" spans="1:22" ht="15">
      <c r="A339">
        <v>20190130</v>
      </c>
      <c r="B339" t="s">
        <v>259</v>
      </c>
      <c r="C339">
        <v>750</v>
      </c>
      <c r="D339" s="4">
        <f t="shared" si="27"/>
        <v>-1500</v>
      </c>
      <c r="E339" s="1">
        <v>-1</v>
      </c>
      <c r="F339" s="6">
        <f t="shared" si="29"/>
        <v>1100</v>
      </c>
      <c r="G339">
        <v>39300</v>
      </c>
      <c r="H339">
        <v>36</v>
      </c>
      <c r="I339">
        <v>2.4</v>
      </c>
      <c r="K339" s="1">
        <v>0.1188</v>
      </c>
      <c r="L339" s="1">
        <v>0.1459</v>
      </c>
      <c r="M339">
        <f t="shared" si="26"/>
        <v>2.5846153846153848</v>
      </c>
      <c r="N339" s="3">
        <f>5.6*1.3</f>
        <v>7.2799999999999994</v>
      </c>
      <c r="O339" s="3">
        <v>0</v>
      </c>
      <c r="Q339" s="1">
        <v>8.5280000000000009E-3</v>
      </c>
      <c r="R339" t="s">
        <v>23</v>
      </c>
      <c r="S339" s="9">
        <v>1.0999999999999999E-2</v>
      </c>
      <c r="T339" s="4">
        <v>1852937829680230</v>
      </c>
      <c r="U339" s="4">
        <f t="shared" si="28"/>
        <v>20190130</v>
      </c>
      <c r="V339" t="s">
        <v>260</v>
      </c>
    </row>
    <row r="340" spans="1:22" ht="15">
      <c r="A340">
        <v>20190130</v>
      </c>
      <c r="B340" t="s">
        <v>261</v>
      </c>
      <c r="C340">
        <v>750</v>
      </c>
      <c r="D340" s="4">
        <f t="shared" si="27"/>
        <v>-1500</v>
      </c>
      <c r="E340" s="5">
        <v>-1</v>
      </c>
      <c r="F340" s="6">
        <f t="shared" si="29"/>
        <v>1100</v>
      </c>
      <c r="G340">
        <v>39300</v>
      </c>
      <c r="H340">
        <v>33</v>
      </c>
      <c r="I340">
        <v>2.3199999999999998</v>
      </c>
      <c r="K340" s="1">
        <v>0.14630000000000001</v>
      </c>
      <c r="L340" s="1">
        <v>0.16370000000000001</v>
      </c>
      <c r="M340">
        <f t="shared" si="26"/>
        <v>2.4984615384615383</v>
      </c>
      <c r="N340" s="3">
        <f>6.7*1.2</f>
        <v>8.0399999999999991</v>
      </c>
      <c r="O340" s="3">
        <v>0</v>
      </c>
      <c r="Q340" s="1">
        <v>7.9059999999999998E-3</v>
      </c>
      <c r="R340" t="s">
        <v>23</v>
      </c>
      <c r="S340" s="9">
        <v>1.0999999999999999E-2</v>
      </c>
      <c r="T340" s="4">
        <v>1717791566774380</v>
      </c>
      <c r="U340" s="4">
        <f t="shared" si="28"/>
        <v>20190130</v>
      </c>
      <c r="V340" t="s">
        <v>262</v>
      </c>
    </row>
    <row r="341" spans="1:22" ht="15">
      <c r="A341">
        <v>20190130</v>
      </c>
      <c r="B341" t="s">
        <v>263</v>
      </c>
      <c r="C341">
        <v>750</v>
      </c>
      <c r="D341" s="4">
        <f t="shared" si="27"/>
        <v>-1500</v>
      </c>
      <c r="E341" s="1">
        <v>-1</v>
      </c>
      <c r="F341" s="6">
        <f t="shared" si="29"/>
        <v>900</v>
      </c>
      <c r="G341">
        <v>39100</v>
      </c>
      <c r="H341">
        <v>30</v>
      </c>
      <c r="I341">
        <v>3.35</v>
      </c>
      <c r="K341" s="1">
        <v>0.1663</v>
      </c>
      <c r="L341" s="1">
        <v>0.20380000000000001</v>
      </c>
      <c r="M341">
        <f t="shared" si="26"/>
        <v>3.6076923076923082</v>
      </c>
      <c r="N341" s="3">
        <f>6.7*1.2</f>
        <v>8.0399999999999991</v>
      </c>
      <c r="O341" s="3">
        <v>0</v>
      </c>
      <c r="Q341" s="1">
        <v>8.4030000000000007E-3</v>
      </c>
      <c r="R341" t="s">
        <v>23</v>
      </c>
      <c r="S341" s="9">
        <v>1.9E-2</v>
      </c>
      <c r="T341" s="4">
        <v>1825778210929050</v>
      </c>
      <c r="U341" s="4">
        <f t="shared" si="28"/>
        <v>20190130</v>
      </c>
      <c r="V341" t="s">
        <v>264</v>
      </c>
    </row>
    <row r="342" spans="1:22" ht="15">
      <c r="A342">
        <v>20190130</v>
      </c>
      <c r="B342" t="s">
        <v>265</v>
      </c>
      <c r="C342">
        <v>750</v>
      </c>
      <c r="D342" s="4">
        <f t="shared" si="27"/>
        <v>-1500</v>
      </c>
      <c r="E342" s="5">
        <v>-1</v>
      </c>
      <c r="F342" s="6">
        <f t="shared" si="29"/>
        <v>900</v>
      </c>
      <c r="G342">
        <v>39100</v>
      </c>
      <c r="H342">
        <v>32</v>
      </c>
      <c r="I342">
        <v>3.26</v>
      </c>
      <c r="K342" s="1">
        <v>0.15029999999999999</v>
      </c>
      <c r="L342" s="1">
        <v>0.18260000000000001</v>
      </c>
      <c r="M342">
        <f t="shared" si="26"/>
        <v>3.5107692307692306</v>
      </c>
      <c r="N342" s="3">
        <v>6.2</v>
      </c>
      <c r="O342" s="3">
        <v>0</v>
      </c>
      <c r="P342">
        <v>2.5</v>
      </c>
      <c r="Q342" s="1">
        <v>8.8909999999999996E-3</v>
      </c>
      <c r="R342" t="s">
        <v>23</v>
      </c>
      <c r="S342" s="9">
        <v>1.9E-2</v>
      </c>
      <c r="T342" s="4">
        <v>1931809362533650</v>
      </c>
      <c r="U342" s="4">
        <f t="shared" si="28"/>
        <v>20190130</v>
      </c>
      <c r="V342" t="s">
        <v>266</v>
      </c>
    </row>
    <row r="343" spans="1:22" ht="15">
      <c r="A343">
        <v>20190130</v>
      </c>
      <c r="B343" t="s">
        <v>267</v>
      </c>
      <c r="C343">
        <v>750</v>
      </c>
      <c r="D343" s="4">
        <f t="shared" si="27"/>
        <v>-1500</v>
      </c>
      <c r="E343" s="1">
        <v>-1</v>
      </c>
      <c r="F343" s="6">
        <f t="shared" si="29"/>
        <v>900</v>
      </c>
      <c r="G343">
        <v>39100</v>
      </c>
      <c r="H343">
        <v>42</v>
      </c>
      <c r="I343">
        <v>3.24</v>
      </c>
      <c r="K343" s="1">
        <v>0.16250000000000001</v>
      </c>
      <c r="L343" s="1">
        <v>0.1968</v>
      </c>
      <c r="M343">
        <f t="shared" si="26"/>
        <v>3.4892307692307698</v>
      </c>
      <c r="N343" s="3">
        <f>5.3*1.4</f>
        <v>7.419999999999999</v>
      </c>
      <c r="O343" s="3">
        <v>0</v>
      </c>
      <c r="P343">
        <v>2.4</v>
      </c>
      <c r="Q343" s="1">
        <v>2.47E-2</v>
      </c>
      <c r="R343" t="s">
        <v>23</v>
      </c>
      <c r="S343" s="9">
        <v>1.9E-2</v>
      </c>
      <c r="T343" s="4">
        <v>5366740665232380</v>
      </c>
      <c r="U343" s="4">
        <f t="shared" si="28"/>
        <v>20190130</v>
      </c>
      <c r="V343" t="s">
        <v>268</v>
      </c>
    </row>
    <row r="344" spans="1:22" ht="15">
      <c r="A344">
        <v>20190130</v>
      </c>
      <c r="B344" t="s">
        <v>269</v>
      </c>
      <c r="C344">
        <v>750</v>
      </c>
      <c r="D344" s="4">
        <f t="shared" si="27"/>
        <v>-1500</v>
      </c>
      <c r="E344" s="5">
        <v>-1</v>
      </c>
      <c r="F344" s="6">
        <f t="shared" si="29"/>
        <v>900</v>
      </c>
      <c r="G344">
        <v>39100</v>
      </c>
      <c r="H344">
        <v>35</v>
      </c>
      <c r="I344">
        <v>3.12</v>
      </c>
      <c r="K344" s="1">
        <v>0.14230000000000001</v>
      </c>
      <c r="L344" s="1">
        <v>0.1812</v>
      </c>
      <c r="M344">
        <f t="shared" si="26"/>
        <v>3.3600000000000003</v>
      </c>
      <c r="N344" s="3">
        <f>7.2*1.4</f>
        <v>10.08</v>
      </c>
      <c r="O344" s="3">
        <v>0</v>
      </c>
      <c r="P344">
        <v>2.9</v>
      </c>
      <c r="Q344" s="1">
        <v>1.1440000000000001E-2</v>
      </c>
      <c r="R344" t="s">
        <v>23</v>
      </c>
      <c r="S344" s="9">
        <v>1.7999999999999999E-2</v>
      </c>
      <c r="T344" s="4">
        <v>2485648308107630</v>
      </c>
      <c r="U344" s="4">
        <f t="shared" si="28"/>
        <v>20190130</v>
      </c>
      <c r="V344" t="s">
        <v>270</v>
      </c>
    </row>
    <row r="345" spans="1:22" ht="15">
      <c r="A345">
        <v>20190130</v>
      </c>
      <c r="B345" t="s">
        <v>271</v>
      </c>
      <c r="C345">
        <v>750</v>
      </c>
      <c r="D345" s="4">
        <f t="shared" si="27"/>
        <v>-1500</v>
      </c>
      <c r="E345" s="1">
        <v>-1</v>
      </c>
      <c r="F345" s="6">
        <f t="shared" si="29"/>
        <v>900</v>
      </c>
      <c r="G345">
        <v>39100</v>
      </c>
      <c r="H345">
        <v>34</v>
      </c>
      <c r="I345">
        <v>3.11</v>
      </c>
      <c r="K345" s="1">
        <v>0.14849999999999999</v>
      </c>
      <c r="L345" s="1">
        <v>0.18360000000000001</v>
      </c>
      <c r="M345">
        <f t="shared" si="26"/>
        <v>3.3492307692307692</v>
      </c>
      <c r="N345" s="3">
        <v>12</v>
      </c>
      <c r="O345" s="3">
        <v>0</v>
      </c>
      <c r="P345">
        <v>3.4</v>
      </c>
      <c r="Q345" s="1">
        <v>9.9249999999999998E-3</v>
      </c>
      <c r="R345" t="s">
        <v>23</v>
      </c>
      <c r="S345" s="9">
        <v>1.7999999999999999E-2</v>
      </c>
      <c r="T345" s="4">
        <v>2156473728843370</v>
      </c>
      <c r="U345" s="4">
        <f t="shared" si="28"/>
        <v>20190130</v>
      </c>
      <c r="V345" t="s">
        <v>270</v>
      </c>
    </row>
    <row r="346" spans="1:22" ht="15">
      <c r="A346">
        <v>20190130</v>
      </c>
      <c r="B346" t="s">
        <v>272</v>
      </c>
      <c r="C346">
        <v>750</v>
      </c>
      <c r="D346" s="4">
        <f t="shared" si="27"/>
        <v>-1500</v>
      </c>
      <c r="E346" s="5">
        <v>-1</v>
      </c>
      <c r="F346" s="6">
        <f t="shared" si="29"/>
        <v>900</v>
      </c>
      <c r="G346">
        <v>39100</v>
      </c>
      <c r="H346">
        <v>37</v>
      </c>
      <c r="I346">
        <v>2.8</v>
      </c>
      <c r="K346" s="1">
        <v>0.1278</v>
      </c>
      <c r="L346" s="1">
        <v>0.16400000000000001</v>
      </c>
      <c r="M346">
        <f t="shared" si="26"/>
        <v>3.0153846153846153</v>
      </c>
      <c r="N346" s="3">
        <f>12</f>
        <v>12</v>
      </c>
      <c r="O346" s="3">
        <v>0</v>
      </c>
      <c r="P346">
        <v>5.6</v>
      </c>
      <c r="Q346" s="1">
        <v>7.8259999999999996E-3</v>
      </c>
      <c r="R346" t="s">
        <v>23</v>
      </c>
      <c r="S346" s="9">
        <v>1.6E-2</v>
      </c>
      <c r="T346" s="4">
        <v>1700409410773630</v>
      </c>
      <c r="U346" s="4">
        <f t="shared" si="28"/>
        <v>20190130</v>
      </c>
      <c r="V346" t="s">
        <v>273</v>
      </c>
    </row>
    <row r="347" spans="1:22" ht="15">
      <c r="A347">
        <v>20190130</v>
      </c>
      <c r="B347" t="s">
        <v>274</v>
      </c>
      <c r="C347">
        <v>750</v>
      </c>
      <c r="D347" s="4">
        <f t="shared" si="27"/>
        <v>-1500</v>
      </c>
      <c r="E347" s="1">
        <v>-1</v>
      </c>
      <c r="F347" s="6">
        <f t="shared" si="29"/>
        <v>900</v>
      </c>
      <c r="G347">
        <v>39100</v>
      </c>
      <c r="H347">
        <v>30</v>
      </c>
      <c r="I347">
        <v>2.68</v>
      </c>
      <c r="K347" s="1">
        <v>0.1429</v>
      </c>
      <c r="L347" s="1">
        <v>0.18079999999999999</v>
      </c>
      <c r="M347">
        <f t="shared" si="26"/>
        <v>2.8861538461538467</v>
      </c>
      <c r="N347" s="3">
        <v>6.7</v>
      </c>
      <c r="O347" s="3">
        <v>0</v>
      </c>
      <c r="Q347" s="1">
        <v>5.7609999999999996E-3</v>
      </c>
      <c r="R347" t="s">
        <v>23</v>
      </c>
      <c r="S347" s="9">
        <v>1.6E-2</v>
      </c>
      <c r="T347" s="4">
        <v>1251732509004200</v>
      </c>
      <c r="U347" s="4">
        <f t="shared" si="28"/>
        <v>20190130</v>
      </c>
      <c r="V347" t="s">
        <v>275</v>
      </c>
    </row>
    <row r="348" spans="1:22" ht="15">
      <c r="A348">
        <v>20190130</v>
      </c>
      <c r="B348" t="s">
        <v>276</v>
      </c>
      <c r="C348">
        <v>750</v>
      </c>
      <c r="D348" s="4">
        <f t="shared" si="27"/>
        <v>-1500</v>
      </c>
      <c r="E348" s="5">
        <v>-1</v>
      </c>
      <c r="F348" s="6">
        <f t="shared" si="29"/>
        <v>900</v>
      </c>
      <c r="G348">
        <v>39100</v>
      </c>
      <c r="H348">
        <v>33</v>
      </c>
      <c r="I348">
        <v>2.75</v>
      </c>
      <c r="K348" s="1">
        <v>0.1404</v>
      </c>
      <c r="L348" s="1">
        <v>0.17469999999999999</v>
      </c>
      <c r="M348">
        <f t="shared" si="26"/>
        <v>2.9615384615384617</v>
      </c>
      <c r="N348" s="3">
        <v>12</v>
      </c>
      <c r="O348" s="3">
        <v>0</v>
      </c>
      <c r="Q348" s="1">
        <v>6.2989999999999999E-3</v>
      </c>
      <c r="R348" t="s">
        <v>23</v>
      </c>
      <c r="S348" s="9">
        <v>1.6E-2</v>
      </c>
      <c r="T348" s="4">
        <v>1368627508109260</v>
      </c>
      <c r="U348" s="4">
        <f t="shared" si="28"/>
        <v>20190130</v>
      </c>
      <c r="V348" t="s">
        <v>277</v>
      </c>
    </row>
    <row r="349" spans="1:22" ht="15">
      <c r="A349">
        <v>20190130</v>
      </c>
      <c r="B349" t="s">
        <v>278</v>
      </c>
      <c r="C349">
        <v>550</v>
      </c>
      <c r="D349" s="4">
        <f t="shared" si="27"/>
        <v>-1100</v>
      </c>
      <c r="E349" s="1">
        <v>-1</v>
      </c>
      <c r="F349" s="6">
        <f t="shared" si="29"/>
        <v>900</v>
      </c>
      <c r="G349">
        <v>39100</v>
      </c>
      <c r="H349">
        <v>25</v>
      </c>
      <c r="I349">
        <v>3.02</v>
      </c>
      <c r="K349" s="1">
        <v>0.1384</v>
      </c>
      <c r="L349" s="1">
        <v>0.17860000000000001</v>
      </c>
      <c r="M349">
        <f t="shared" si="26"/>
        <v>3.2523076923076926</v>
      </c>
      <c r="N349" s="3">
        <v>7.3</v>
      </c>
      <c r="O349" s="3">
        <v>0</v>
      </c>
      <c r="Q349" s="1">
        <v>7.3810000000000004E-3</v>
      </c>
      <c r="R349" t="s">
        <v>23</v>
      </c>
      <c r="S349" s="9">
        <v>3.2000000000000001E-2</v>
      </c>
      <c r="T349" s="4">
        <v>1603721168019440</v>
      </c>
      <c r="U349" s="4">
        <f t="shared" si="28"/>
        <v>20190130</v>
      </c>
      <c r="V349" t="s">
        <v>279</v>
      </c>
    </row>
    <row r="350" spans="1:22" ht="15">
      <c r="A350">
        <v>20190130</v>
      </c>
      <c r="B350" t="s">
        <v>280</v>
      </c>
      <c r="C350">
        <v>550</v>
      </c>
      <c r="D350" s="4">
        <f t="shared" si="27"/>
        <v>-1100</v>
      </c>
      <c r="E350" s="5">
        <v>-1</v>
      </c>
      <c r="F350" s="6">
        <f t="shared" si="29"/>
        <v>900</v>
      </c>
      <c r="G350">
        <v>39100</v>
      </c>
      <c r="H350">
        <v>25</v>
      </c>
      <c r="I350">
        <v>3.09</v>
      </c>
      <c r="K350" s="1">
        <v>0.12089999999999999</v>
      </c>
      <c r="L350" s="1">
        <v>0.1537</v>
      </c>
      <c r="M350">
        <f t="shared" si="26"/>
        <v>3.3276923076923075</v>
      </c>
      <c r="N350" s="3">
        <v>7.3</v>
      </c>
      <c r="O350" s="3">
        <v>0</v>
      </c>
      <c r="Q350" s="1">
        <v>7.162E-3</v>
      </c>
      <c r="R350" t="s">
        <v>23</v>
      </c>
      <c r="S350" s="9">
        <v>3.3000000000000002E-2</v>
      </c>
      <c r="T350" s="4">
        <v>1556137515967380</v>
      </c>
      <c r="U350" s="4">
        <f t="shared" si="28"/>
        <v>20190130</v>
      </c>
      <c r="V350" t="s">
        <v>281</v>
      </c>
    </row>
    <row r="351" spans="1:22" ht="15">
      <c r="A351">
        <v>20190130</v>
      </c>
      <c r="B351" t="s">
        <v>282</v>
      </c>
      <c r="C351">
        <v>550</v>
      </c>
      <c r="D351" s="4">
        <f t="shared" si="27"/>
        <v>-1100</v>
      </c>
      <c r="E351" s="1">
        <v>-1</v>
      </c>
      <c r="F351" s="6">
        <f t="shared" si="29"/>
        <v>900</v>
      </c>
      <c r="G351">
        <v>39100</v>
      </c>
      <c r="H351">
        <v>0</v>
      </c>
      <c r="I351">
        <v>0</v>
      </c>
      <c r="K351" s="1">
        <v>0.12180000000000001</v>
      </c>
      <c r="L351" s="1">
        <v>0.15679999999999999</v>
      </c>
      <c r="M351">
        <f t="shared" si="26"/>
        <v>0</v>
      </c>
      <c r="N351" s="3">
        <v>0</v>
      </c>
      <c r="O351" s="3">
        <v>0</v>
      </c>
      <c r="Q351" s="1">
        <v>3.2169999999999998E-3</v>
      </c>
      <c r="R351" t="s">
        <v>21</v>
      </c>
      <c r="S351" s="9">
        <v>0</v>
      </c>
      <c r="T351" s="4">
        <v>698979948180266</v>
      </c>
      <c r="U351" s="4">
        <f t="shared" si="28"/>
        <v>20190130</v>
      </c>
      <c r="V351" t="s">
        <v>283</v>
      </c>
    </row>
    <row r="352" spans="1:22" ht="15">
      <c r="A352">
        <v>20190130</v>
      </c>
      <c r="B352" t="s">
        <v>284</v>
      </c>
      <c r="C352">
        <v>550</v>
      </c>
      <c r="D352" s="4">
        <f t="shared" si="27"/>
        <v>-1100</v>
      </c>
      <c r="E352" s="5">
        <v>-1</v>
      </c>
      <c r="F352" s="6">
        <f t="shared" si="29"/>
        <v>900</v>
      </c>
      <c r="G352">
        <v>39100</v>
      </c>
      <c r="H352">
        <v>0</v>
      </c>
      <c r="I352">
        <v>2.84</v>
      </c>
      <c r="K352" s="1">
        <v>0.1246</v>
      </c>
      <c r="L352" s="1">
        <v>0.16139999999999999</v>
      </c>
      <c r="M352">
        <f t="shared" si="26"/>
        <v>3.0584615384615383</v>
      </c>
      <c r="N352" s="3">
        <v>0</v>
      </c>
      <c r="O352" s="3">
        <v>0</v>
      </c>
      <c r="Q352" s="1">
        <v>7.5420000000000001E-3</v>
      </c>
      <c r="R352" t="s">
        <v>23</v>
      </c>
      <c r="S352" s="9">
        <v>0.03</v>
      </c>
      <c r="T352" s="4">
        <v>1638702756970950</v>
      </c>
      <c r="U352" s="4">
        <f t="shared" si="28"/>
        <v>20190130</v>
      </c>
      <c r="V352" t="s">
        <v>283</v>
      </c>
    </row>
    <row r="353" spans="1:24" ht="15">
      <c r="A353">
        <v>20190130</v>
      </c>
      <c r="B353" t="s">
        <v>285</v>
      </c>
      <c r="C353">
        <v>550</v>
      </c>
      <c r="D353" s="4">
        <f t="shared" si="27"/>
        <v>-1100</v>
      </c>
      <c r="E353" s="5">
        <v>-1</v>
      </c>
      <c r="F353" s="6">
        <f t="shared" si="29"/>
        <v>900</v>
      </c>
      <c r="G353">
        <v>39100</v>
      </c>
      <c r="H353">
        <v>0</v>
      </c>
      <c r="I353">
        <v>2.84</v>
      </c>
      <c r="K353" s="1">
        <v>0.1386</v>
      </c>
      <c r="L353" s="1">
        <v>0.1792</v>
      </c>
      <c r="M353">
        <f t="shared" si="26"/>
        <v>3.0584615384615383</v>
      </c>
      <c r="N353" s="3">
        <v>0</v>
      </c>
      <c r="O353" s="3">
        <v>0</v>
      </c>
      <c r="Q353" s="1">
        <v>4.516E-3</v>
      </c>
      <c r="R353" t="s">
        <v>23</v>
      </c>
      <c r="S353" s="9">
        <v>0.03</v>
      </c>
      <c r="T353" s="4">
        <v>981222706242488</v>
      </c>
      <c r="U353" s="4">
        <f t="shared" si="28"/>
        <v>20190130</v>
      </c>
    </row>
    <row r="354" spans="1:24" ht="15">
      <c r="A354">
        <v>20190130</v>
      </c>
      <c r="B354" t="s">
        <v>286</v>
      </c>
      <c r="C354">
        <v>550</v>
      </c>
      <c r="D354" s="4">
        <f t="shared" si="27"/>
        <v>-1100</v>
      </c>
      <c r="E354" s="5">
        <v>-1</v>
      </c>
      <c r="F354" s="6">
        <f t="shared" si="29"/>
        <v>900</v>
      </c>
      <c r="G354">
        <v>39100</v>
      </c>
      <c r="H354">
        <v>0</v>
      </c>
      <c r="I354">
        <v>2.66</v>
      </c>
      <c r="K354" s="1">
        <v>0.12939999999999999</v>
      </c>
      <c r="L354" s="1">
        <v>0.1671</v>
      </c>
      <c r="M354">
        <f t="shared" si="26"/>
        <v>2.864615384615385</v>
      </c>
      <c r="N354" s="3">
        <v>0</v>
      </c>
      <c r="O354" s="3">
        <v>0</v>
      </c>
      <c r="Q354" s="1">
        <v>5.4939999999999998E-3</v>
      </c>
      <c r="R354" t="s">
        <v>23</v>
      </c>
      <c r="S354" s="9">
        <v>2.8000000000000001E-2</v>
      </c>
      <c r="T354" s="4">
        <v>1193719563351680</v>
      </c>
      <c r="U354" s="4">
        <f t="shared" si="28"/>
        <v>20190130</v>
      </c>
      <c r="V354" t="s">
        <v>80</v>
      </c>
    </row>
    <row r="355" spans="1:24" ht="15">
      <c r="A355">
        <v>20190130</v>
      </c>
      <c r="B355" t="s">
        <v>287</v>
      </c>
      <c r="C355">
        <v>550</v>
      </c>
      <c r="D355" s="4">
        <f t="shared" si="27"/>
        <v>-1100</v>
      </c>
      <c r="E355" s="5">
        <v>-1</v>
      </c>
      <c r="F355" s="6">
        <f t="shared" si="29"/>
        <v>900</v>
      </c>
      <c r="G355" s="10">
        <v>39100</v>
      </c>
      <c r="H355">
        <v>0</v>
      </c>
      <c r="I355">
        <v>2.57</v>
      </c>
      <c r="K355" s="1">
        <v>0.1295</v>
      </c>
      <c r="L355" s="1">
        <v>0.1673</v>
      </c>
      <c r="M355">
        <f t="shared" si="26"/>
        <v>2.7676923076923075</v>
      </c>
      <c r="N355" s="3">
        <v>0</v>
      </c>
      <c r="O355" s="3">
        <v>0</v>
      </c>
      <c r="Q355" s="1">
        <v>4.5950000000000001E-3</v>
      </c>
      <c r="R355" t="s">
        <v>23</v>
      </c>
      <c r="S355" s="9">
        <v>2.7E-2</v>
      </c>
      <c r="T355" s="4">
        <v>998387585293231</v>
      </c>
      <c r="U355" s="4">
        <f t="shared" si="28"/>
        <v>20190130</v>
      </c>
    </row>
    <row r="356" spans="1:24" ht="15">
      <c r="A356">
        <v>20190121</v>
      </c>
      <c r="B356">
        <v>1</v>
      </c>
      <c r="C356" s="6">
        <v>0</v>
      </c>
      <c r="D356" s="4">
        <f t="shared" si="27"/>
        <v>0</v>
      </c>
      <c r="E356" s="5">
        <v>2.5</v>
      </c>
      <c r="F356" s="6">
        <f t="shared" si="29"/>
        <v>300</v>
      </c>
      <c r="G356" s="10">
        <v>38500</v>
      </c>
      <c r="H356">
        <v>20</v>
      </c>
      <c r="I356" s="8">
        <v>4.5</v>
      </c>
      <c r="J356" s="8">
        <v>0.96650000000000003</v>
      </c>
      <c r="K356" s="8">
        <v>0.11799999999999999</v>
      </c>
      <c r="L356" s="8">
        <v>1.39</v>
      </c>
      <c r="M356">
        <f t="shared" ref="M356:M419" si="30">I356*0.56</f>
        <v>2.5200000000000005</v>
      </c>
      <c r="N356" s="3">
        <v>0</v>
      </c>
      <c r="O356" s="3">
        <v>0</v>
      </c>
      <c r="Q356" s="1">
        <v>3.3140000000000001E-3</v>
      </c>
      <c r="R356" t="s">
        <v>23</v>
      </c>
      <c r="S356" s="9">
        <v>1.722</v>
      </c>
      <c r="T356" s="4">
        <v>720055812331179</v>
      </c>
      <c r="U356" s="4">
        <f t="shared" si="28"/>
        <v>20190121</v>
      </c>
      <c r="V356" t="s">
        <v>288</v>
      </c>
    </row>
    <row r="357" spans="1:24" ht="15">
      <c r="A357">
        <v>20190121</v>
      </c>
      <c r="B357">
        <v>2</v>
      </c>
      <c r="C357" s="6">
        <v>0</v>
      </c>
      <c r="D357" s="4">
        <f t="shared" si="27"/>
        <v>0</v>
      </c>
      <c r="E357" s="5">
        <v>2.5</v>
      </c>
      <c r="F357" s="6">
        <f t="shared" si="29"/>
        <v>300</v>
      </c>
      <c r="G357">
        <v>38500</v>
      </c>
      <c r="H357">
        <v>19</v>
      </c>
      <c r="I357">
        <v>4.2</v>
      </c>
      <c r="J357" s="1">
        <v>0.82050000000000001</v>
      </c>
      <c r="K357" s="1">
        <v>0.19420000000000001</v>
      </c>
      <c r="L357" s="1">
        <v>1.266</v>
      </c>
      <c r="M357">
        <f t="shared" si="30"/>
        <v>2.3520000000000003</v>
      </c>
      <c r="N357" s="3">
        <v>0</v>
      </c>
      <c r="O357" s="3">
        <v>0</v>
      </c>
      <c r="Q357" s="1">
        <v>1.021E-2</v>
      </c>
      <c r="R357" t="s">
        <v>23</v>
      </c>
      <c r="S357" s="9">
        <v>1.607</v>
      </c>
      <c r="T357" s="4">
        <v>2218397659596060</v>
      </c>
      <c r="U357" s="4">
        <f t="shared" si="28"/>
        <v>20190121</v>
      </c>
      <c r="V357" t="s">
        <v>289</v>
      </c>
      <c r="W357" t="s">
        <v>290</v>
      </c>
    </row>
    <row r="358" spans="1:24" ht="15">
      <c r="A358">
        <v>20190121</v>
      </c>
      <c r="B358">
        <v>3</v>
      </c>
      <c r="C358" s="6">
        <v>0</v>
      </c>
      <c r="D358" s="4">
        <f t="shared" si="27"/>
        <v>0</v>
      </c>
      <c r="E358" s="5">
        <v>2.5</v>
      </c>
      <c r="F358" s="6">
        <f t="shared" si="29"/>
        <v>300</v>
      </c>
      <c r="G358">
        <v>38500</v>
      </c>
      <c r="H358">
        <v>20</v>
      </c>
      <c r="I358">
        <v>4.2</v>
      </c>
      <c r="J358" s="1">
        <v>0.74139999999999995</v>
      </c>
      <c r="K358" s="1">
        <v>0.22409999999999999</v>
      </c>
      <c r="L358" s="1">
        <v>1.1739999999999999</v>
      </c>
      <c r="M358">
        <f t="shared" si="30"/>
        <v>2.3520000000000003</v>
      </c>
      <c r="N358" s="3">
        <v>0</v>
      </c>
      <c r="O358" s="3">
        <v>0</v>
      </c>
      <c r="Q358" s="1">
        <v>1.436E-2</v>
      </c>
      <c r="R358" t="s">
        <v>23</v>
      </c>
      <c r="S358" s="9">
        <v>1.607</v>
      </c>
      <c r="T358" s="4">
        <v>3120097002135100</v>
      </c>
      <c r="U358" s="4">
        <f t="shared" si="28"/>
        <v>20190121</v>
      </c>
      <c r="V358" t="s">
        <v>289</v>
      </c>
    </row>
    <row r="359" spans="1:24" ht="15">
      <c r="A359">
        <v>20190121</v>
      </c>
      <c r="B359">
        <v>4</v>
      </c>
      <c r="C359" s="6">
        <v>0</v>
      </c>
      <c r="D359" s="4">
        <f t="shared" si="27"/>
        <v>0</v>
      </c>
      <c r="E359" s="5">
        <v>2.5</v>
      </c>
      <c r="F359" s="6">
        <f t="shared" si="29"/>
        <v>600</v>
      </c>
      <c r="G359">
        <v>38800</v>
      </c>
      <c r="H359">
        <v>19</v>
      </c>
      <c r="I359">
        <v>4.3</v>
      </c>
      <c r="J359" s="1">
        <v>0.57179999999999997</v>
      </c>
      <c r="K359" s="1">
        <v>0.22470000000000001</v>
      </c>
      <c r="L359" s="1">
        <v>0.99260000000000004</v>
      </c>
      <c r="M359">
        <f t="shared" si="30"/>
        <v>2.4079999999999999</v>
      </c>
      <c r="N359" s="3">
        <v>0</v>
      </c>
      <c r="O359" s="3">
        <v>0</v>
      </c>
      <c r="Q359" s="1">
        <v>1.346E-2</v>
      </c>
      <c r="R359" t="s">
        <v>23</v>
      </c>
      <c r="S359" s="9">
        <v>0.88800000000000001</v>
      </c>
      <c r="T359" s="4">
        <v>2924547747126630</v>
      </c>
      <c r="U359" s="4">
        <f t="shared" si="28"/>
        <v>20190121</v>
      </c>
      <c r="V359" t="s">
        <v>291</v>
      </c>
    </row>
    <row r="360" spans="1:24" ht="15">
      <c r="A360">
        <v>20190121</v>
      </c>
      <c r="B360">
        <v>5</v>
      </c>
      <c r="C360" s="6">
        <v>0</v>
      </c>
      <c r="D360" s="4">
        <f t="shared" si="27"/>
        <v>0</v>
      </c>
      <c r="E360" s="5">
        <v>2.5</v>
      </c>
      <c r="F360" s="6">
        <f t="shared" si="29"/>
        <v>600</v>
      </c>
      <c r="G360">
        <v>38800</v>
      </c>
      <c r="H360">
        <v>19</v>
      </c>
      <c r="I360">
        <v>4.3</v>
      </c>
      <c r="J360" s="1">
        <v>0.47189999999999999</v>
      </c>
      <c r="K360" s="1">
        <v>0.24859999999999999</v>
      </c>
      <c r="L360" s="1">
        <v>0.87150000000000005</v>
      </c>
      <c r="M360">
        <f t="shared" si="30"/>
        <v>2.4079999999999999</v>
      </c>
      <c r="N360" s="3">
        <v>0</v>
      </c>
      <c r="O360" s="3">
        <v>0</v>
      </c>
      <c r="Q360" s="1">
        <v>1.6709999999999999E-2</v>
      </c>
      <c r="R360" t="s">
        <v>23</v>
      </c>
      <c r="S360" s="9">
        <v>0.88800000000000001</v>
      </c>
      <c r="T360" s="4">
        <v>3630697834657210</v>
      </c>
      <c r="U360" s="4">
        <f t="shared" si="28"/>
        <v>20190121</v>
      </c>
      <c r="V360" t="s">
        <v>291</v>
      </c>
    </row>
    <row r="361" spans="1:24" ht="15">
      <c r="A361">
        <v>20190121</v>
      </c>
      <c r="B361">
        <v>6</v>
      </c>
      <c r="C361">
        <v>1100</v>
      </c>
      <c r="D361" s="4">
        <f t="shared" si="27"/>
        <v>-2200</v>
      </c>
      <c r="E361" s="5">
        <v>2.5</v>
      </c>
      <c r="F361" s="6">
        <f t="shared" si="29"/>
        <v>600</v>
      </c>
      <c r="G361">
        <v>38800</v>
      </c>
      <c r="H361">
        <v>24</v>
      </c>
      <c r="I361">
        <v>4.3</v>
      </c>
      <c r="J361" s="1">
        <v>3.8039999999999998</v>
      </c>
      <c r="K361" s="1">
        <v>0.25259999999999999</v>
      </c>
      <c r="L361" s="1">
        <v>4.798</v>
      </c>
      <c r="M361">
        <f t="shared" si="30"/>
        <v>2.4079999999999999</v>
      </c>
      <c r="N361" s="3">
        <v>0</v>
      </c>
      <c r="O361" s="3">
        <v>0</v>
      </c>
      <c r="Q361" s="1">
        <v>1.755E-2</v>
      </c>
      <c r="R361" t="s">
        <v>21</v>
      </c>
      <c r="S361" s="9">
        <v>8.9999999999999993E-3</v>
      </c>
      <c r="T361" s="4">
        <v>3813210472665110</v>
      </c>
      <c r="U361" s="4">
        <f t="shared" si="28"/>
        <v>20190121</v>
      </c>
      <c r="V361" t="s">
        <v>292</v>
      </c>
      <c r="X361" t="s">
        <v>179</v>
      </c>
    </row>
    <row r="362" spans="1:24" ht="15">
      <c r="A362">
        <v>20190121</v>
      </c>
      <c r="B362">
        <v>7</v>
      </c>
      <c r="C362">
        <v>1100</v>
      </c>
      <c r="D362" s="4">
        <f t="shared" si="27"/>
        <v>-2200</v>
      </c>
      <c r="E362" s="5">
        <v>2.5</v>
      </c>
      <c r="F362" s="6">
        <f t="shared" si="29"/>
        <v>600</v>
      </c>
      <c r="G362">
        <v>38800</v>
      </c>
      <c r="H362">
        <v>27</v>
      </c>
      <c r="I362">
        <v>4.2</v>
      </c>
      <c r="J362" s="1">
        <v>1.8009999999999999</v>
      </c>
      <c r="K362" s="1">
        <v>0.2147</v>
      </c>
      <c r="L362" s="1">
        <v>2.569</v>
      </c>
      <c r="M362">
        <f t="shared" si="30"/>
        <v>2.3520000000000003</v>
      </c>
      <c r="N362" s="3">
        <v>0</v>
      </c>
      <c r="O362" s="3">
        <v>0</v>
      </c>
      <c r="Q362" s="1">
        <v>1.234E-2</v>
      </c>
      <c r="R362" t="s">
        <v>21</v>
      </c>
      <c r="S362" s="9">
        <v>8.9999999999999993E-3</v>
      </c>
      <c r="T362" s="4">
        <v>2681197563116100</v>
      </c>
      <c r="U362" s="4">
        <f t="shared" si="28"/>
        <v>20190121</v>
      </c>
      <c r="V362" t="s">
        <v>292</v>
      </c>
    </row>
    <row r="363" spans="1:24" ht="15">
      <c r="A363">
        <v>20190121</v>
      </c>
      <c r="B363">
        <v>8</v>
      </c>
      <c r="C363">
        <v>1100</v>
      </c>
      <c r="D363" s="4">
        <f t="shared" si="27"/>
        <v>-2200</v>
      </c>
      <c r="E363" s="5">
        <v>2.5</v>
      </c>
      <c r="F363" s="6">
        <f t="shared" si="29"/>
        <v>600</v>
      </c>
      <c r="G363">
        <v>38800</v>
      </c>
      <c r="H363">
        <v>31</v>
      </c>
      <c r="I363">
        <v>4.41</v>
      </c>
      <c r="J363" s="1">
        <v>8.3000000000000007</v>
      </c>
      <c r="K363" s="1">
        <v>0.19239999999999999</v>
      </c>
      <c r="L363" s="1">
        <v>9.83</v>
      </c>
      <c r="M363">
        <f t="shared" si="30"/>
        <v>2.4696000000000002</v>
      </c>
      <c r="N363" s="3">
        <v>0</v>
      </c>
      <c r="O363" s="3">
        <v>0</v>
      </c>
      <c r="Q363" s="1">
        <v>1.8839999999999999E-2</v>
      </c>
      <c r="R363" t="s">
        <v>23</v>
      </c>
      <c r="S363" s="9">
        <v>8.9999999999999993E-3</v>
      </c>
      <c r="T363" s="4">
        <v>4093497738177250</v>
      </c>
      <c r="U363" s="4">
        <f t="shared" si="28"/>
        <v>20190121</v>
      </c>
      <c r="V363" t="s">
        <v>293</v>
      </c>
      <c r="W363" t="s">
        <v>294</v>
      </c>
    </row>
    <row r="364" spans="1:24" ht="15">
      <c r="A364">
        <v>20190121</v>
      </c>
      <c r="B364">
        <v>9</v>
      </c>
      <c r="C364">
        <v>1100</v>
      </c>
      <c r="D364" s="4">
        <f t="shared" si="27"/>
        <v>-2200</v>
      </c>
      <c r="E364" s="5">
        <v>2.5</v>
      </c>
      <c r="F364" s="6">
        <f t="shared" si="29"/>
        <v>600</v>
      </c>
      <c r="G364">
        <v>38800</v>
      </c>
      <c r="H364">
        <v>24</v>
      </c>
      <c r="I364">
        <v>4.2</v>
      </c>
      <c r="J364" s="1">
        <v>2.3820000000000001</v>
      </c>
      <c r="K364" s="1">
        <v>0.1573</v>
      </c>
      <c r="L364" s="1">
        <v>3.1030000000000002</v>
      </c>
      <c r="M364">
        <f t="shared" si="30"/>
        <v>2.3520000000000003</v>
      </c>
      <c r="N364" s="3">
        <v>0</v>
      </c>
      <c r="O364" s="3">
        <v>0</v>
      </c>
      <c r="Q364" s="1">
        <v>8.0300000000000007E-3</v>
      </c>
      <c r="R364" t="s">
        <v>23</v>
      </c>
      <c r="S364" s="9">
        <v>8.9999999999999993E-3</v>
      </c>
      <c r="T364" s="4">
        <v>1744733908575550</v>
      </c>
      <c r="U364" s="4">
        <f t="shared" si="28"/>
        <v>20190121</v>
      </c>
      <c r="V364" t="s">
        <v>292</v>
      </c>
    </row>
    <row r="365" spans="1:24" ht="15">
      <c r="A365">
        <v>20190121</v>
      </c>
      <c r="B365">
        <v>10</v>
      </c>
      <c r="C365">
        <v>1100</v>
      </c>
      <c r="D365" s="4">
        <f t="shared" si="27"/>
        <v>-2200</v>
      </c>
      <c r="E365" s="5">
        <v>2.5</v>
      </c>
      <c r="F365" s="6">
        <f t="shared" si="29"/>
        <v>600</v>
      </c>
      <c r="G365">
        <v>38800</v>
      </c>
      <c r="H365">
        <f>800/25</f>
        <v>32</v>
      </c>
      <c r="I365">
        <v>4.2</v>
      </c>
      <c r="J365" s="1">
        <v>5.2649999999999997</v>
      </c>
      <c r="K365" s="1">
        <v>0.17699999999999999</v>
      </c>
      <c r="L365" s="1">
        <v>6.4290000000000003</v>
      </c>
      <c r="M365">
        <f t="shared" si="30"/>
        <v>2.3520000000000003</v>
      </c>
      <c r="N365" s="3">
        <v>0</v>
      </c>
      <c r="O365" s="3">
        <v>0</v>
      </c>
      <c r="Q365" s="1">
        <v>1.094E-2</v>
      </c>
      <c r="R365" t="s">
        <v>23</v>
      </c>
      <c r="S365" s="9">
        <v>8.9999999999999993E-3</v>
      </c>
      <c r="T365" s="4">
        <v>2377009833102920</v>
      </c>
      <c r="U365" s="4">
        <f t="shared" si="28"/>
        <v>20190121</v>
      </c>
      <c r="V365" t="s">
        <v>293</v>
      </c>
    </row>
    <row r="366" spans="1:24" ht="15">
      <c r="A366">
        <v>20190121</v>
      </c>
      <c r="B366">
        <v>11</v>
      </c>
      <c r="C366">
        <v>1100</v>
      </c>
      <c r="D366" s="4">
        <f t="shared" si="27"/>
        <v>-2200</v>
      </c>
      <c r="E366" s="5">
        <v>2.5</v>
      </c>
      <c r="F366" s="6">
        <f t="shared" si="29"/>
        <v>0</v>
      </c>
      <c r="G366">
        <v>38200</v>
      </c>
      <c r="H366">
        <v>24</v>
      </c>
      <c r="I366">
        <v>3.9</v>
      </c>
      <c r="J366" s="1">
        <v>10.73</v>
      </c>
      <c r="K366" s="1">
        <v>0.12809999999999999</v>
      </c>
      <c r="L366" s="1">
        <v>13.48</v>
      </c>
      <c r="M366">
        <f t="shared" si="30"/>
        <v>2.1840000000000002</v>
      </c>
      <c r="N366" s="3">
        <v>0</v>
      </c>
      <c r="O366" s="3">
        <v>0</v>
      </c>
      <c r="Q366" s="1">
        <v>3.271E-3</v>
      </c>
      <c r="R366" t="s">
        <v>23</v>
      </c>
      <c r="S366" s="9">
        <v>3.5000000000000003E-2</v>
      </c>
      <c r="T366" s="4">
        <v>710712903480775</v>
      </c>
      <c r="U366" s="4">
        <f t="shared" si="28"/>
        <v>20190121</v>
      </c>
      <c r="V366" t="s">
        <v>295</v>
      </c>
      <c r="W366" t="s">
        <v>296</v>
      </c>
    </row>
    <row r="367" spans="1:24" ht="15">
      <c r="A367">
        <v>20190121</v>
      </c>
      <c r="B367">
        <v>12</v>
      </c>
      <c r="C367">
        <v>1100</v>
      </c>
      <c r="D367" s="4">
        <f t="shared" si="27"/>
        <v>-2200</v>
      </c>
      <c r="E367" s="5">
        <v>2.5</v>
      </c>
      <c r="F367" s="6">
        <f t="shared" si="29"/>
        <v>0</v>
      </c>
      <c r="G367">
        <v>38200</v>
      </c>
      <c r="H367">
        <v>23</v>
      </c>
      <c r="I367">
        <v>4</v>
      </c>
      <c r="J367" s="1">
        <v>6.1840000000000002</v>
      </c>
      <c r="K367" s="1">
        <v>0.1139</v>
      </c>
      <c r="L367" s="1">
        <v>7.375</v>
      </c>
      <c r="M367">
        <f t="shared" si="30"/>
        <v>2.2400000000000002</v>
      </c>
      <c r="N367" s="3">
        <v>0</v>
      </c>
      <c r="O367" s="3">
        <v>0</v>
      </c>
      <c r="Q367" s="1">
        <v>3.2520000000000001E-3</v>
      </c>
      <c r="R367" t="s">
        <v>23</v>
      </c>
      <c r="S367" s="9">
        <v>3.5999999999999997E-2</v>
      </c>
      <c r="T367" s="4">
        <v>706584641430596</v>
      </c>
      <c r="U367" s="4">
        <f t="shared" si="28"/>
        <v>20190121</v>
      </c>
      <c r="V367" t="s">
        <v>297</v>
      </c>
    </row>
    <row r="368" spans="1:24" ht="15">
      <c r="A368">
        <v>20190121</v>
      </c>
      <c r="B368">
        <v>13</v>
      </c>
      <c r="C368">
        <v>1100</v>
      </c>
      <c r="D368" s="4">
        <f t="shared" si="27"/>
        <v>-2200</v>
      </c>
      <c r="E368" s="5">
        <v>2.5</v>
      </c>
      <c r="F368" s="6">
        <f t="shared" si="29"/>
        <v>0</v>
      </c>
      <c r="G368">
        <v>38200</v>
      </c>
      <c r="H368">
        <v>27</v>
      </c>
      <c r="I368">
        <v>4.2</v>
      </c>
      <c r="J368" s="1">
        <v>6.524</v>
      </c>
      <c r="K368" s="1">
        <v>0.14940000000000001</v>
      </c>
      <c r="L368" s="1">
        <v>7.9480000000000004</v>
      </c>
      <c r="M368">
        <f t="shared" si="30"/>
        <v>2.3520000000000003</v>
      </c>
      <c r="N368" s="3">
        <v>0</v>
      </c>
      <c r="O368" s="3">
        <v>0</v>
      </c>
      <c r="Q368" s="1">
        <v>5.8780000000000004E-3</v>
      </c>
      <c r="R368" t="s">
        <v>23</v>
      </c>
      <c r="S368" s="9">
        <v>3.7999999999999999E-2</v>
      </c>
      <c r="T368" s="4">
        <v>1277153912155300</v>
      </c>
      <c r="U368" s="4">
        <f t="shared" si="28"/>
        <v>20190121</v>
      </c>
      <c r="V368" t="s">
        <v>298</v>
      </c>
    </row>
    <row r="369" spans="1:25" ht="15">
      <c r="A369">
        <v>20190121</v>
      </c>
      <c r="B369">
        <v>14</v>
      </c>
      <c r="C369">
        <v>1100</v>
      </c>
      <c r="D369" s="4">
        <f t="shared" si="27"/>
        <v>-2200</v>
      </c>
      <c r="E369" s="5">
        <v>2.5</v>
      </c>
      <c r="F369" s="6">
        <f t="shared" si="29"/>
        <v>0</v>
      </c>
      <c r="G369">
        <v>38200</v>
      </c>
      <c r="H369">
        <v>24</v>
      </c>
      <c r="I369">
        <v>4</v>
      </c>
      <c r="J369" s="1">
        <v>9.8610000000000007</v>
      </c>
      <c r="K369" s="1">
        <v>0.14549999999999999</v>
      </c>
      <c r="L369" s="1">
        <v>12.26</v>
      </c>
      <c r="M369">
        <f t="shared" si="30"/>
        <v>2.2400000000000002</v>
      </c>
      <c r="N369" s="3">
        <v>0</v>
      </c>
      <c r="O369" s="3">
        <v>0</v>
      </c>
      <c r="Q369" s="1">
        <v>5.3039999999999997E-3</v>
      </c>
      <c r="R369" t="s">
        <v>23</v>
      </c>
      <c r="S369" s="9">
        <v>3.5999999999999997E-2</v>
      </c>
      <c r="T369" s="4">
        <v>1152436942849900</v>
      </c>
      <c r="U369" s="4">
        <f t="shared" si="28"/>
        <v>20190121</v>
      </c>
      <c r="V369" t="s">
        <v>298</v>
      </c>
    </row>
    <row r="370" spans="1:25" ht="15">
      <c r="A370">
        <v>20190121</v>
      </c>
      <c r="B370">
        <v>15</v>
      </c>
      <c r="C370">
        <v>1100</v>
      </c>
      <c r="D370" s="4">
        <f t="shared" si="27"/>
        <v>-2200</v>
      </c>
      <c r="E370" s="5">
        <v>2.5</v>
      </c>
      <c r="F370" s="6">
        <f t="shared" si="29"/>
        <v>0</v>
      </c>
      <c r="G370">
        <v>38200</v>
      </c>
      <c r="H370">
        <v>23</v>
      </c>
      <c r="I370">
        <v>4.0999999999999996</v>
      </c>
      <c r="J370" s="1">
        <v>7.3810000000000002</v>
      </c>
      <c r="K370" s="1">
        <v>0.11799999999999999</v>
      </c>
      <c r="L370" s="1">
        <v>9.1240000000000006</v>
      </c>
      <c r="M370">
        <f t="shared" si="30"/>
        <v>2.2959999999999998</v>
      </c>
      <c r="N370" s="3">
        <v>0</v>
      </c>
      <c r="O370" s="3">
        <v>0</v>
      </c>
      <c r="Q370" s="1">
        <v>2.2980000000000001E-3</v>
      </c>
      <c r="R370" t="s">
        <v>23</v>
      </c>
      <c r="S370" s="9">
        <v>3.6999999999999998E-2</v>
      </c>
      <c r="T370" s="4">
        <v>499302431121620</v>
      </c>
      <c r="U370" s="4">
        <f t="shared" si="28"/>
        <v>20190121</v>
      </c>
      <c r="V370" t="s">
        <v>299</v>
      </c>
    </row>
    <row r="371" spans="1:25" ht="15">
      <c r="A371">
        <v>20190121</v>
      </c>
      <c r="B371">
        <v>16</v>
      </c>
      <c r="C371">
        <v>1100</v>
      </c>
      <c r="D371" s="4">
        <f t="shared" si="27"/>
        <v>-2200</v>
      </c>
      <c r="E371" s="5">
        <v>2.5</v>
      </c>
      <c r="F371" s="6">
        <f t="shared" si="29"/>
        <v>-300</v>
      </c>
      <c r="G371">
        <v>37900</v>
      </c>
      <c r="H371">
        <v>21</v>
      </c>
      <c r="I371">
        <v>3.9</v>
      </c>
      <c r="J371" s="1">
        <v>2.06</v>
      </c>
      <c r="K371" s="1">
        <v>8.8209999999999997E-2</v>
      </c>
      <c r="L371" s="1">
        <v>2.669</v>
      </c>
      <c r="M371">
        <f t="shared" si="30"/>
        <v>2.1840000000000002</v>
      </c>
      <c r="N371" s="3">
        <v>0</v>
      </c>
      <c r="O371" s="3">
        <v>0</v>
      </c>
      <c r="Q371" s="1">
        <v>-1.1019999999999999E-3</v>
      </c>
      <c r="R371" t="s">
        <v>21</v>
      </c>
      <c r="S371" s="9">
        <v>1.4999999999999999E-2</v>
      </c>
      <c r="T371" s="4">
        <v>-239439198910368</v>
      </c>
      <c r="U371" s="4">
        <f t="shared" si="28"/>
        <v>20190121</v>
      </c>
      <c r="V371" t="s">
        <v>300</v>
      </c>
    </row>
    <row r="372" spans="1:25" ht="15">
      <c r="A372">
        <v>20190121</v>
      </c>
      <c r="B372">
        <v>17</v>
      </c>
      <c r="C372">
        <v>1100</v>
      </c>
      <c r="D372" s="4">
        <f t="shared" si="27"/>
        <v>-2200</v>
      </c>
      <c r="E372" s="5">
        <v>2.5</v>
      </c>
      <c r="F372" s="6">
        <f t="shared" si="29"/>
        <v>-300</v>
      </c>
      <c r="G372">
        <v>37900</v>
      </c>
      <c r="H372">
        <v>32</v>
      </c>
      <c r="I372">
        <v>3.99</v>
      </c>
      <c r="J372" s="1">
        <v>8.7100000000000009</v>
      </c>
      <c r="K372" s="1">
        <v>0.1363</v>
      </c>
      <c r="L372" s="1">
        <v>11.11</v>
      </c>
      <c r="M372">
        <f t="shared" si="30"/>
        <v>2.2344000000000004</v>
      </c>
      <c r="N372" s="3">
        <v>0</v>
      </c>
      <c r="O372" s="3">
        <v>0</v>
      </c>
      <c r="Q372" s="1">
        <v>4.0720000000000001E-3</v>
      </c>
      <c r="R372" t="s">
        <v>23</v>
      </c>
      <c r="S372" s="9">
        <v>1.6E-2</v>
      </c>
      <c r="T372" s="4">
        <v>884751740438311</v>
      </c>
      <c r="U372" s="4">
        <f t="shared" si="28"/>
        <v>20190121</v>
      </c>
      <c r="V372" t="s">
        <v>301</v>
      </c>
    </row>
    <row r="373" spans="1:25" ht="15">
      <c r="A373">
        <v>20190121</v>
      </c>
      <c r="B373">
        <v>18</v>
      </c>
      <c r="C373">
        <v>1100</v>
      </c>
      <c r="D373" s="4">
        <f t="shared" si="27"/>
        <v>-2200</v>
      </c>
      <c r="E373" s="5">
        <v>2.5</v>
      </c>
      <c r="F373" s="6">
        <f t="shared" si="29"/>
        <v>0</v>
      </c>
      <c r="G373">
        <v>38200</v>
      </c>
      <c r="H373">
        <v>20</v>
      </c>
      <c r="I373">
        <v>4.2</v>
      </c>
      <c r="J373" s="1">
        <v>3.3090000000000002</v>
      </c>
      <c r="K373" s="1">
        <v>0.13289999999999999</v>
      </c>
      <c r="L373" s="1">
        <v>4.4329999999999998</v>
      </c>
      <c r="M373">
        <f t="shared" si="30"/>
        <v>2.3520000000000003</v>
      </c>
      <c r="N373" s="3">
        <v>0</v>
      </c>
      <c r="O373" s="3">
        <v>0</v>
      </c>
      <c r="Q373" s="1">
        <v>3.1350000000000002E-3</v>
      </c>
      <c r="R373" t="s">
        <v>23</v>
      </c>
      <c r="S373" s="9">
        <v>3.7999999999999999E-2</v>
      </c>
      <c r="T373" s="4">
        <v>681163238279495</v>
      </c>
      <c r="U373" s="4">
        <f t="shared" si="28"/>
        <v>20190121</v>
      </c>
      <c r="V373" t="s">
        <v>302</v>
      </c>
    </row>
    <row r="374" spans="1:25" ht="15">
      <c r="A374">
        <v>20190121</v>
      </c>
      <c r="B374">
        <v>19</v>
      </c>
      <c r="C374">
        <v>1100</v>
      </c>
      <c r="D374" s="4">
        <f t="shared" si="27"/>
        <v>-2200</v>
      </c>
      <c r="E374" s="5">
        <v>2.5</v>
      </c>
      <c r="F374" s="6">
        <f t="shared" si="29"/>
        <v>0</v>
      </c>
      <c r="G374">
        <v>38200</v>
      </c>
      <c r="H374">
        <v>21</v>
      </c>
      <c r="I374">
        <v>4.2</v>
      </c>
      <c r="J374" s="1">
        <v>4.5789999999999997</v>
      </c>
      <c r="K374" s="1">
        <v>0.15379999999999999</v>
      </c>
      <c r="L374" s="1">
        <v>5.9720000000000004</v>
      </c>
      <c r="M374">
        <f t="shared" si="30"/>
        <v>2.3520000000000003</v>
      </c>
      <c r="N374" s="3">
        <v>0</v>
      </c>
      <c r="O374" s="3">
        <v>0</v>
      </c>
      <c r="Q374" s="1">
        <v>6.0920000000000002E-3</v>
      </c>
      <c r="R374" t="s">
        <v>23</v>
      </c>
      <c r="S374" s="9">
        <v>3.7999999999999999E-2</v>
      </c>
      <c r="T374" s="4">
        <v>1323651179457310</v>
      </c>
      <c r="U374" s="4">
        <f t="shared" si="28"/>
        <v>20190121</v>
      </c>
      <c r="V374" t="s">
        <v>302</v>
      </c>
    </row>
    <row r="375" spans="1:25" ht="15">
      <c r="A375">
        <v>20190121</v>
      </c>
      <c r="B375">
        <v>20</v>
      </c>
      <c r="C375">
        <v>1100</v>
      </c>
      <c r="D375" s="4">
        <f t="shared" si="27"/>
        <v>-2200</v>
      </c>
      <c r="E375" s="5">
        <v>2.5</v>
      </c>
      <c r="F375" s="6">
        <f t="shared" si="29"/>
        <v>600</v>
      </c>
      <c r="G375">
        <v>38800</v>
      </c>
      <c r="H375">
        <v>28</v>
      </c>
      <c r="I375">
        <v>4.5</v>
      </c>
      <c r="J375" s="1">
        <v>4.6289999999999996</v>
      </c>
      <c r="K375" s="1">
        <v>0.18210000000000001</v>
      </c>
      <c r="L375" s="1">
        <v>6.1580000000000004</v>
      </c>
      <c r="M375">
        <f t="shared" si="30"/>
        <v>2.5200000000000005</v>
      </c>
      <c r="N375" s="3">
        <v>0</v>
      </c>
      <c r="O375" s="3">
        <v>0</v>
      </c>
      <c r="Q375" s="1">
        <v>1.023E-2</v>
      </c>
      <c r="R375" t="s">
        <v>21</v>
      </c>
      <c r="S375" s="9">
        <v>8.9999999999999993E-3</v>
      </c>
      <c r="T375" s="4">
        <v>2222743198596240</v>
      </c>
      <c r="U375" s="4">
        <f t="shared" si="28"/>
        <v>20190121</v>
      </c>
      <c r="V375" t="s">
        <v>303</v>
      </c>
    </row>
    <row r="376" spans="1:25" ht="15">
      <c r="A376">
        <v>20190121</v>
      </c>
      <c r="B376" s="10">
        <v>21</v>
      </c>
      <c r="C376">
        <v>1100</v>
      </c>
      <c r="D376" s="4">
        <f t="shared" si="27"/>
        <v>-2200</v>
      </c>
      <c r="E376" s="5">
        <v>2.5</v>
      </c>
      <c r="F376" s="6">
        <f t="shared" si="29"/>
        <v>600</v>
      </c>
      <c r="G376">
        <v>38800</v>
      </c>
      <c r="H376">
        <v>31</v>
      </c>
      <c r="I376">
        <v>4.5</v>
      </c>
      <c r="J376" s="1">
        <v>4.8449999999999998</v>
      </c>
      <c r="K376" s="1">
        <v>0.15670000000000001</v>
      </c>
      <c r="L376" s="1">
        <v>6.0759999999999996</v>
      </c>
      <c r="M376">
        <f t="shared" si="30"/>
        <v>2.5200000000000005</v>
      </c>
      <c r="N376" s="3">
        <v>0</v>
      </c>
      <c r="O376" s="3">
        <v>0</v>
      </c>
      <c r="Q376" s="1">
        <v>9.4339999999999997E-3</v>
      </c>
      <c r="R376" t="s">
        <v>23</v>
      </c>
      <c r="S376" s="9">
        <v>8.9999999999999993E-3</v>
      </c>
      <c r="T376" s="4">
        <v>2049790746388750</v>
      </c>
      <c r="U376" s="4">
        <f t="shared" si="28"/>
        <v>20190121</v>
      </c>
      <c r="V376" t="s">
        <v>304</v>
      </c>
    </row>
    <row r="377" spans="1:25" ht="15">
      <c r="A377">
        <v>20190121</v>
      </c>
      <c r="B377">
        <v>22</v>
      </c>
      <c r="C377">
        <v>1100</v>
      </c>
      <c r="D377" s="4">
        <f t="shared" si="27"/>
        <v>-2200</v>
      </c>
      <c r="E377" s="5">
        <v>2.5</v>
      </c>
      <c r="F377" s="6">
        <f t="shared" si="29"/>
        <v>900</v>
      </c>
      <c r="G377">
        <v>39100</v>
      </c>
      <c r="H377">
        <v>0</v>
      </c>
      <c r="I377">
        <v>0</v>
      </c>
      <c r="J377" s="1">
        <v>0.2198</v>
      </c>
      <c r="K377" s="1">
        <v>5.3400000000000003E-2</v>
      </c>
      <c r="L377" s="1">
        <v>0.30719999999999997</v>
      </c>
      <c r="M377">
        <f t="shared" si="30"/>
        <v>0</v>
      </c>
      <c r="N377" s="3">
        <v>0</v>
      </c>
      <c r="O377" s="3">
        <v>0</v>
      </c>
      <c r="Q377" s="1">
        <v>-7.2480000000000005E-4</v>
      </c>
      <c r="R377" t="s">
        <v>21</v>
      </c>
      <c r="S377" s="9">
        <v>0</v>
      </c>
      <c r="T377" s="4">
        <v>-157482333366819</v>
      </c>
      <c r="U377" s="4">
        <f t="shared" si="28"/>
        <v>20190121</v>
      </c>
    </row>
    <row r="378" spans="1:25" ht="15">
      <c r="A378">
        <v>20190121</v>
      </c>
      <c r="B378">
        <v>23</v>
      </c>
      <c r="C378">
        <v>1100</v>
      </c>
      <c r="D378" s="4">
        <f t="shared" si="27"/>
        <v>-2200</v>
      </c>
      <c r="E378" s="5">
        <v>2.5</v>
      </c>
      <c r="F378" s="6">
        <f t="shared" si="29"/>
        <v>900</v>
      </c>
      <c r="G378">
        <v>39100</v>
      </c>
      <c r="H378">
        <f>800/25</f>
        <v>32</v>
      </c>
      <c r="I378">
        <v>4.5</v>
      </c>
      <c r="J378" s="1">
        <v>2.4249999999999998</v>
      </c>
      <c r="K378" s="1">
        <v>0.18709999999999999</v>
      </c>
      <c r="L378" s="1">
        <v>3.4660000000000002</v>
      </c>
      <c r="M378">
        <f t="shared" si="30"/>
        <v>2.5200000000000005</v>
      </c>
      <c r="N378" s="3">
        <v>0</v>
      </c>
      <c r="O378" s="3">
        <v>0</v>
      </c>
      <c r="Q378" s="1">
        <v>1.5679999999999999E-2</v>
      </c>
      <c r="R378" t="s">
        <v>23</v>
      </c>
      <c r="S378" s="9">
        <v>6.0000000000000001E-3</v>
      </c>
      <c r="T378" s="4">
        <v>3406902576147520</v>
      </c>
      <c r="U378" s="4">
        <f t="shared" si="28"/>
        <v>20190121</v>
      </c>
      <c r="V378" t="s">
        <v>305</v>
      </c>
    </row>
    <row r="379" spans="1:25" ht="15">
      <c r="A379">
        <v>20190121</v>
      </c>
      <c r="B379">
        <v>24</v>
      </c>
      <c r="C379">
        <v>1100</v>
      </c>
      <c r="D379" s="4">
        <f t="shared" si="27"/>
        <v>-2200</v>
      </c>
      <c r="E379" s="5">
        <v>2.5</v>
      </c>
      <c r="F379" s="6">
        <f t="shared" si="29"/>
        <v>900</v>
      </c>
      <c r="G379">
        <v>39100</v>
      </c>
      <c r="H379">
        <v>32</v>
      </c>
      <c r="I379">
        <v>4.5</v>
      </c>
      <c r="J379" s="1">
        <v>4.9039999999999999</v>
      </c>
      <c r="K379" s="1">
        <v>0.2374</v>
      </c>
      <c r="L379" s="1">
        <v>6.4080000000000004</v>
      </c>
      <c r="M379">
        <f t="shared" si="30"/>
        <v>2.5200000000000005</v>
      </c>
      <c r="N379" s="3">
        <v>0</v>
      </c>
      <c r="O379" s="3">
        <v>0</v>
      </c>
      <c r="Q379" s="1">
        <v>2.844E-2</v>
      </c>
      <c r="R379" t="s">
        <v>23</v>
      </c>
      <c r="S379" s="9">
        <v>6.0000000000000001E-3</v>
      </c>
      <c r="T379" s="4">
        <v>6179356458267570</v>
      </c>
      <c r="U379" s="4">
        <f t="shared" si="28"/>
        <v>20190121</v>
      </c>
      <c r="V379" t="s">
        <v>305</v>
      </c>
    </row>
    <row r="380" spans="1:25" ht="15">
      <c r="A380">
        <v>20190121</v>
      </c>
      <c r="B380">
        <v>25</v>
      </c>
      <c r="C380">
        <v>1100</v>
      </c>
      <c r="D380" s="4">
        <f t="shared" si="27"/>
        <v>-2200</v>
      </c>
      <c r="E380" s="1">
        <v>-1</v>
      </c>
      <c r="F380" s="6">
        <f t="shared" si="29"/>
        <v>900</v>
      </c>
      <c r="G380">
        <v>39100</v>
      </c>
      <c r="H380">
        <v>32</v>
      </c>
      <c r="I380">
        <v>4.5</v>
      </c>
      <c r="J380" s="1">
        <v>3.2040000000000002</v>
      </c>
      <c r="K380" s="1">
        <v>0.2697</v>
      </c>
      <c r="L380" s="1">
        <v>4.5279999999999996</v>
      </c>
      <c r="M380">
        <f t="shared" si="30"/>
        <v>2.5200000000000005</v>
      </c>
      <c r="N380" s="3">
        <f>5.6*1.3</f>
        <v>7.2799999999999994</v>
      </c>
      <c r="O380" s="3">
        <f>5.6*1.3</f>
        <v>7.2799999999999994</v>
      </c>
      <c r="P380">
        <v>2.7</v>
      </c>
      <c r="Q380" s="1">
        <v>3.3689999999999998E-2</v>
      </c>
      <c r="R380" t="s">
        <v>23</v>
      </c>
      <c r="S380" s="9">
        <v>6.0000000000000001E-3</v>
      </c>
      <c r="T380" s="4">
        <v>7320060445816970</v>
      </c>
      <c r="U380" s="4">
        <f t="shared" si="28"/>
        <v>20190121</v>
      </c>
      <c r="V380" t="s">
        <v>306</v>
      </c>
    </row>
    <row r="381" spans="1:25" ht="15">
      <c r="A381">
        <v>20190121</v>
      </c>
      <c r="B381">
        <v>26</v>
      </c>
      <c r="C381">
        <v>1100</v>
      </c>
      <c r="D381" s="4">
        <f t="shared" si="27"/>
        <v>-2200</v>
      </c>
      <c r="E381" s="1">
        <v>-1</v>
      </c>
      <c r="F381" s="6">
        <f t="shared" si="29"/>
        <v>900</v>
      </c>
      <c r="G381">
        <v>39100</v>
      </c>
      <c r="H381">
        <v>32</v>
      </c>
      <c r="I381">
        <v>4.5</v>
      </c>
      <c r="J381" s="1">
        <v>4.5730000000000004</v>
      </c>
      <c r="K381" s="1">
        <v>0.27660000000000001</v>
      </c>
      <c r="L381" s="1">
        <v>5.9980000000000002</v>
      </c>
      <c r="M381">
        <f t="shared" si="30"/>
        <v>2.5200000000000005</v>
      </c>
      <c r="N381" s="3">
        <v>7.7</v>
      </c>
      <c r="O381" s="3">
        <v>8.84</v>
      </c>
      <c r="P381">
        <v>3.13</v>
      </c>
      <c r="Q381" s="1">
        <v>4.1880000000000001E-2</v>
      </c>
      <c r="R381" t="s">
        <v>23</v>
      </c>
      <c r="S381" s="9">
        <v>6.0000000000000001E-3</v>
      </c>
      <c r="T381" s="4">
        <v>9099558666394020</v>
      </c>
      <c r="U381" s="4">
        <f t="shared" si="28"/>
        <v>20190121</v>
      </c>
      <c r="V381" t="s">
        <v>307</v>
      </c>
    </row>
    <row r="382" spans="1:25" ht="15">
      <c r="A382">
        <v>20190121</v>
      </c>
      <c r="B382">
        <v>27</v>
      </c>
      <c r="C382">
        <v>1100</v>
      </c>
      <c r="D382" s="4">
        <f t="shared" si="27"/>
        <v>-2200</v>
      </c>
      <c r="E382" s="1">
        <v>-1</v>
      </c>
      <c r="F382" s="6">
        <f t="shared" si="29"/>
        <v>900</v>
      </c>
      <c r="G382">
        <v>39100</v>
      </c>
      <c r="H382">
        <v>32</v>
      </c>
      <c r="I382">
        <v>4.5</v>
      </c>
      <c r="J382" s="1">
        <v>4.984</v>
      </c>
      <c r="K382" s="1">
        <v>0.3115</v>
      </c>
      <c r="L382" s="1">
        <v>6.7809999999999997</v>
      </c>
      <c r="M382">
        <f t="shared" si="30"/>
        <v>2.5200000000000005</v>
      </c>
      <c r="N382" s="3">
        <v>6.6</v>
      </c>
      <c r="O382" s="3">
        <v>6.9</v>
      </c>
      <c r="P382">
        <v>2.5499999999999998</v>
      </c>
      <c r="Q382" s="1">
        <v>4.9750000000000003E-2</v>
      </c>
      <c r="R382" t="s">
        <v>23</v>
      </c>
      <c r="S382" s="9">
        <v>6.0000000000000001E-3</v>
      </c>
      <c r="T382" s="9">
        <v>1.0809528262968E+16</v>
      </c>
      <c r="U382" s="4">
        <f t="shared" si="28"/>
        <v>20190121</v>
      </c>
      <c r="V382" t="s">
        <v>307</v>
      </c>
    </row>
    <row r="383" spans="1:25" ht="15">
      <c r="A383">
        <v>20190121</v>
      </c>
      <c r="B383" s="10">
        <v>28</v>
      </c>
      <c r="C383">
        <v>1100</v>
      </c>
      <c r="D383" s="4">
        <f t="shared" si="27"/>
        <v>-2200</v>
      </c>
      <c r="E383" s="1">
        <v>-1</v>
      </c>
      <c r="F383" s="6">
        <f t="shared" si="29"/>
        <v>600</v>
      </c>
      <c r="G383">
        <v>38800</v>
      </c>
      <c r="H383">
        <v>29</v>
      </c>
      <c r="I383">
        <v>4.5</v>
      </c>
      <c r="J383" s="1">
        <v>2.4729999999999999</v>
      </c>
      <c r="K383" s="1">
        <v>0.10100000000000001</v>
      </c>
      <c r="L383" s="1">
        <v>3.0960000000000001</v>
      </c>
      <c r="M383">
        <f t="shared" si="30"/>
        <v>2.5200000000000005</v>
      </c>
      <c r="N383" s="3">
        <v>11.9</v>
      </c>
      <c r="O383" s="3">
        <v>11.9</v>
      </c>
      <c r="Q383" s="1">
        <v>2.8400000000000001E-3</v>
      </c>
      <c r="R383" t="s">
        <v>23</v>
      </c>
      <c r="S383" s="9">
        <v>8.9999999999999993E-3</v>
      </c>
      <c r="T383" s="4">
        <v>617066538026719</v>
      </c>
      <c r="U383" s="4">
        <f t="shared" si="28"/>
        <v>20190121</v>
      </c>
      <c r="V383" t="s">
        <v>308</v>
      </c>
      <c r="Y383" t="s">
        <v>309</v>
      </c>
    </row>
    <row r="384" spans="1:25" ht="15">
      <c r="A384">
        <v>20190121</v>
      </c>
      <c r="B384" s="10">
        <v>29</v>
      </c>
      <c r="C384">
        <v>1100</v>
      </c>
      <c r="D384" s="4">
        <f t="shared" si="27"/>
        <v>-2200</v>
      </c>
      <c r="E384" s="1">
        <v>-1</v>
      </c>
      <c r="F384" s="6">
        <f t="shared" si="29"/>
        <v>600</v>
      </c>
      <c r="G384">
        <v>38800</v>
      </c>
      <c r="H384">
        <v>29</v>
      </c>
      <c r="I384">
        <v>4.5</v>
      </c>
      <c r="J384" s="1">
        <v>1.728</v>
      </c>
      <c r="K384" s="1">
        <v>0.15709999999999999</v>
      </c>
      <c r="L384" s="1">
        <v>2.3039999999999998</v>
      </c>
      <c r="M384">
        <f t="shared" si="30"/>
        <v>2.5200000000000005</v>
      </c>
      <c r="N384" s="3">
        <v>11.5</v>
      </c>
      <c r="O384" s="3">
        <v>11.5</v>
      </c>
      <c r="Q384" s="1">
        <v>9.1819999999999992E-3</v>
      </c>
      <c r="R384" t="s">
        <v>23</v>
      </c>
      <c r="S384" s="9">
        <v>8.9999999999999993E-3</v>
      </c>
      <c r="T384" s="4">
        <v>1995036954986380</v>
      </c>
      <c r="U384" s="4">
        <f t="shared" si="28"/>
        <v>20190121</v>
      </c>
      <c r="V384" t="s">
        <v>308</v>
      </c>
      <c r="Y384" t="s">
        <v>309</v>
      </c>
    </row>
    <row r="385" spans="1:24" ht="15">
      <c r="A385">
        <v>20190121</v>
      </c>
      <c r="B385">
        <v>30</v>
      </c>
      <c r="C385">
        <v>1100</v>
      </c>
      <c r="D385" s="4">
        <f t="shared" si="27"/>
        <v>-2200</v>
      </c>
      <c r="E385" s="1">
        <v>-1</v>
      </c>
      <c r="F385" s="6">
        <f t="shared" si="29"/>
        <v>300</v>
      </c>
      <c r="G385">
        <v>38500</v>
      </c>
      <c r="H385">
        <v>22</v>
      </c>
      <c r="I385">
        <v>4.5</v>
      </c>
      <c r="J385" s="1">
        <v>3.2210000000000001</v>
      </c>
      <c r="K385" s="1">
        <v>0.14990000000000001</v>
      </c>
      <c r="L385" s="1">
        <v>4.2140000000000004</v>
      </c>
      <c r="M385">
        <f t="shared" si="30"/>
        <v>2.5200000000000005</v>
      </c>
      <c r="N385" s="3">
        <v>11.6</v>
      </c>
      <c r="O385" s="3">
        <v>11.6</v>
      </c>
      <c r="Q385" s="1">
        <v>8.012E-3</v>
      </c>
      <c r="R385" t="s">
        <v>23</v>
      </c>
      <c r="S385" s="9">
        <v>1.7000000000000001E-2</v>
      </c>
      <c r="T385" s="4">
        <v>1740822923475380</v>
      </c>
      <c r="U385" s="4">
        <f t="shared" si="28"/>
        <v>20190121</v>
      </c>
      <c r="V385" t="s">
        <v>299</v>
      </c>
    </row>
    <row r="386" spans="1:24" ht="15">
      <c r="A386">
        <v>20190121</v>
      </c>
      <c r="B386">
        <v>31</v>
      </c>
      <c r="C386">
        <v>1100</v>
      </c>
      <c r="D386" s="4">
        <f t="shared" ref="D386:D449" si="31">C386*-2</f>
        <v>-2200</v>
      </c>
      <c r="E386" s="1">
        <v>-1</v>
      </c>
      <c r="F386" s="6">
        <f t="shared" si="29"/>
        <v>300</v>
      </c>
      <c r="G386">
        <v>38500</v>
      </c>
      <c r="H386">
        <v>25</v>
      </c>
      <c r="I386">
        <v>4.4000000000000004</v>
      </c>
      <c r="J386" s="1">
        <v>2.4239999999999999</v>
      </c>
      <c r="K386" s="1">
        <v>0.1457</v>
      </c>
      <c r="L386" s="1">
        <v>3.173</v>
      </c>
      <c r="M386">
        <f t="shared" si="30"/>
        <v>2.4640000000000004</v>
      </c>
      <c r="N386" s="3">
        <v>12</v>
      </c>
      <c r="O386" s="3">
        <v>12</v>
      </c>
      <c r="Q386" s="1">
        <v>7.1050000000000002E-3</v>
      </c>
      <c r="R386" t="s">
        <v>23</v>
      </c>
      <c r="S386" s="9">
        <v>1.7000000000000001E-2</v>
      </c>
      <c r="T386" s="4">
        <v>1543752729816840</v>
      </c>
      <c r="U386" s="4">
        <f t="shared" ref="U386:U449" si="32">A386</f>
        <v>20190121</v>
      </c>
      <c r="V386" t="s">
        <v>299</v>
      </c>
    </row>
    <row r="387" spans="1:24" ht="15">
      <c r="A387">
        <v>20190121</v>
      </c>
      <c r="B387">
        <v>32</v>
      </c>
      <c r="C387">
        <v>1100</v>
      </c>
      <c r="D387" s="4">
        <f t="shared" si="31"/>
        <v>-2200</v>
      </c>
      <c r="E387" s="1">
        <v>-1</v>
      </c>
      <c r="F387" s="6">
        <f t="shared" si="29"/>
        <v>300</v>
      </c>
      <c r="G387">
        <v>38500</v>
      </c>
      <c r="H387">
        <v>24</v>
      </c>
      <c r="I387">
        <v>4.4000000000000004</v>
      </c>
      <c r="J387" s="1">
        <v>3.1989999999999998</v>
      </c>
      <c r="K387" s="1">
        <v>8.2989999999999994E-2</v>
      </c>
      <c r="L387" s="1">
        <v>3.9119999999999999</v>
      </c>
      <c r="M387">
        <f t="shared" si="30"/>
        <v>2.4640000000000004</v>
      </c>
      <c r="N387" s="3">
        <v>12</v>
      </c>
      <c r="O387" s="3">
        <v>12</v>
      </c>
      <c r="Q387" s="1">
        <v>-1.0920000000000001E-3</v>
      </c>
      <c r="R387" t="s">
        <v>23</v>
      </c>
      <c r="S387" s="9">
        <v>1.7000000000000001E-2</v>
      </c>
      <c r="T387" s="4">
        <v>-237266429410274</v>
      </c>
      <c r="U387" s="4">
        <f t="shared" si="32"/>
        <v>20190121</v>
      </c>
      <c r="V387" t="s">
        <v>299</v>
      </c>
    </row>
    <row r="388" spans="1:24" ht="15">
      <c r="A388">
        <v>20190121</v>
      </c>
      <c r="B388">
        <v>33</v>
      </c>
      <c r="C388">
        <v>0</v>
      </c>
      <c r="D388" s="4">
        <f t="shared" si="31"/>
        <v>0</v>
      </c>
      <c r="E388" s="1">
        <v>-1</v>
      </c>
      <c r="F388" s="6">
        <f t="shared" si="29"/>
        <v>300</v>
      </c>
      <c r="G388">
        <v>38500</v>
      </c>
      <c r="H388">
        <v>18</v>
      </c>
      <c r="I388">
        <v>4.5</v>
      </c>
      <c r="J388" s="1">
        <v>0.44209999999999999</v>
      </c>
      <c r="K388" s="1">
        <v>0.1321</v>
      </c>
      <c r="L388" s="1">
        <v>0.73619999999999997</v>
      </c>
      <c r="M388">
        <f t="shared" si="30"/>
        <v>2.5200000000000005</v>
      </c>
      <c r="N388" s="3">
        <v>0</v>
      </c>
      <c r="O388" s="3">
        <v>0</v>
      </c>
      <c r="Q388" s="1">
        <v>6.2500000000000003E-3</v>
      </c>
      <c r="R388" t="s">
        <v>23</v>
      </c>
      <c r="S388" s="9">
        <v>1.722</v>
      </c>
      <c r="T388" s="4">
        <v>1357980937558800</v>
      </c>
      <c r="U388" s="4">
        <f t="shared" si="32"/>
        <v>20190121</v>
      </c>
      <c r="V388" t="s">
        <v>310</v>
      </c>
      <c r="W388" t="s">
        <v>80</v>
      </c>
    </row>
    <row r="389" spans="1:24" ht="15">
      <c r="A389">
        <v>20190121</v>
      </c>
      <c r="B389">
        <v>34</v>
      </c>
      <c r="C389">
        <v>0</v>
      </c>
      <c r="D389" s="4">
        <f t="shared" si="31"/>
        <v>0</v>
      </c>
      <c r="E389" s="1">
        <v>-1</v>
      </c>
      <c r="F389" s="6">
        <f t="shared" si="29"/>
        <v>300</v>
      </c>
      <c r="G389">
        <v>38500</v>
      </c>
      <c r="H389">
        <v>18</v>
      </c>
      <c r="I389">
        <v>4.5</v>
      </c>
      <c r="J389" s="1">
        <v>0.48759999999999998</v>
      </c>
      <c r="K389" s="1">
        <v>0.1716</v>
      </c>
      <c r="L389" s="1">
        <v>0.8276</v>
      </c>
      <c r="M389">
        <f t="shared" si="30"/>
        <v>2.5200000000000005</v>
      </c>
      <c r="N389" s="3">
        <v>0</v>
      </c>
      <c r="O389" s="3">
        <v>0</v>
      </c>
      <c r="Q389" s="1">
        <v>8.7259999999999994E-3</v>
      </c>
      <c r="R389" t="s">
        <v>23</v>
      </c>
      <c r="S389" s="9">
        <v>1.722</v>
      </c>
      <c r="T389" s="4">
        <v>1895958665782090</v>
      </c>
      <c r="U389" s="4">
        <f t="shared" si="32"/>
        <v>20190121</v>
      </c>
      <c r="V389" t="s">
        <v>310</v>
      </c>
      <c r="W389" t="s">
        <v>80</v>
      </c>
    </row>
    <row r="390" spans="1:24" ht="15">
      <c r="A390">
        <v>20190121</v>
      </c>
      <c r="B390">
        <v>35</v>
      </c>
      <c r="C390">
        <v>0</v>
      </c>
      <c r="D390" s="4">
        <f t="shared" si="31"/>
        <v>0</v>
      </c>
      <c r="E390" s="1">
        <v>-1</v>
      </c>
      <c r="F390" s="6">
        <f t="shared" si="29"/>
        <v>300</v>
      </c>
      <c r="G390">
        <v>38500</v>
      </c>
      <c r="H390">
        <v>0</v>
      </c>
      <c r="I390">
        <v>4.5</v>
      </c>
      <c r="J390" s="1">
        <v>0.33989999999999998</v>
      </c>
      <c r="K390" s="1">
        <v>0.11219999999999999</v>
      </c>
      <c r="L390" s="1">
        <v>0.49780000000000002</v>
      </c>
      <c r="M390">
        <f t="shared" si="30"/>
        <v>2.5200000000000005</v>
      </c>
      <c r="N390" s="3">
        <v>0</v>
      </c>
      <c r="O390" s="3">
        <v>0</v>
      </c>
      <c r="Q390" s="1">
        <v>6.2789999999999999E-3</v>
      </c>
      <c r="R390" t="s">
        <v>23</v>
      </c>
      <c r="S390" s="9">
        <v>1.722</v>
      </c>
      <c r="T390" s="4">
        <v>1364281969109070</v>
      </c>
      <c r="U390" s="4">
        <f t="shared" si="32"/>
        <v>20190121</v>
      </c>
    </row>
    <row r="391" spans="1:24" ht="15">
      <c r="A391">
        <v>20190121</v>
      </c>
      <c r="B391">
        <v>36</v>
      </c>
      <c r="C391">
        <v>1100</v>
      </c>
      <c r="D391" s="4">
        <f t="shared" si="31"/>
        <v>-2200</v>
      </c>
      <c r="E391" s="1">
        <v>11.3</v>
      </c>
      <c r="F391" s="6">
        <f t="shared" si="29"/>
        <v>300</v>
      </c>
      <c r="G391">
        <v>38500</v>
      </c>
      <c r="H391">
        <v>21</v>
      </c>
      <c r="I391">
        <v>4.4000000000000004</v>
      </c>
      <c r="J391" s="1">
        <v>2.1110000000000002</v>
      </c>
      <c r="K391" s="1">
        <v>0.16569999999999999</v>
      </c>
      <c r="L391" s="1">
        <v>2.8620000000000001</v>
      </c>
      <c r="M391">
        <f t="shared" si="30"/>
        <v>2.4640000000000004</v>
      </c>
      <c r="N391" s="3">
        <v>0</v>
      </c>
      <c r="O391" s="3">
        <v>0</v>
      </c>
      <c r="Q391" s="1">
        <v>7.3460000000000001E-3</v>
      </c>
      <c r="R391" t="s">
        <v>21</v>
      </c>
      <c r="S391" s="9">
        <v>1.7000000000000001E-2</v>
      </c>
      <c r="T391" s="4">
        <v>1596116474769110</v>
      </c>
      <c r="U391" s="4">
        <f t="shared" si="32"/>
        <v>20190121</v>
      </c>
      <c r="V391" t="s">
        <v>311</v>
      </c>
    </row>
    <row r="392" spans="1:24" ht="15">
      <c r="A392">
        <v>20190121</v>
      </c>
      <c r="B392">
        <v>37</v>
      </c>
      <c r="C392">
        <v>1100</v>
      </c>
      <c r="D392" s="4">
        <f t="shared" si="31"/>
        <v>-2200</v>
      </c>
      <c r="E392" s="1">
        <v>11.3</v>
      </c>
      <c r="F392" s="6">
        <f t="shared" si="29"/>
        <v>300</v>
      </c>
      <c r="G392">
        <v>38500</v>
      </c>
      <c r="H392">
        <v>25</v>
      </c>
      <c r="I392">
        <v>4.5999999999999996</v>
      </c>
      <c r="J392" s="1">
        <v>4.6959999999999997</v>
      </c>
      <c r="K392" s="1">
        <v>0.1343</v>
      </c>
      <c r="L392" s="1">
        <v>5.8869999999999996</v>
      </c>
      <c r="M392">
        <f t="shared" si="30"/>
        <v>2.5760000000000001</v>
      </c>
      <c r="N392" s="3">
        <v>0</v>
      </c>
      <c r="O392" s="3">
        <v>0</v>
      </c>
      <c r="Q392" s="1">
        <v>3.7910000000000001E-3</v>
      </c>
      <c r="R392" t="s">
        <v>23</v>
      </c>
      <c r="S392" s="9">
        <v>1.7999999999999999E-2</v>
      </c>
      <c r="T392" s="4">
        <v>823696917485667</v>
      </c>
      <c r="U392" s="4">
        <f t="shared" si="32"/>
        <v>20190121</v>
      </c>
      <c r="V392" t="s">
        <v>312</v>
      </c>
    </row>
    <row r="393" spans="1:24" ht="15">
      <c r="A393">
        <v>20190121</v>
      </c>
      <c r="B393">
        <v>38</v>
      </c>
      <c r="C393">
        <v>1100</v>
      </c>
      <c r="D393" s="4">
        <f t="shared" si="31"/>
        <v>-2200</v>
      </c>
      <c r="E393" s="1">
        <v>11.3</v>
      </c>
      <c r="F393" s="6">
        <f t="shared" si="29"/>
        <v>300</v>
      </c>
      <c r="G393">
        <v>38500</v>
      </c>
      <c r="H393">
        <v>28</v>
      </c>
      <c r="I393">
        <v>4.7</v>
      </c>
      <c r="J393" s="1">
        <v>5.0979999999999999</v>
      </c>
      <c r="K393" s="1">
        <v>9.9699999999999997E-2</v>
      </c>
      <c r="L393" s="1">
        <v>6.4939999999999998</v>
      </c>
      <c r="M393">
        <f t="shared" si="30"/>
        <v>2.6320000000000006</v>
      </c>
      <c r="N393" s="3">
        <v>0</v>
      </c>
      <c r="O393" s="3">
        <v>0</v>
      </c>
      <c r="Q393" s="1">
        <v>1.9469999999999999E-3</v>
      </c>
      <c r="R393" t="s">
        <v>23</v>
      </c>
      <c r="S393" s="9">
        <v>1.7999999999999999E-2</v>
      </c>
      <c r="T393" s="4">
        <v>423038221668318</v>
      </c>
      <c r="U393" s="4">
        <f t="shared" si="32"/>
        <v>20190121</v>
      </c>
      <c r="V393" t="s">
        <v>313</v>
      </c>
    </row>
    <row r="394" spans="1:24" ht="15">
      <c r="A394">
        <v>20190121</v>
      </c>
      <c r="B394">
        <v>39</v>
      </c>
      <c r="C394">
        <v>1100</v>
      </c>
      <c r="D394" s="4">
        <f t="shared" si="31"/>
        <v>-2200</v>
      </c>
      <c r="E394" s="1">
        <v>11.3</v>
      </c>
      <c r="F394" s="6">
        <f t="shared" si="29"/>
        <v>300</v>
      </c>
      <c r="G394">
        <v>38500</v>
      </c>
      <c r="H394">
        <v>29</v>
      </c>
      <c r="I394">
        <v>4.7</v>
      </c>
      <c r="J394" s="1">
        <v>2.6030000000000002</v>
      </c>
      <c r="K394" s="1">
        <v>0.1164</v>
      </c>
      <c r="L394" s="1">
        <v>3.3940000000000001</v>
      </c>
      <c r="M394">
        <f t="shared" si="30"/>
        <v>2.6320000000000006</v>
      </c>
      <c r="N394" s="3">
        <v>0</v>
      </c>
      <c r="O394" s="3">
        <v>0</v>
      </c>
      <c r="Q394" s="1">
        <v>4.6100000000000004E-3</v>
      </c>
      <c r="R394" t="s">
        <v>23</v>
      </c>
      <c r="S394" s="9">
        <v>1.7999999999999999E-2</v>
      </c>
      <c r="T394" s="4">
        <v>1001646739543370</v>
      </c>
      <c r="U394" s="4">
        <f t="shared" si="32"/>
        <v>20190121</v>
      </c>
      <c r="V394" t="s">
        <v>313</v>
      </c>
      <c r="X394" t="s">
        <v>314</v>
      </c>
    </row>
    <row r="395" spans="1:24" ht="15">
      <c r="A395">
        <v>20190121</v>
      </c>
      <c r="B395">
        <v>40</v>
      </c>
      <c r="C395">
        <v>1100</v>
      </c>
      <c r="D395" s="4">
        <f t="shared" si="31"/>
        <v>-2200</v>
      </c>
      <c r="E395" s="1">
        <v>11.3</v>
      </c>
      <c r="F395" s="6">
        <f t="shared" si="29"/>
        <v>600</v>
      </c>
      <c r="G395">
        <v>38800</v>
      </c>
      <c r="H395">
        <v>32</v>
      </c>
      <c r="I395">
        <v>4.7</v>
      </c>
      <c r="J395" s="1">
        <v>1.3049999999999999</v>
      </c>
      <c r="K395" s="1">
        <v>0.15490000000000001</v>
      </c>
      <c r="L395" s="1">
        <v>1.8879999999999999</v>
      </c>
      <c r="M395">
        <f t="shared" si="30"/>
        <v>2.6320000000000006</v>
      </c>
      <c r="N395" s="3">
        <v>0</v>
      </c>
      <c r="O395" s="3">
        <v>0</v>
      </c>
      <c r="Q395" s="1">
        <v>1.0240000000000001E-2</v>
      </c>
      <c r="R395" t="s">
        <v>21</v>
      </c>
      <c r="S395" s="9">
        <v>0.01</v>
      </c>
      <c r="T395" s="4">
        <v>2224915968096340</v>
      </c>
      <c r="U395" s="4">
        <f t="shared" si="32"/>
        <v>20190121</v>
      </c>
      <c r="V395" t="s">
        <v>315</v>
      </c>
    </row>
    <row r="396" spans="1:24" ht="15">
      <c r="A396">
        <v>20190121</v>
      </c>
      <c r="B396">
        <v>41</v>
      </c>
      <c r="C396">
        <v>1100</v>
      </c>
      <c r="D396" s="4">
        <f t="shared" si="31"/>
        <v>-2200</v>
      </c>
      <c r="E396" s="1">
        <v>11.3</v>
      </c>
      <c r="F396" s="6">
        <f t="shared" si="29"/>
        <v>600</v>
      </c>
      <c r="G396">
        <v>38800</v>
      </c>
      <c r="H396">
        <v>29</v>
      </c>
      <c r="I396">
        <v>4.7</v>
      </c>
      <c r="J396" s="1">
        <v>2.5720000000000001</v>
      </c>
      <c r="K396" s="1">
        <v>0.15939999999999999</v>
      </c>
      <c r="L396" s="1">
        <v>3.3540000000000001</v>
      </c>
      <c r="M396">
        <f t="shared" si="30"/>
        <v>2.6320000000000006</v>
      </c>
      <c r="N396" s="3">
        <v>0</v>
      </c>
      <c r="O396" s="3">
        <v>0</v>
      </c>
      <c r="Q396" s="1">
        <v>1.1220000000000001E-2</v>
      </c>
      <c r="R396" t="s">
        <v>23</v>
      </c>
      <c r="S396" s="9">
        <v>0.01</v>
      </c>
      <c r="T396" s="4">
        <v>2437847379105560</v>
      </c>
      <c r="U396" s="4">
        <f t="shared" si="32"/>
        <v>20190121</v>
      </c>
      <c r="V396" t="s">
        <v>316</v>
      </c>
    </row>
    <row r="397" spans="1:24" ht="15">
      <c r="A397">
        <v>20190121</v>
      </c>
      <c r="B397">
        <v>42</v>
      </c>
      <c r="C397">
        <v>1100</v>
      </c>
      <c r="D397" s="4">
        <f t="shared" si="31"/>
        <v>-2200</v>
      </c>
      <c r="E397" s="1">
        <v>11.3</v>
      </c>
      <c r="F397" s="6">
        <f t="shared" si="29"/>
        <v>600</v>
      </c>
      <c r="G397">
        <v>38800</v>
      </c>
      <c r="H397">
        <v>30</v>
      </c>
      <c r="I397">
        <v>4.7</v>
      </c>
      <c r="J397" s="1">
        <v>0.95479999999999998</v>
      </c>
      <c r="K397" s="1">
        <v>0.13289999999999999</v>
      </c>
      <c r="L397" s="1">
        <v>1.4330000000000001</v>
      </c>
      <c r="M397">
        <f t="shared" si="30"/>
        <v>2.6320000000000006</v>
      </c>
      <c r="N397" s="3">
        <v>0</v>
      </c>
      <c r="O397" s="3">
        <v>0</v>
      </c>
      <c r="Q397" s="1">
        <v>7.1570000000000002E-3</v>
      </c>
      <c r="R397" t="s">
        <v>23</v>
      </c>
      <c r="S397" s="9">
        <v>0.01</v>
      </c>
      <c r="T397" s="4">
        <v>1555051131217330</v>
      </c>
      <c r="U397" s="4">
        <f t="shared" si="32"/>
        <v>20190121</v>
      </c>
      <c r="V397" t="s">
        <v>317</v>
      </c>
    </row>
    <row r="398" spans="1:24" ht="15">
      <c r="A398">
        <v>20190121</v>
      </c>
      <c r="B398">
        <v>43</v>
      </c>
      <c r="C398">
        <v>1100</v>
      </c>
      <c r="D398" s="4">
        <f t="shared" si="31"/>
        <v>-2200</v>
      </c>
      <c r="E398" s="1">
        <v>11.3</v>
      </c>
      <c r="F398" s="6">
        <f t="shared" si="29"/>
        <v>900</v>
      </c>
      <c r="G398">
        <v>39100</v>
      </c>
      <c r="H398">
        <v>32</v>
      </c>
      <c r="I398">
        <v>4.7</v>
      </c>
      <c r="J398" s="1">
        <v>2.5939999999999999</v>
      </c>
      <c r="K398" s="1">
        <v>0.26369999999999999</v>
      </c>
      <c r="L398" s="1">
        <v>3.5739999999999998</v>
      </c>
      <c r="M398">
        <f t="shared" si="30"/>
        <v>2.6320000000000006</v>
      </c>
      <c r="N398" s="3">
        <v>0</v>
      </c>
      <c r="O398" s="3">
        <v>0</v>
      </c>
      <c r="Q398" s="1">
        <v>3.5520000000000003E-2</v>
      </c>
      <c r="R398" s="10" t="s">
        <v>23</v>
      </c>
      <c r="S398" s="9">
        <v>7.0000000000000001E-3</v>
      </c>
      <c r="T398" s="4">
        <v>7717677264334180</v>
      </c>
      <c r="U398" s="4">
        <f t="shared" si="32"/>
        <v>20190121</v>
      </c>
      <c r="V398" t="s">
        <v>318</v>
      </c>
    </row>
    <row r="399" spans="1:24" ht="15">
      <c r="A399">
        <v>20190121</v>
      </c>
      <c r="B399">
        <v>44</v>
      </c>
      <c r="C399">
        <v>1100</v>
      </c>
      <c r="D399" s="4">
        <f t="shared" si="31"/>
        <v>-2200</v>
      </c>
      <c r="E399" s="1">
        <v>11.3</v>
      </c>
      <c r="F399" s="6">
        <f t="shared" si="29"/>
        <v>900</v>
      </c>
      <c r="G399">
        <v>39100</v>
      </c>
      <c r="H399">
        <v>32</v>
      </c>
      <c r="I399">
        <v>4.7</v>
      </c>
      <c r="J399" s="1">
        <v>1.518</v>
      </c>
      <c r="K399" s="1">
        <v>0.13339999999999999</v>
      </c>
      <c r="L399" s="1">
        <v>2.1739999999999999</v>
      </c>
      <c r="M399">
        <f t="shared" si="30"/>
        <v>2.6320000000000006</v>
      </c>
      <c r="N399" s="3">
        <v>0</v>
      </c>
      <c r="O399" s="3">
        <v>0</v>
      </c>
      <c r="Q399" s="1">
        <v>8.3529999999999993E-3</v>
      </c>
      <c r="R399" t="s">
        <v>23</v>
      </c>
      <c r="S399" s="9">
        <v>7.0000000000000001E-3</v>
      </c>
      <c r="T399" s="4">
        <v>1814914363428580</v>
      </c>
      <c r="U399" s="4">
        <f t="shared" si="32"/>
        <v>20190121</v>
      </c>
      <c r="V399" t="s">
        <v>318</v>
      </c>
      <c r="X399" t="s">
        <v>150</v>
      </c>
    </row>
    <row r="400" spans="1:24" ht="15">
      <c r="A400">
        <v>20190121</v>
      </c>
      <c r="B400">
        <v>45</v>
      </c>
      <c r="C400">
        <v>1100</v>
      </c>
      <c r="D400" s="4">
        <f t="shared" si="31"/>
        <v>-2200</v>
      </c>
      <c r="E400" s="1">
        <v>11.3</v>
      </c>
      <c r="F400" s="6">
        <f t="shared" si="29"/>
        <v>900</v>
      </c>
      <c r="G400">
        <v>39100</v>
      </c>
      <c r="H400">
        <v>32</v>
      </c>
      <c r="I400">
        <v>4.7</v>
      </c>
      <c r="J400" s="1">
        <v>2.0950000000000002</v>
      </c>
      <c r="K400" s="1">
        <v>0.18690000000000001</v>
      </c>
      <c r="L400" s="1">
        <v>2.9060000000000001</v>
      </c>
      <c r="M400">
        <f t="shared" si="30"/>
        <v>2.6320000000000006</v>
      </c>
      <c r="N400" s="3">
        <v>0</v>
      </c>
      <c r="O400" s="3">
        <v>0</v>
      </c>
      <c r="Q400" s="1">
        <v>1.9689999999999999E-2</v>
      </c>
      <c r="R400" t="s">
        <v>23</v>
      </c>
      <c r="S400" s="9">
        <v>7.0000000000000001E-3</v>
      </c>
      <c r="T400" s="4">
        <v>4278183145685250</v>
      </c>
      <c r="U400" s="4">
        <f t="shared" si="32"/>
        <v>20190121</v>
      </c>
      <c r="V400" t="s">
        <v>319</v>
      </c>
    </row>
    <row r="401" spans="1:22" ht="15">
      <c r="A401" s="47">
        <v>20190121</v>
      </c>
      <c r="B401" s="47">
        <v>46</v>
      </c>
      <c r="C401" s="47">
        <v>0</v>
      </c>
      <c r="D401" s="4">
        <f t="shared" si="31"/>
        <v>0</v>
      </c>
      <c r="E401" s="1">
        <v>11.3</v>
      </c>
      <c r="F401" s="6">
        <f t="shared" si="29"/>
        <v>900</v>
      </c>
      <c r="G401">
        <v>39100</v>
      </c>
      <c r="H401">
        <v>20</v>
      </c>
      <c r="I401">
        <v>4.7</v>
      </c>
      <c r="J401" s="1">
        <v>0.22409999999999999</v>
      </c>
      <c r="K401" s="1">
        <v>0.17119999999999999</v>
      </c>
      <c r="L401" s="1">
        <v>0.49619999999999997</v>
      </c>
      <c r="M401">
        <f t="shared" si="30"/>
        <v>2.6320000000000006</v>
      </c>
      <c r="N401" s="3">
        <v>0</v>
      </c>
      <c r="O401" s="3">
        <v>0</v>
      </c>
      <c r="Q401" s="1">
        <v>1.0999999999999999E-2</v>
      </c>
      <c r="R401" t="s">
        <v>21</v>
      </c>
      <c r="S401" s="9">
        <v>0.65700000000000003</v>
      </c>
      <c r="T401" s="4">
        <v>2390046450103490</v>
      </c>
      <c r="U401" s="4">
        <f t="shared" si="32"/>
        <v>20190121</v>
      </c>
      <c r="V401" t="s">
        <v>320</v>
      </c>
    </row>
    <row r="402" spans="1:22" ht="15">
      <c r="A402" s="47">
        <v>20190121</v>
      </c>
      <c r="B402" s="47">
        <v>47</v>
      </c>
      <c r="C402" s="47">
        <v>0</v>
      </c>
      <c r="D402" s="4">
        <f t="shared" si="31"/>
        <v>0</v>
      </c>
      <c r="E402" s="1">
        <v>11.3</v>
      </c>
      <c r="F402" s="6">
        <f t="shared" ref="F402:F465" si="33">G402-38200</f>
        <v>900</v>
      </c>
      <c r="G402">
        <v>39100</v>
      </c>
      <c r="H402">
        <v>20</v>
      </c>
      <c r="I402">
        <v>4.7</v>
      </c>
      <c r="J402" s="1">
        <v>0.22489999999999999</v>
      </c>
      <c r="K402" s="1">
        <v>0.18149999999999999</v>
      </c>
      <c r="L402" s="1">
        <v>0.50249999999999995</v>
      </c>
      <c r="M402">
        <f t="shared" si="30"/>
        <v>2.6320000000000006</v>
      </c>
      <c r="N402" s="3">
        <v>0</v>
      </c>
      <c r="O402" s="3">
        <v>0</v>
      </c>
      <c r="Q402" s="1">
        <v>1.094E-2</v>
      </c>
      <c r="R402" t="s">
        <v>23</v>
      </c>
      <c r="S402" s="9">
        <v>0.65700000000000003</v>
      </c>
      <c r="T402" s="4">
        <v>2377009833102920</v>
      </c>
      <c r="U402" s="4">
        <f t="shared" si="32"/>
        <v>20190121</v>
      </c>
      <c r="V402" t="s">
        <v>320</v>
      </c>
    </row>
    <row r="403" spans="1:22" ht="15">
      <c r="A403" s="47">
        <v>20190121</v>
      </c>
      <c r="B403" s="47">
        <v>48</v>
      </c>
      <c r="C403" s="47">
        <v>0</v>
      </c>
      <c r="D403" s="4">
        <f t="shared" si="31"/>
        <v>0</v>
      </c>
      <c r="E403" s="1">
        <v>11.3</v>
      </c>
      <c r="F403" s="6">
        <f t="shared" si="33"/>
        <v>900</v>
      </c>
      <c r="G403">
        <v>39100</v>
      </c>
      <c r="H403">
        <v>19</v>
      </c>
      <c r="I403">
        <v>4.7</v>
      </c>
      <c r="J403" s="1">
        <v>6.8690000000000001E-2</v>
      </c>
      <c r="K403" s="1">
        <v>0.28749999999999998</v>
      </c>
      <c r="L403" s="1">
        <v>0.38200000000000001</v>
      </c>
      <c r="M403">
        <f t="shared" si="30"/>
        <v>2.6320000000000006</v>
      </c>
      <c r="N403" s="3">
        <v>0</v>
      </c>
      <c r="O403" s="3">
        <v>0</v>
      </c>
      <c r="Q403" s="1">
        <v>2.3539999999999998E-2</v>
      </c>
      <c r="R403" t="s">
        <v>23</v>
      </c>
      <c r="S403" s="9">
        <v>0.65700000000000003</v>
      </c>
      <c r="T403" s="4">
        <v>5114699403221470</v>
      </c>
      <c r="U403" s="4">
        <f t="shared" si="32"/>
        <v>20190121</v>
      </c>
      <c r="V403" t="s">
        <v>320</v>
      </c>
    </row>
    <row r="404" spans="1:22" ht="15">
      <c r="A404" s="47">
        <v>20190121</v>
      </c>
      <c r="B404" s="47">
        <v>49</v>
      </c>
      <c r="C404" s="47">
        <v>0</v>
      </c>
      <c r="D404" s="4">
        <f t="shared" si="31"/>
        <v>0</v>
      </c>
      <c r="E404" s="1">
        <v>11.3</v>
      </c>
      <c r="F404" s="6">
        <f t="shared" si="33"/>
        <v>600</v>
      </c>
      <c r="G404">
        <v>38800</v>
      </c>
      <c r="H404">
        <v>21</v>
      </c>
      <c r="I404">
        <v>4.5</v>
      </c>
      <c r="J404" s="1">
        <v>0.2515</v>
      </c>
      <c r="K404" s="1">
        <v>0.23300000000000001</v>
      </c>
      <c r="L404" s="1">
        <v>0.5726</v>
      </c>
      <c r="M404">
        <f t="shared" si="30"/>
        <v>2.5200000000000005</v>
      </c>
      <c r="N404" s="3">
        <v>0</v>
      </c>
      <c r="O404" s="3">
        <v>0</v>
      </c>
      <c r="Q404" s="1">
        <v>1.8380000000000001E-2</v>
      </c>
      <c r="R404" t="s">
        <v>23</v>
      </c>
      <c r="S404" s="9">
        <v>0.92900000000000005</v>
      </c>
      <c r="T404" s="4">
        <v>3993550341172920</v>
      </c>
      <c r="U404" s="4">
        <f t="shared" si="32"/>
        <v>20190121</v>
      </c>
      <c r="V404" t="s">
        <v>321</v>
      </c>
    </row>
    <row r="405" spans="1:22" ht="15">
      <c r="A405" s="47">
        <v>20190121</v>
      </c>
      <c r="B405" s="47">
        <v>50</v>
      </c>
      <c r="C405" s="47">
        <v>0</v>
      </c>
      <c r="D405" s="4">
        <f t="shared" si="31"/>
        <v>0</v>
      </c>
      <c r="E405" s="1">
        <v>11.3</v>
      </c>
      <c r="F405" s="6">
        <f t="shared" si="33"/>
        <v>600</v>
      </c>
      <c r="G405">
        <v>38800</v>
      </c>
      <c r="H405">
        <v>19</v>
      </c>
      <c r="I405">
        <v>4.8</v>
      </c>
      <c r="J405" s="1">
        <v>0.24010000000000001</v>
      </c>
      <c r="K405" s="1">
        <v>0.13339999999999999</v>
      </c>
      <c r="L405" s="1">
        <v>0.45939999999999998</v>
      </c>
      <c r="M405">
        <f t="shared" si="30"/>
        <v>2.6880000000000002</v>
      </c>
      <c r="N405" s="3">
        <v>0</v>
      </c>
      <c r="O405" s="3">
        <v>0</v>
      </c>
      <c r="Q405" s="1">
        <v>6.777E-3</v>
      </c>
      <c r="R405" t="s">
        <v>23</v>
      </c>
      <c r="S405" s="9">
        <v>0.99099999999999999</v>
      </c>
      <c r="T405" s="4">
        <v>1472485890213760</v>
      </c>
      <c r="U405" s="4">
        <f t="shared" si="32"/>
        <v>20190121</v>
      </c>
      <c r="V405" t="s">
        <v>80</v>
      </c>
    </row>
    <row r="406" spans="1:22" ht="15">
      <c r="A406">
        <v>20190121</v>
      </c>
      <c r="B406">
        <v>51</v>
      </c>
      <c r="C406">
        <v>250</v>
      </c>
      <c r="D406" s="4">
        <f t="shared" si="31"/>
        <v>-500</v>
      </c>
      <c r="E406" s="1">
        <v>11.3</v>
      </c>
      <c r="F406" s="6">
        <f t="shared" si="33"/>
        <v>600</v>
      </c>
      <c r="G406">
        <v>38800</v>
      </c>
      <c r="H406">
        <v>19</v>
      </c>
      <c r="I406">
        <v>4.7</v>
      </c>
      <c r="J406" s="1">
        <v>0.29509999999999997</v>
      </c>
      <c r="K406" s="1">
        <v>9.5759999999999998E-2</v>
      </c>
      <c r="L406" s="1">
        <v>0.49659999999999999</v>
      </c>
      <c r="M406">
        <f t="shared" si="30"/>
        <v>2.6320000000000006</v>
      </c>
      <c r="N406" s="3">
        <v>0</v>
      </c>
      <c r="O406" s="3">
        <v>0</v>
      </c>
      <c r="Q406" s="1">
        <v>1.8339999999999999E-3</v>
      </c>
      <c r="R406" t="s">
        <v>23</v>
      </c>
      <c r="S406" s="9">
        <v>0.161</v>
      </c>
      <c r="T406" s="4">
        <v>398485926317255</v>
      </c>
      <c r="U406" s="4">
        <f t="shared" si="32"/>
        <v>20190121</v>
      </c>
    </row>
    <row r="407" spans="1:22" ht="15">
      <c r="A407">
        <v>20190121</v>
      </c>
      <c r="B407">
        <v>52</v>
      </c>
      <c r="C407">
        <v>250</v>
      </c>
      <c r="D407" s="4">
        <f t="shared" si="31"/>
        <v>-500</v>
      </c>
      <c r="E407" s="1">
        <v>11.3</v>
      </c>
      <c r="F407" s="6">
        <f t="shared" si="33"/>
        <v>600</v>
      </c>
      <c r="G407">
        <v>38800</v>
      </c>
      <c r="H407">
        <v>19</v>
      </c>
      <c r="I407">
        <v>4.8499999999999996</v>
      </c>
      <c r="J407" s="1">
        <v>0.53969999999999996</v>
      </c>
      <c r="K407" s="1">
        <v>0.1124</v>
      </c>
      <c r="L407" s="1">
        <v>0.84930000000000005</v>
      </c>
      <c r="M407">
        <f t="shared" si="30"/>
        <v>2.7160000000000002</v>
      </c>
      <c r="N407" s="3">
        <v>0</v>
      </c>
      <c r="O407" s="3">
        <v>0</v>
      </c>
      <c r="Q407" s="1">
        <v>4.4169999999999999E-3</v>
      </c>
      <c r="R407" t="s">
        <v>23</v>
      </c>
      <c r="S407" s="9">
        <v>0.16600000000000001</v>
      </c>
      <c r="T407" s="4">
        <v>959712288191557</v>
      </c>
      <c r="U407" s="4">
        <f t="shared" si="32"/>
        <v>20190121</v>
      </c>
      <c r="V407" t="s">
        <v>322</v>
      </c>
    </row>
    <row r="408" spans="1:22" ht="15">
      <c r="A408">
        <v>20190121</v>
      </c>
      <c r="B408">
        <v>53</v>
      </c>
      <c r="C408">
        <v>250</v>
      </c>
      <c r="D408" s="4">
        <f t="shared" si="31"/>
        <v>-500</v>
      </c>
      <c r="E408" s="1">
        <v>11.3</v>
      </c>
      <c r="F408" s="6">
        <f t="shared" si="33"/>
        <v>600</v>
      </c>
      <c r="G408">
        <v>38800</v>
      </c>
      <c r="H408">
        <v>19</v>
      </c>
      <c r="I408">
        <v>4.4000000000000004</v>
      </c>
      <c r="J408" s="1">
        <v>0.2571</v>
      </c>
      <c r="K408" s="1">
        <v>6.9620000000000001E-2</v>
      </c>
      <c r="L408" s="1">
        <v>0.36730000000000002</v>
      </c>
      <c r="M408">
        <f t="shared" si="30"/>
        <v>2.4640000000000004</v>
      </c>
      <c r="N408" s="3">
        <v>0</v>
      </c>
      <c r="O408" s="3">
        <v>0</v>
      </c>
      <c r="Q408" s="1">
        <v>7.5520000000000003E-4</v>
      </c>
      <c r="R408" t="s">
        <v>23</v>
      </c>
      <c r="S408" s="9">
        <v>0.151</v>
      </c>
      <c r="T408" s="4">
        <v>164087552647105</v>
      </c>
      <c r="U408" s="4">
        <f t="shared" si="32"/>
        <v>20190121</v>
      </c>
    </row>
    <row r="409" spans="1:22" ht="15">
      <c r="A409">
        <v>20190117</v>
      </c>
      <c r="B409">
        <v>1</v>
      </c>
      <c r="C409" s="6">
        <v>0</v>
      </c>
      <c r="D409" s="4">
        <f t="shared" si="31"/>
        <v>0</v>
      </c>
      <c r="E409" s="5">
        <v>-1</v>
      </c>
      <c r="F409" s="6">
        <f t="shared" si="33"/>
        <v>-300</v>
      </c>
      <c r="G409">
        <v>37900</v>
      </c>
      <c r="H409">
        <v>21</v>
      </c>
      <c r="I409" s="8">
        <v>3.7</v>
      </c>
      <c r="J409" s="8">
        <v>1.107</v>
      </c>
      <c r="K409" s="8"/>
      <c r="L409" s="8">
        <v>2.59</v>
      </c>
      <c r="M409">
        <f t="shared" si="30"/>
        <v>2.0720000000000005</v>
      </c>
      <c r="N409" s="3">
        <v>0</v>
      </c>
      <c r="O409" s="3">
        <v>0</v>
      </c>
      <c r="Q409" s="1">
        <v>6.6530000000000001E-3</v>
      </c>
      <c r="R409" t="s">
        <v>23</v>
      </c>
      <c r="S409" s="9">
        <v>1.4159999999999999</v>
      </c>
      <c r="T409" s="4">
        <v>1445543548412590</v>
      </c>
      <c r="U409" s="4">
        <f t="shared" si="32"/>
        <v>20190117</v>
      </c>
      <c r="V409" t="s">
        <v>323</v>
      </c>
    </row>
    <row r="410" spans="1:22" ht="15">
      <c r="A410">
        <v>20190117</v>
      </c>
      <c r="B410">
        <v>2</v>
      </c>
      <c r="C410">
        <v>0</v>
      </c>
      <c r="D410" s="4">
        <f t="shared" si="31"/>
        <v>0</v>
      </c>
      <c r="E410" s="1">
        <v>-1</v>
      </c>
      <c r="F410" s="6">
        <f t="shared" si="33"/>
        <v>-300</v>
      </c>
      <c r="G410">
        <v>37900</v>
      </c>
      <c r="H410">
        <v>21</v>
      </c>
      <c r="I410">
        <v>3.6</v>
      </c>
      <c r="J410" s="1">
        <v>1.3340000000000001</v>
      </c>
      <c r="L410" s="1">
        <v>2.92</v>
      </c>
      <c r="M410">
        <f t="shared" si="30"/>
        <v>2.0160000000000005</v>
      </c>
      <c r="N410" s="3">
        <v>0</v>
      </c>
      <c r="O410" s="3">
        <v>0</v>
      </c>
      <c r="Q410" s="1">
        <v>5.398E-3</v>
      </c>
      <c r="R410" t="s">
        <v>23</v>
      </c>
      <c r="S410" s="9">
        <v>1.3779999999999999</v>
      </c>
      <c r="T410" s="4">
        <v>1172860976150780</v>
      </c>
      <c r="U410" s="4">
        <f t="shared" si="32"/>
        <v>20190117</v>
      </c>
      <c r="V410" t="s">
        <v>324</v>
      </c>
    </row>
    <row r="411" spans="1:22" ht="15">
      <c r="A411">
        <v>20190117</v>
      </c>
      <c r="B411">
        <v>3</v>
      </c>
      <c r="C411">
        <v>0</v>
      </c>
      <c r="D411" s="4">
        <f t="shared" si="31"/>
        <v>0</v>
      </c>
      <c r="E411" s="5">
        <v>-1</v>
      </c>
      <c r="F411" s="6">
        <f t="shared" si="33"/>
        <v>-300</v>
      </c>
      <c r="G411">
        <v>37900</v>
      </c>
      <c r="H411">
        <v>21</v>
      </c>
      <c r="I411">
        <v>3.7</v>
      </c>
      <c r="J411" s="1">
        <v>0.84370000000000001</v>
      </c>
      <c r="L411" s="1">
        <v>2.0659999999999998</v>
      </c>
      <c r="M411">
        <f t="shared" si="30"/>
        <v>2.0720000000000005</v>
      </c>
      <c r="N411" s="3">
        <v>0</v>
      </c>
      <c r="O411" s="3">
        <v>0</v>
      </c>
      <c r="Q411" s="1">
        <v>7.3559999999999997E-3</v>
      </c>
      <c r="R411" t="s">
        <v>23</v>
      </c>
      <c r="S411" s="9">
        <v>1.4159999999999999</v>
      </c>
      <c r="T411" s="4">
        <v>1598289244269200</v>
      </c>
      <c r="U411" s="4">
        <f t="shared" si="32"/>
        <v>20190117</v>
      </c>
      <c r="V411" t="s">
        <v>323</v>
      </c>
    </row>
    <row r="412" spans="1:22" ht="15">
      <c r="A412">
        <v>20190117</v>
      </c>
      <c r="B412">
        <v>4</v>
      </c>
      <c r="C412">
        <v>0</v>
      </c>
      <c r="D412" s="4">
        <f t="shared" si="31"/>
        <v>0</v>
      </c>
      <c r="E412" s="1">
        <v>-1</v>
      </c>
      <c r="F412" s="6">
        <f t="shared" si="33"/>
        <v>-300</v>
      </c>
      <c r="G412">
        <v>37900</v>
      </c>
      <c r="H412">
        <v>21</v>
      </c>
      <c r="I412">
        <v>3.7</v>
      </c>
      <c r="J412" s="1">
        <v>0.7601</v>
      </c>
      <c r="L412" s="1">
        <v>1.857</v>
      </c>
      <c r="M412">
        <f t="shared" si="30"/>
        <v>2.0720000000000005</v>
      </c>
      <c r="N412" s="3">
        <v>0</v>
      </c>
      <c r="O412" s="3">
        <v>0</v>
      </c>
      <c r="Q412" s="1">
        <v>8.5269999999999999E-3</v>
      </c>
      <c r="R412" t="s">
        <v>23</v>
      </c>
      <c r="S412" s="9">
        <v>1.4159999999999999</v>
      </c>
      <c r="T412" s="4">
        <v>1852720552730220</v>
      </c>
      <c r="U412" s="4">
        <f t="shared" si="32"/>
        <v>20190117</v>
      </c>
      <c r="V412" t="s">
        <v>325</v>
      </c>
    </row>
    <row r="413" spans="1:22" ht="15">
      <c r="A413">
        <v>20190117</v>
      </c>
      <c r="B413">
        <v>5</v>
      </c>
      <c r="C413">
        <v>0</v>
      </c>
      <c r="D413" s="4">
        <f t="shared" si="31"/>
        <v>0</v>
      </c>
      <c r="E413" s="5">
        <v>-1</v>
      </c>
      <c r="F413" s="6">
        <f t="shared" si="33"/>
        <v>-300</v>
      </c>
      <c r="G413">
        <v>37900</v>
      </c>
      <c r="H413">
        <v>21</v>
      </c>
      <c r="I413">
        <v>3.6</v>
      </c>
      <c r="J413" s="1">
        <v>0.9345</v>
      </c>
      <c r="L413" s="1">
        <v>2.1970000000000001</v>
      </c>
      <c r="M413">
        <f t="shared" si="30"/>
        <v>2.0160000000000005</v>
      </c>
      <c r="N413" s="3">
        <v>0</v>
      </c>
      <c r="O413" s="3">
        <v>0</v>
      </c>
      <c r="Q413" s="1">
        <v>1.217E-2</v>
      </c>
      <c r="R413" t="s">
        <v>23</v>
      </c>
      <c r="S413" s="9">
        <v>1.3779999999999999</v>
      </c>
      <c r="T413" s="4">
        <v>2644260481614500</v>
      </c>
      <c r="U413" s="4">
        <f t="shared" si="32"/>
        <v>20190117</v>
      </c>
      <c r="V413" t="s">
        <v>325</v>
      </c>
    </row>
    <row r="414" spans="1:22" ht="15">
      <c r="A414">
        <v>20190117</v>
      </c>
      <c r="B414">
        <v>6</v>
      </c>
      <c r="C414">
        <v>0</v>
      </c>
      <c r="D414" s="4">
        <f t="shared" si="31"/>
        <v>0</v>
      </c>
      <c r="E414" s="1">
        <v>-1</v>
      </c>
      <c r="F414" s="6">
        <f t="shared" si="33"/>
        <v>-300</v>
      </c>
      <c r="G414">
        <v>37900</v>
      </c>
      <c r="H414">
        <v>21</v>
      </c>
      <c r="I414">
        <v>3.7</v>
      </c>
      <c r="J414" s="1">
        <v>0.78839999999999999</v>
      </c>
      <c r="L414" s="1">
        <v>1.9219999999999999</v>
      </c>
      <c r="M414">
        <f t="shared" si="30"/>
        <v>2.0720000000000005</v>
      </c>
      <c r="N414" s="3">
        <v>0</v>
      </c>
      <c r="O414" s="3">
        <v>0</v>
      </c>
      <c r="Q414" s="1">
        <v>1.2760000000000001E-2</v>
      </c>
      <c r="R414" t="s">
        <v>23</v>
      </c>
      <c r="S414" s="9">
        <v>1.4159999999999999</v>
      </c>
      <c r="T414" s="4">
        <v>2772453882120050</v>
      </c>
      <c r="U414" s="4">
        <f t="shared" si="32"/>
        <v>20190117</v>
      </c>
      <c r="V414" t="s">
        <v>325</v>
      </c>
    </row>
    <row r="415" spans="1:22" ht="15">
      <c r="A415">
        <v>20190117</v>
      </c>
      <c r="B415">
        <v>7</v>
      </c>
      <c r="C415">
        <v>400</v>
      </c>
      <c r="D415" s="4">
        <f t="shared" si="31"/>
        <v>-800</v>
      </c>
      <c r="E415" s="5">
        <v>-1</v>
      </c>
      <c r="F415" s="6">
        <f t="shared" si="33"/>
        <v>-300</v>
      </c>
      <c r="G415">
        <v>37900</v>
      </c>
      <c r="H415">
        <f>800/28</f>
        <v>28.571428571428573</v>
      </c>
      <c r="I415">
        <v>3.6</v>
      </c>
      <c r="J415" s="1">
        <v>2.2959999999999998</v>
      </c>
      <c r="L415" s="1">
        <v>4.6219999999999999</v>
      </c>
      <c r="M415">
        <f t="shared" si="30"/>
        <v>2.0160000000000005</v>
      </c>
      <c r="N415" s="3">
        <v>11</v>
      </c>
      <c r="O415" s="3">
        <v>10.5</v>
      </c>
      <c r="Q415" s="1">
        <v>5.1409999999999997E-3</v>
      </c>
      <c r="R415" t="s">
        <v>23</v>
      </c>
      <c r="S415" s="9">
        <v>9.9000000000000005E-2</v>
      </c>
      <c r="T415" s="4">
        <v>1117020799998360</v>
      </c>
      <c r="U415" s="4">
        <f t="shared" si="32"/>
        <v>20190117</v>
      </c>
      <c r="V415" t="s">
        <v>326</v>
      </c>
    </row>
    <row r="416" spans="1:22" ht="15">
      <c r="A416">
        <v>20190117</v>
      </c>
      <c r="B416">
        <v>8</v>
      </c>
      <c r="C416">
        <v>400</v>
      </c>
      <c r="D416" s="4">
        <f t="shared" si="31"/>
        <v>-800</v>
      </c>
      <c r="E416" s="1">
        <v>-1</v>
      </c>
      <c r="F416" s="6">
        <f t="shared" si="33"/>
        <v>-300</v>
      </c>
      <c r="G416">
        <v>37900</v>
      </c>
      <c r="H416">
        <v>28</v>
      </c>
      <c r="I416">
        <v>3.7</v>
      </c>
      <c r="J416" s="1">
        <v>1.0289999999999999</v>
      </c>
      <c r="L416" s="1">
        <v>2.3889999999999998</v>
      </c>
      <c r="M416">
        <f t="shared" si="30"/>
        <v>2.0720000000000005</v>
      </c>
      <c r="N416" s="3">
        <v>0</v>
      </c>
      <c r="O416" s="3">
        <v>11</v>
      </c>
      <c r="Q416" s="1">
        <v>4.0699999999999998E-3</v>
      </c>
      <c r="R416" t="s">
        <v>23</v>
      </c>
      <c r="S416" s="9">
        <v>0.10199999999999999</v>
      </c>
      <c r="T416" s="4">
        <v>884317186538292</v>
      </c>
      <c r="U416" s="4">
        <f t="shared" si="32"/>
        <v>20190117</v>
      </c>
      <c r="V416" t="s">
        <v>327</v>
      </c>
    </row>
    <row r="417" spans="1:22" ht="15">
      <c r="A417">
        <v>20190117</v>
      </c>
      <c r="B417">
        <v>9</v>
      </c>
      <c r="C417">
        <v>400</v>
      </c>
      <c r="D417" s="4">
        <f t="shared" si="31"/>
        <v>-800</v>
      </c>
      <c r="E417" s="5">
        <v>-1</v>
      </c>
      <c r="F417" s="6">
        <f t="shared" si="33"/>
        <v>-300</v>
      </c>
      <c r="G417">
        <v>37900</v>
      </c>
      <c r="H417">
        <v>21</v>
      </c>
      <c r="I417">
        <v>3.6</v>
      </c>
      <c r="J417" s="1">
        <v>3.7709999999999999</v>
      </c>
      <c r="L417" s="1">
        <v>6.8810000000000002</v>
      </c>
      <c r="M417">
        <f t="shared" si="30"/>
        <v>2.0160000000000005</v>
      </c>
      <c r="N417" s="3">
        <v>0</v>
      </c>
      <c r="O417" s="3">
        <v>0</v>
      </c>
      <c r="Q417" s="1">
        <v>6.4330000000000003E-3</v>
      </c>
      <c r="R417" t="s">
        <v>23</v>
      </c>
      <c r="S417" s="9">
        <v>9.9000000000000005E-2</v>
      </c>
      <c r="T417" s="4">
        <v>1397742619410520</v>
      </c>
      <c r="U417" s="4">
        <f t="shared" si="32"/>
        <v>20190117</v>
      </c>
      <c r="V417" t="s">
        <v>328</v>
      </c>
    </row>
    <row r="418" spans="1:22" ht="15">
      <c r="A418">
        <v>20190117</v>
      </c>
      <c r="B418">
        <v>10</v>
      </c>
      <c r="C418">
        <v>400</v>
      </c>
      <c r="D418" s="4">
        <f t="shared" si="31"/>
        <v>-800</v>
      </c>
      <c r="E418" s="1">
        <v>-1</v>
      </c>
      <c r="F418" s="6">
        <f t="shared" si="33"/>
        <v>-300</v>
      </c>
      <c r="G418">
        <v>37900</v>
      </c>
      <c r="H418">
        <v>26</v>
      </c>
      <c r="I418">
        <v>3.6</v>
      </c>
      <c r="J418" s="1">
        <v>1.468</v>
      </c>
      <c r="L418" s="1">
        <v>3.2839999999999998</v>
      </c>
      <c r="M418">
        <f t="shared" si="30"/>
        <v>2.0160000000000005</v>
      </c>
      <c r="N418" s="3">
        <v>0</v>
      </c>
      <c r="O418" s="3">
        <v>0</v>
      </c>
      <c r="Q418" s="1">
        <v>3.8660000000000001E-3</v>
      </c>
      <c r="R418" t="s">
        <v>23</v>
      </c>
      <c r="S418" s="9">
        <v>9.9000000000000005E-2</v>
      </c>
      <c r="T418" s="4">
        <v>839992688736372</v>
      </c>
      <c r="U418" s="4">
        <f t="shared" si="32"/>
        <v>20190117</v>
      </c>
      <c r="V418" t="s">
        <v>329</v>
      </c>
    </row>
    <row r="419" spans="1:22" ht="15">
      <c r="A419">
        <v>20190117</v>
      </c>
      <c r="B419">
        <v>11</v>
      </c>
      <c r="C419">
        <v>400</v>
      </c>
      <c r="D419" s="4">
        <f t="shared" si="31"/>
        <v>-800</v>
      </c>
      <c r="E419" s="5">
        <v>-1</v>
      </c>
      <c r="F419" s="6">
        <f t="shared" si="33"/>
        <v>-300</v>
      </c>
      <c r="G419">
        <v>37900</v>
      </c>
      <c r="H419">
        <v>21</v>
      </c>
      <c r="I419">
        <v>3.4</v>
      </c>
      <c r="J419" s="1">
        <v>1.284</v>
      </c>
      <c r="L419" s="1">
        <v>2.9929999999999999</v>
      </c>
      <c r="M419">
        <f t="shared" si="30"/>
        <v>1.9040000000000001</v>
      </c>
      <c r="N419" s="3">
        <v>0</v>
      </c>
      <c r="O419" s="3">
        <v>0</v>
      </c>
      <c r="Q419" s="1">
        <v>1.193E-2</v>
      </c>
      <c r="R419" t="s">
        <v>23</v>
      </c>
      <c r="S419" s="9">
        <v>9.4E-2</v>
      </c>
      <c r="T419" s="4">
        <v>2592114013612240</v>
      </c>
      <c r="U419" s="4">
        <f t="shared" si="32"/>
        <v>20190117</v>
      </c>
      <c r="V419" t="s">
        <v>330</v>
      </c>
    </row>
    <row r="420" spans="1:22" ht="15">
      <c r="A420">
        <v>20190117</v>
      </c>
      <c r="B420">
        <v>12</v>
      </c>
      <c r="C420">
        <v>400</v>
      </c>
      <c r="D420" s="4">
        <f t="shared" si="31"/>
        <v>-800</v>
      </c>
      <c r="E420" s="1">
        <v>-1</v>
      </c>
      <c r="F420" s="6">
        <f t="shared" si="33"/>
        <v>-300</v>
      </c>
      <c r="G420">
        <v>37900</v>
      </c>
      <c r="H420">
        <v>24</v>
      </c>
      <c r="I420">
        <v>3.7</v>
      </c>
      <c r="J420" s="1">
        <v>2.387</v>
      </c>
      <c r="L420" s="1">
        <v>4.625</v>
      </c>
      <c r="M420">
        <f t="shared" ref="M420:M483" si="34">I420*0.56</f>
        <v>2.0720000000000005</v>
      </c>
      <c r="N420" s="3">
        <v>0</v>
      </c>
      <c r="O420" s="3">
        <v>12</v>
      </c>
      <c r="Q420" s="1">
        <v>2.6419999999999998E-3</v>
      </c>
      <c r="R420" t="s">
        <v>23</v>
      </c>
      <c r="S420" s="9">
        <v>0.10199999999999999</v>
      </c>
      <c r="T420" s="4">
        <v>574045701924857</v>
      </c>
      <c r="U420" s="4">
        <f t="shared" si="32"/>
        <v>20190117</v>
      </c>
      <c r="V420" t="s">
        <v>331</v>
      </c>
    </row>
    <row r="421" spans="1:22" ht="15">
      <c r="A421">
        <v>20190117</v>
      </c>
      <c r="B421">
        <v>13</v>
      </c>
      <c r="C421">
        <v>400</v>
      </c>
      <c r="D421" s="4">
        <f t="shared" si="31"/>
        <v>-800</v>
      </c>
      <c r="E421" s="5">
        <v>-1</v>
      </c>
      <c r="F421" s="6">
        <f t="shared" si="33"/>
        <v>-300</v>
      </c>
      <c r="G421">
        <v>37900</v>
      </c>
      <c r="H421">
        <v>21</v>
      </c>
      <c r="I421">
        <v>3.7</v>
      </c>
      <c r="J421" s="1">
        <v>2.1970000000000001</v>
      </c>
      <c r="L421" s="1">
        <v>4.2969999999999997</v>
      </c>
      <c r="M421">
        <f t="shared" si="34"/>
        <v>2.0720000000000005</v>
      </c>
      <c r="N421" s="3">
        <v>0</v>
      </c>
      <c r="O421" s="3">
        <v>0</v>
      </c>
      <c r="Q421" s="1">
        <v>4.908E-3</v>
      </c>
      <c r="R421" t="s">
        <v>23</v>
      </c>
      <c r="S421" s="9">
        <v>0.10199999999999999</v>
      </c>
      <c r="T421" s="4">
        <v>1066395270646170</v>
      </c>
      <c r="U421" s="4">
        <f t="shared" si="32"/>
        <v>20190117</v>
      </c>
      <c r="V421" t="s">
        <v>331</v>
      </c>
    </row>
    <row r="422" spans="1:22" ht="15">
      <c r="A422">
        <v>20190117</v>
      </c>
      <c r="B422">
        <v>14</v>
      </c>
      <c r="C422">
        <v>400</v>
      </c>
      <c r="D422" s="4">
        <f t="shared" si="31"/>
        <v>-800</v>
      </c>
      <c r="E422" s="1">
        <v>-1</v>
      </c>
      <c r="F422" s="6">
        <f t="shared" si="33"/>
        <v>-300</v>
      </c>
      <c r="G422">
        <v>37900</v>
      </c>
      <c r="H422">
        <v>22</v>
      </c>
      <c r="I422">
        <v>3.6</v>
      </c>
      <c r="J422" s="1">
        <v>1.82</v>
      </c>
      <c r="L422" s="1">
        <v>3.7949999999999999</v>
      </c>
      <c r="M422">
        <f t="shared" si="34"/>
        <v>2.0160000000000005</v>
      </c>
      <c r="N422" s="3">
        <v>0</v>
      </c>
      <c r="O422" s="3">
        <v>12</v>
      </c>
      <c r="Q422" s="1">
        <v>2.392E-3</v>
      </c>
      <c r="R422" t="s">
        <v>23</v>
      </c>
      <c r="S422" s="9">
        <v>9.9000000000000005E-2</v>
      </c>
      <c r="T422" s="4">
        <v>519726464422505</v>
      </c>
      <c r="U422" s="4">
        <f t="shared" si="32"/>
        <v>20190117</v>
      </c>
      <c r="V422" t="s">
        <v>331</v>
      </c>
    </row>
    <row r="423" spans="1:22" ht="15">
      <c r="A423">
        <v>20190117</v>
      </c>
      <c r="B423">
        <v>15</v>
      </c>
      <c r="C423">
        <v>400</v>
      </c>
      <c r="D423" s="4">
        <f t="shared" si="31"/>
        <v>-800</v>
      </c>
      <c r="E423" s="5">
        <v>-1</v>
      </c>
      <c r="F423" s="6">
        <f t="shared" si="33"/>
        <v>0</v>
      </c>
      <c r="G423">
        <v>38200</v>
      </c>
      <c r="H423">
        <v>24</v>
      </c>
      <c r="I423">
        <v>3.6</v>
      </c>
      <c r="J423" s="1">
        <v>1.518</v>
      </c>
      <c r="L423" s="1">
        <v>3.2610000000000001</v>
      </c>
      <c r="M423">
        <f t="shared" si="34"/>
        <v>2.0160000000000005</v>
      </c>
      <c r="N423" s="3">
        <v>0</v>
      </c>
      <c r="O423" s="3">
        <v>12</v>
      </c>
      <c r="Q423" s="1">
        <v>5.4810000000000004E-4</v>
      </c>
      <c r="R423" t="s">
        <v>23</v>
      </c>
      <c r="S423" s="9">
        <v>0.22800000000000001</v>
      </c>
      <c r="T423" s="4">
        <v>119089496300156</v>
      </c>
      <c r="U423" s="4">
        <f t="shared" si="32"/>
        <v>20190117</v>
      </c>
      <c r="V423" t="s">
        <v>332</v>
      </c>
    </row>
    <row r="424" spans="1:22" ht="15">
      <c r="A424">
        <v>20190117</v>
      </c>
      <c r="B424">
        <v>16</v>
      </c>
      <c r="C424">
        <v>400</v>
      </c>
      <c r="D424" s="4">
        <f t="shared" si="31"/>
        <v>-800</v>
      </c>
      <c r="E424" s="1">
        <v>-1</v>
      </c>
      <c r="F424" s="6">
        <f t="shared" si="33"/>
        <v>0</v>
      </c>
      <c r="G424">
        <v>38200</v>
      </c>
      <c r="H424">
        <v>25</v>
      </c>
      <c r="I424">
        <v>3.6</v>
      </c>
      <c r="J424" s="1">
        <v>2.23</v>
      </c>
      <c r="L424" s="1">
        <v>4.6769999999999996</v>
      </c>
      <c r="M424">
        <f t="shared" si="34"/>
        <v>2.0160000000000005</v>
      </c>
      <c r="N424" s="3">
        <v>12</v>
      </c>
      <c r="O424" s="3">
        <v>12</v>
      </c>
      <c r="Q424" s="1">
        <v>1.714E-3</v>
      </c>
      <c r="R424" t="s">
        <v>23</v>
      </c>
      <c r="S424" s="9">
        <v>0.22800000000000001</v>
      </c>
      <c r="T424" s="4">
        <v>372412692316126</v>
      </c>
      <c r="U424" s="4">
        <f t="shared" si="32"/>
        <v>20190117</v>
      </c>
      <c r="V424" t="s">
        <v>332</v>
      </c>
    </row>
    <row r="425" spans="1:22" ht="15">
      <c r="A425">
        <v>20190117</v>
      </c>
      <c r="B425">
        <v>18</v>
      </c>
      <c r="C425">
        <v>400</v>
      </c>
      <c r="D425" s="4">
        <f t="shared" si="31"/>
        <v>-800</v>
      </c>
      <c r="E425" s="1">
        <v>-1</v>
      </c>
      <c r="F425" s="6">
        <f t="shared" si="33"/>
        <v>0</v>
      </c>
      <c r="G425">
        <v>38200</v>
      </c>
      <c r="H425">
        <v>25</v>
      </c>
      <c r="I425">
        <v>3.5</v>
      </c>
      <c r="J425" s="1">
        <v>0.83889999999999998</v>
      </c>
      <c r="L425" s="1">
        <v>1.9570000000000001</v>
      </c>
      <c r="M425">
        <f t="shared" si="34"/>
        <v>1.9600000000000002</v>
      </c>
      <c r="N425" s="3">
        <v>11.7</v>
      </c>
      <c r="O425" s="3">
        <v>11.5</v>
      </c>
      <c r="Q425" s="1">
        <v>1.489E-2</v>
      </c>
      <c r="R425" t="s">
        <v>23</v>
      </c>
      <c r="S425" s="9">
        <v>0.222</v>
      </c>
      <c r="T425" s="4">
        <v>916474175139684</v>
      </c>
      <c r="U425" s="4">
        <f t="shared" si="32"/>
        <v>20190117</v>
      </c>
      <c r="V425" t="s">
        <v>332</v>
      </c>
    </row>
    <row r="426" spans="1:22" ht="15">
      <c r="A426">
        <v>20190117</v>
      </c>
      <c r="B426">
        <v>19</v>
      </c>
      <c r="C426">
        <v>400</v>
      </c>
      <c r="D426" s="4">
        <f t="shared" si="31"/>
        <v>-800</v>
      </c>
      <c r="E426" s="5">
        <v>-1</v>
      </c>
      <c r="F426" s="6">
        <f t="shared" si="33"/>
        <v>0</v>
      </c>
      <c r="G426">
        <v>38200</v>
      </c>
      <c r="H426">
        <v>24</v>
      </c>
      <c r="I426">
        <v>3.8</v>
      </c>
      <c r="J426" s="1">
        <v>0.83520000000000005</v>
      </c>
      <c r="L426" s="1">
        <v>2.0920000000000001</v>
      </c>
      <c r="M426">
        <f t="shared" si="34"/>
        <v>2.1280000000000001</v>
      </c>
      <c r="N426" s="3">
        <v>11</v>
      </c>
      <c r="O426" s="3">
        <v>10.7</v>
      </c>
      <c r="Q426" s="1">
        <v>4.2180000000000004E-3</v>
      </c>
      <c r="R426" t="s">
        <v>23</v>
      </c>
      <c r="S426" s="9">
        <v>0.24099999999999999</v>
      </c>
      <c r="T426" s="4">
        <v>237483706360283</v>
      </c>
      <c r="U426" s="4">
        <f t="shared" si="32"/>
        <v>20190117</v>
      </c>
      <c r="V426" t="s">
        <v>332</v>
      </c>
    </row>
    <row r="427" spans="1:22" ht="15">
      <c r="A427">
        <v>20190117</v>
      </c>
      <c r="B427">
        <v>20</v>
      </c>
      <c r="C427">
        <v>400</v>
      </c>
      <c r="D427" s="4">
        <f t="shared" si="31"/>
        <v>-800</v>
      </c>
      <c r="E427" s="1">
        <v>-1</v>
      </c>
      <c r="F427" s="6">
        <f t="shared" si="33"/>
        <v>300</v>
      </c>
      <c r="G427">
        <v>38500</v>
      </c>
      <c r="H427">
        <v>29</v>
      </c>
      <c r="I427">
        <v>4</v>
      </c>
      <c r="J427" s="1">
        <v>1.843</v>
      </c>
      <c r="L427" s="1">
        <v>4.1449999999999996</v>
      </c>
      <c r="M427">
        <f t="shared" si="34"/>
        <v>2.2400000000000002</v>
      </c>
      <c r="N427" s="3">
        <v>10.8</v>
      </c>
      <c r="O427" s="3">
        <v>11.2</v>
      </c>
      <c r="P427">
        <v>4.12</v>
      </c>
      <c r="Q427" s="1">
        <v>1.093E-3</v>
      </c>
      <c r="R427" t="s">
        <v>23</v>
      </c>
      <c r="S427" s="9">
        <v>0.11</v>
      </c>
      <c r="T427" s="4">
        <v>3817556011665300</v>
      </c>
      <c r="U427" s="4">
        <f t="shared" si="32"/>
        <v>20190117</v>
      </c>
      <c r="V427" t="s">
        <v>333</v>
      </c>
    </row>
    <row r="428" spans="1:22" ht="15">
      <c r="A428">
        <v>20190117</v>
      </c>
      <c r="B428">
        <v>21</v>
      </c>
      <c r="C428">
        <v>400</v>
      </c>
      <c r="D428" s="4">
        <f t="shared" si="31"/>
        <v>-800</v>
      </c>
      <c r="E428" s="5">
        <v>-1</v>
      </c>
      <c r="F428" s="6">
        <f t="shared" si="33"/>
        <v>300</v>
      </c>
      <c r="G428">
        <v>38500</v>
      </c>
      <c r="H428">
        <v>29</v>
      </c>
      <c r="I428">
        <v>3.5</v>
      </c>
      <c r="J428" s="1">
        <v>2.6389999999999998</v>
      </c>
      <c r="L428" s="1">
        <v>5.0199999999999996</v>
      </c>
      <c r="M428">
        <f t="shared" si="34"/>
        <v>1.9600000000000002</v>
      </c>
      <c r="N428" s="3">
        <v>9.1</v>
      </c>
      <c r="O428" s="3">
        <v>8.4</v>
      </c>
      <c r="P428">
        <v>3.31</v>
      </c>
      <c r="Q428" s="1">
        <v>1.7569999999999999E-2</v>
      </c>
      <c r="R428" t="s">
        <v>23</v>
      </c>
      <c r="S428" s="9">
        <v>9.6000000000000002E-2</v>
      </c>
      <c r="T428" s="4">
        <v>6201084153268510</v>
      </c>
      <c r="U428" s="4">
        <f t="shared" si="32"/>
        <v>20190117</v>
      </c>
      <c r="V428" t="s">
        <v>334</v>
      </c>
    </row>
    <row r="429" spans="1:22" ht="15">
      <c r="A429">
        <v>20190117</v>
      </c>
      <c r="B429">
        <v>22</v>
      </c>
      <c r="C429">
        <v>400</v>
      </c>
      <c r="D429" s="4">
        <f t="shared" si="31"/>
        <v>-800</v>
      </c>
      <c r="E429" s="1">
        <v>-1</v>
      </c>
      <c r="F429" s="6">
        <f t="shared" si="33"/>
        <v>-600</v>
      </c>
      <c r="G429">
        <v>37600</v>
      </c>
      <c r="H429">
        <v>28</v>
      </c>
      <c r="I429">
        <v>3.5</v>
      </c>
      <c r="J429" s="1">
        <v>0.1144</v>
      </c>
      <c r="L429" s="1">
        <v>0.67879999999999996</v>
      </c>
      <c r="M429">
        <f t="shared" si="34"/>
        <v>1.9600000000000002</v>
      </c>
      <c r="N429" s="3">
        <v>0</v>
      </c>
      <c r="O429" s="3">
        <v>11.7</v>
      </c>
      <c r="Q429" s="1">
        <v>2.8539999999999999E-2</v>
      </c>
      <c r="R429" t="s">
        <v>23</v>
      </c>
      <c r="S429" s="9">
        <v>5.1999999999999998E-2</v>
      </c>
      <c r="T429" s="4">
        <v>1042277529195130</v>
      </c>
      <c r="U429" s="4">
        <f t="shared" si="32"/>
        <v>20190117</v>
      </c>
      <c r="V429" t="s">
        <v>335</v>
      </c>
    </row>
    <row r="430" spans="1:22" ht="15">
      <c r="A430">
        <v>20190117</v>
      </c>
      <c r="B430">
        <v>23</v>
      </c>
      <c r="C430">
        <v>400</v>
      </c>
      <c r="D430" s="4">
        <f t="shared" si="31"/>
        <v>-800</v>
      </c>
      <c r="E430" s="5">
        <v>-1</v>
      </c>
      <c r="F430" s="6">
        <f t="shared" si="33"/>
        <v>-900</v>
      </c>
      <c r="G430">
        <v>37300</v>
      </c>
      <c r="H430">
        <v>28</v>
      </c>
      <c r="I430">
        <v>3.6</v>
      </c>
      <c r="J430" s="1">
        <v>2.5419999999999998</v>
      </c>
      <c r="L430" s="1">
        <v>4.7169999999999996</v>
      </c>
      <c r="M430">
        <f t="shared" si="34"/>
        <v>2.0160000000000005</v>
      </c>
      <c r="N430" s="3">
        <v>10.7</v>
      </c>
      <c r="O430" s="3">
        <v>11.5</v>
      </c>
      <c r="P430">
        <v>5.0999999999999996</v>
      </c>
      <c r="Q430" s="1">
        <v>4.797E-3</v>
      </c>
      <c r="R430" t="s">
        <v>23</v>
      </c>
      <c r="S430" s="9">
        <v>3.5999999999999997E-2</v>
      </c>
      <c r="T430" s="4">
        <v>1180682946351120</v>
      </c>
      <c r="U430" s="4">
        <f t="shared" si="32"/>
        <v>20190117</v>
      </c>
      <c r="V430" t="s">
        <v>336</v>
      </c>
    </row>
    <row r="431" spans="1:22" ht="15">
      <c r="A431">
        <v>20190117</v>
      </c>
      <c r="B431">
        <v>24</v>
      </c>
      <c r="C431">
        <v>400</v>
      </c>
      <c r="D431" s="4">
        <f t="shared" si="31"/>
        <v>-800</v>
      </c>
      <c r="E431" s="1">
        <v>-1</v>
      </c>
      <c r="F431" s="6">
        <f t="shared" si="33"/>
        <v>300</v>
      </c>
      <c r="G431">
        <v>38500</v>
      </c>
      <c r="H431">
        <v>24</v>
      </c>
      <c r="I431">
        <v>3.8</v>
      </c>
      <c r="J431" s="1">
        <v>1.2569999999999999</v>
      </c>
      <c r="L431" s="1">
        <v>2.7</v>
      </c>
      <c r="M431">
        <f t="shared" si="34"/>
        <v>2.1280000000000001</v>
      </c>
      <c r="N431" s="3">
        <v>0</v>
      </c>
      <c r="O431" s="3">
        <v>11.7</v>
      </c>
      <c r="Q431" s="1">
        <v>5.4339999999999996E-3</v>
      </c>
      <c r="R431" t="s">
        <v>23</v>
      </c>
      <c r="S431" s="9">
        <v>0.105</v>
      </c>
      <c r="T431" s="4">
        <v>684205115579627</v>
      </c>
      <c r="U431" s="4">
        <f t="shared" si="32"/>
        <v>20190117</v>
      </c>
      <c r="V431" t="s">
        <v>332</v>
      </c>
    </row>
    <row r="432" spans="1:22" ht="15">
      <c r="A432">
        <v>20190117</v>
      </c>
      <c r="B432">
        <v>25</v>
      </c>
      <c r="C432">
        <v>400</v>
      </c>
      <c r="D432" s="4">
        <f t="shared" si="31"/>
        <v>-800</v>
      </c>
      <c r="E432" s="5">
        <v>-1</v>
      </c>
      <c r="F432" s="6">
        <f t="shared" si="33"/>
        <v>300</v>
      </c>
      <c r="G432">
        <v>38500</v>
      </c>
      <c r="H432">
        <v>29</v>
      </c>
      <c r="I432">
        <v>5.3</v>
      </c>
      <c r="J432" s="1">
        <v>0.62270000000000003</v>
      </c>
      <c r="L432" s="1">
        <v>1.6839999999999999</v>
      </c>
      <c r="M432">
        <f t="shared" si="34"/>
        <v>2.968</v>
      </c>
      <c r="N432" s="3">
        <v>11.9</v>
      </c>
      <c r="O432" s="3">
        <v>10.7</v>
      </c>
      <c r="Q432" s="1">
        <v>3.1489999999999999E-3</v>
      </c>
      <c r="R432" t="s">
        <v>23</v>
      </c>
      <c r="S432" s="9">
        <v>0.14599999999999999</v>
      </c>
      <c r="T432" s="4">
        <v>689854316279871</v>
      </c>
      <c r="U432" s="4">
        <f t="shared" si="32"/>
        <v>20190117</v>
      </c>
      <c r="V432" t="s">
        <v>337</v>
      </c>
    </row>
    <row r="433" spans="1:25" ht="15">
      <c r="A433">
        <v>20190117</v>
      </c>
      <c r="B433">
        <v>26</v>
      </c>
      <c r="C433">
        <v>0</v>
      </c>
      <c r="D433" s="4">
        <f t="shared" si="31"/>
        <v>0</v>
      </c>
      <c r="E433" s="1">
        <v>-1</v>
      </c>
      <c r="F433" s="6">
        <f t="shared" si="33"/>
        <v>300</v>
      </c>
      <c r="G433">
        <v>38500</v>
      </c>
      <c r="H433">
        <v>20</v>
      </c>
      <c r="I433">
        <v>5.3</v>
      </c>
      <c r="J433" s="1">
        <v>6.4960000000000004E-2</v>
      </c>
      <c r="L433" s="1">
        <v>0.59460000000000002</v>
      </c>
      <c r="M433">
        <f t="shared" si="34"/>
        <v>2.968</v>
      </c>
      <c r="N433" s="3">
        <v>0</v>
      </c>
      <c r="O433" s="3">
        <v>0</v>
      </c>
      <c r="Q433" s="1">
        <v>3.1749999999999999E-3</v>
      </c>
      <c r="R433" s="43" t="s">
        <v>23</v>
      </c>
      <c r="S433" s="9">
        <v>2.028</v>
      </c>
      <c r="T433" s="4">
        <v>-18001395308279.398</v>
      </c>
      <c r="U433" s="4">
        <f t="shared" si="32"/>
        <v>20190117</v>
      </c>
      <c r="V433" t="s">
        <v>338</v>
      </c>
    </row>
    <row r="434" spans="1:25" ht="15">
      <c r="A434">
        <v>20190117</v>
      </c>
      <c r="B434">
        <v>27</v>
      </c>
      <c r="C434">
        <v>0</v>
      </c>
      <c r="D434" s="4">
        <f t="shared" si="31"/>
        <v>0</v>
      </c>
      <c r="E434" s="5">
        <v>-1</v>
      </c>
      <c r="F434" s="6">
        <f t="shared" si="33"/>
        <v>300</v>
      </c>
      <c r="G434">
        <v>38500</v>
      </c>
      <c r="H434">
        <v>20</v>
      </c>
      <c r="I434">
        <v>5.6</v>
      </c>
      <c r="J434" s="1">
        <v>0.20250000000000001</v>
      </c>
      <c r="L434" s="1">
        <v>0.84799999999999998</v>
      </c>
      <c r="M434">
        <f t="shared" si="34"/>
        <v>3.1360000000000001</v>
      </c>
      <c r="N434" s="3">
        <v>0</v>
      </c>
      <c r="O434" s="3">
        <v>0</v>
      </c>
      <c r="Q434" s="1">
        <v>-8.2849999999999995E-5</v>
      </c>
      <c r="R434" t="s">
        <v>23</v>
      </c>
      <c r="S434" s="9">
        <v>2.1429999999999998</v>
      </c>
      <c r="T434" s="4">
        <v>1863149846330670</v>
      </c>
      <c r="U434" s="4">
        <f t="shared" si="32"/>
        <v>20190117</v>
      </c>
      <c r="V434" t="s">
        <v>338</v>
      </c>
    </row>
    <row r="435" spans="1:25" ht="15">
      <c r="A435">
        <v>20190117</v>
      </c>
      <c r="B435">
        <v>28</v>
      </c>
      <c r="C435">
        <v>200</v>
      </c>
      <c r="D435" s="4">
        <f t="shared" si="31"/>
        <v>-400</v>
      </c>
      <c r="E435" s="1">
        <v>-1</v>
      </c>
      <c r="F435" s="6">
        <f t="shared" si="33"/>
        <v>300</v>
      </c>
      <c r="G435">
        <v>38500</v>
      </c>
      <c r="H435">
        <v>24</v>
      </c>
      <c r="I435">
        <v>4.8</v>
      </c>
      <c r="J435" s="1">
        <v>0.88149999999999995</v>
      </c>
      <c r="L435" s="1">
        <v>2.206</v>
      </c>
      <c r="M435">
        <f t="shared" si="34"/>
        <v>2.6880000000000002</v>
      </c>
      <c r="N435" s="3">
        <v>0</v>
      </c>
      <c r="O435" s="3">
        <v>12.2</v>
      </c>
      <c r="Q435" s="1">
        <v>8.5749999999999993E-3</v>
      </c>
      <c r="R435" t="s">
        <v>23</v>
      </c>
      <c r="S435" s="9">
        <v>0.435</v>
      </c>
      <c r="T435" s="4">
        <v>2805045424621460</v>
      </c>
      <c r="U435" s="4">
        <f t="shared" si="32"/>
        <v>20190117</v>
      </c>
      <c r="V435" t="s">
        <v>339</v>
      </c>
    </row>
    <row r="436" spans="1:25" ht="15">
      <c r="A436">
        <v>20190117</v>
      </c>
      <c r="B436">
        <v>29</v>
      </c>
      <c r="C436">
        <v>400</v>
      </c>
      <c r="D436" s="4">
        <f t="shared" si="31"/>
        <v>-800</v>
      </c>
      <c r="E436" s="5">
        <v>-1</v>
      </c>
      <c r="F436" s="6">
        <f t="shared" si="33"/>
        <v>300</v>
      </c>
      <c r="G436">
        <v>38500</v>
      </c>
      <c r="H436">
        <v>24</v>
      </c>
      <c r="I436">
        <v>4.7</v>
      </c>
      <c r="J436" s="1">
        <v>2.2149999999999999</v>
      </c>
      <c r="L436" s="1">
        <v>4.8109999999999999</v>
      </c>
      <c r="M436">
        <f t="shared" si="34"/>
        <v>2.6320000000000006</v>
      </c>
      <c r="N436" s="3">
        <v>0</v>
      </c>
      <c r="O436" s="3">
        <v>11.4</v>
      </c>
      <c r="Q436" s="1">
        <v>1.291E-2</v>
      </c>
      <c r="R436" t="s">
        <v>23</v>
      </c>
      <c r="S436" s="9">
        <v>0.129</v>
      </c>
      <c r="T436" s="4">
        <v>2681197563116100</v>
      </c>
      <c r="U436" s="4">
        <f t="shared" si="32"/>
        <v>20190117</v>
      </c>
      <c r="V436" t="s">
        <v>340</v>
      </c>
      <c r="Y436" t="s">
        <v>341</v>
      </c>
    </row>
    <row r="437" spans="1:25" ht="15">
      <c r="A437">
        <v>20190117</v>
      </c>
      <c r="B437">
        <v>30</v>
      </c>
      <c r="C437">
        <v>400</v>
      </c>
      <c r="D437" s="4">
        <f t="shared" si="31"/>
        <v>-800</v>
      </c>
      <c r="E437" s="1">
        <v>-1</v>
      </c>
      <c r="F437" s="6">
        <f t="shared" si="33"/>
        <v>300</v>
      </c>
      <c r="G437">
        <v>38500</v>
      </c>
      <c r="H437">
        <v>24</v>
      </c>
      <c r="I437">
        <v>4.9000000000000004</v>
      </c>
      <c r="J437" s="1">
        <v>1.0569999999999999</v>
      </c>
      <c r="L437" s="1">
        <v>2.7170000000000001</v>
      </c>
      <c r="M437">
        <f t="shared" si="34"/>
        <v>2.7440000000000007</v>
      </c>
      <c r="N437" s="3">
        <v>0</v>
      </c>
      <c r="O437" s="3">
        <v>10.9</v>
      </c>
      <c r="Q437" s="1">
        <v>1.234E-2</v>
      </c>
      <c r="R437" t="s">
        <v>23</v>
      </c>
      <c r="S437" s="9">
        <v>0.13500000000000001</v>
      </c>
      <c r="T437" s="4">
        <v>1640006418671010</v>
      </c>
      <c r="U437" s="4">
        <f t="shared" si="32"/>
        <v>20190117</v>
      </c>
      <c r="V437" t="s">
        <v>342</v>
      </c>
      <c r="Y437" t="s">
        <v>341</v>
      </c>
    </row>
    <row r="438" spans="1:25" ht="15">
      <c r="A438">
        <v>20190117</v>
      </c>
      <c r="B438">
        <v>31</v>
      </c>
      <c r="C438">
        <v>400</v>
      </c>
      <c r="D438" s="4">
        <f t="shared" si="31"/>
        <v>-800</v>
      </c>
      <c r="E438" s="5">
        <v>-1</v>
      </c>
      <c r="F438" s="6">
        <f t="shared" si="33"/>
        <v>300</v>
      </c>
      <c r="G438">
        <v>38500</v>
      </c>
      <c r="H438">
        <v>28</v>
      </c>
      <c r="I438">
        <v>4.8</v>
      </c>
      <c r="J438" s="1">
        <v>1.55</v>
      </c>
      <c r="L438" s="1">
        <v>3.5950000000000002</v>
      </c>
      <c r="M438">
        <f t="shared" si="34"/>
        <v>2.6880000000000002</v>
      </c>
      <c r="N438" s="3">
        <v>11</v>
      </c>
      <c r="O438" s="3">
        <v>11</v>
      </c>
      <c r="Q438" s="1">
        <v>7.548E-3</v>
      </c>
      <c r="R438" t="s">
        <v>23</v>
      </c>
      <c r="S438" s="9">
        <v>0.13200000000000001</v>
      </c>
      <c r="T438" s="4">
        <v>1821432671928870</v>
      </c>
      <c r="U438" s="4">
        <f t="shared" si="32"/>
        <v>20190117</v>
      </c>
      <c r="V438" t="s">
        <v>342</v>
      </c>
      <c r="Y438" t="s">
        <v>341</v>
      </c>
    </row>
    <row r="439" spans="1:25" ht="15">
      <c r="A439">
        <v>20190117</v>
      </c>
      <c r="B439">
        <v>32</v>
      </c>
      <c r="C439">
        <v>800</v>
      </c>
      <c r="D439" s="4">
        <f t="shared" si="31"/>
        <v>-1600</v>
      </c>
      <c r="E439" s="1">
        <v>-1</v>
      </c>
      <c r="F439" s="6">
        <f t="shared" si="33"/>
        <v>300</v>
      </c>
      <c r="G439">
        <v>38500</v>
      </c>
      <c r="H439">
        <v>28</v>
      </c>
      <c r="I439">
        <v>4.3</v>
      </c>
      <c r="J439" s="1">
        <v>0.3891</v>
      </c>
      <c r="L439" s="1">
        <v>1.1140000000000001</v>
      </c>
      <c r="M439">
        <f t="shared" si="34"/>
        <v>2.4079999999999999</v>
      </c>
      <c r="N439" s="3">
        <v>11</v>
      </c>
      <c r="O439" s="3">
        <v>11</v>
      </c>
      <c r="Q439" s="1">
        <v>8.3829999999999998E-3</v>
      </c>
      <c r="R439" t="s">
        <v>23</v>
      </c>
      <c r="S439" s="9">
        <v>3.1E-2</v>
      </c>
      <c r="T439" s="4">
        <v>1929419316083540</v>
      </c>
      <c r="U439" s="4">
        <f t="shared" si="32"/>
        <v>20190117</v>
      </c>
      <c r="V439" t="s">
        <v>343</v>
      </c>
      <c r="Y439" t="s">
        <v>341</v>
      </c>
    </row>
    <row r="440" spans="1:25" ht="15">
      <c r="A440">
        <v>20190117</v>
      </c>
      <c r="B440">
        <v>33</v>
      </c>
      <c r="C440">
        <v>800</v>
      </c>
      <c r="D440" s="4">
        <f t="shared" si="31"/>
        <v>-1600</v>
      </c>
      <c r="E440" s="5">
        <v>-1</v>
      </c>
      <c r="F440" s="6">
        <f t="shared" si="33"/>
        <v>300</v>
      </c>
      <c r="G440">
        <v>38500</v>
      </c>
      <c r="H440">
        <v>0</v>
      </c>
      <c r="I440">
        <v>3.6</v>
      </c>
      <c r="J440" s="1">
        <v>-0.1391</v>
      </c>
      <c r="L440" s="1">
        <v>5.8279999999999998E-2</v>
      </c>
      <c r="M440">
        <f t="shared" si="34"/>
        <v>2.0160000000000005</v>
      </c>
      <c r="N440" s="3">
        <v>0</v>
      </c>
      <c r="O440" s="3">
        <v>0</v>
      </c>
      <c r="Q440" s="1">
        <v>8.8800000000000007E-3</v>
      </c>
      <c r="R440" t="s">
        <v>23</v>
      </c>
      <c r="S440" s="9">
        <v>2.5999999999999999E-2</v>
      </c>
      <c r="T440" s="4">
        <v>934508161990465</v>
      </c>
      <c r="U440" s="4">
        <f t="shared" si="32"/>
        <v>20190117</v>
      </c>
    </row>
    <row r="441" spans="1:25" ht="15">
      <c r="A441">
        <v>20190117</v>
      </c>
      <c r="B441">
        <v>34</v>
      </c>
      <c r="C441">
        <v>0</v>
      </c>
      <c r="D441" s="4">
        <f t="shared" si="31"/>
        <v>0</v>
      </c>
      <c r="E441" s="1">
        <v>-1</v>
      </c>
      <c r="F441" s="6">
        <f t="shared" si="33"/>
        <v>300</v>
      </c>
      <c r="G441">
        <v>38500</v>
      </c>
      <c r="H441">
        <v>24</v>
      </c>
      <c r="I441">
        <v>2.48</v>
      </c>
      <c r="J441" s="1">
        <v>9.9349999999999994E-2</v>
      </c>
      <c r="L441" s="1">
        <v>0.46920000000000001</v>
      </c>
      <c r="M441">
        <f t="shared" si="34"/>
        <v>1.3888</v>
      </c>
      <c r="N441" s="3">
        <v>0</v>
      </c>
      <c r="O441" s="3">
        <v>11</v>
      </c>
      <c r="Q441" s="1">
        <v>4.3010000000000001E-3</v>
      </c>
      <c r="R441" t="s">
        <v>23</v>
      </c>
      <c r="S441" s="9">
        <v>0.94899999999999995</v>
      </c>
      <c r="T441" s="4">
        <v>2303135670099720</v>
      </c>
      <c r="U441" s="4">
        <f t="shared" si="32"/>
        <v>20190117</v>
      </c>
      <c r="V441" t="s">
        <v>343</v>
      </c>
    </row>
    <row r="442" spans="1:25" ht="15">
      <c r="A442">
        <v>20190117</v>
      </c>
      <c r="B442">
        <v>35</v>
      </c>
      <c r="C442">
        <v>0</v>
      </c>
      <c r="D442" s="4">
        <f t="shared" si="31"/>
        <v>0</v>
      </c>
      <c r="E442" s="5">
        <v>-1</v>
      </c>
      <c r="F442" s="6">
        <f t="shared" si="33"/>
        <v>300</v>
      </c>
      <c r="G442">
        <v>38500</v>
      </c>
      <c r="H442">
        <v>0</v>
      </c>
      <c r="I442">
        <v>0</v>
      </c>
      <c r="J442" s="1">
        <v>5.4869999999999995E-4</v>
      </c>
      <c r="L442" s="1">
        <v>1.544E-3</v>
      </c>
      <c r="M442">
        <f t="shared" si="34"/>
        <v>0</v>
      </c>
      <c r="N442" s="3">
        <v>0</v>
      </c>
      <c r="O442" s="3">
        <v>0</v>
      </c>
      <c r="Q442" s="1">
        <v>1.06E-2</v>
      </c>
      <c r="R442" t="s">
        <v>21</v>
      </c>
      <c r="S442" s="9">
        <v>0</v>
      </c>
      <c r="T442" s="4">
        <v>3319991796143760</v>
      </c>
      <c r="U442" s="4">
        <f t="shared" si="32"/>
        <v>20190117</v>
      </c>
    </row>
    <row r="443" spans="1:25" ht="15">
      <c r="A443">
        <v>20190117</v>
      </c>
      <c r="B443">
        <v>36</v>
      </c>
      <c r="C443">
        <v>0</v>
      </c>
      <c r="D443" s="4">
        <f t="shared" si="31"/>
        <v>0</v>
      </c>
      <c r="E443" s="1">
        <v>-1</v>
      </c>
      <c r="F443" s="6">
        <f t="shared" si="33"/>
        <v>300</v>
      </c>
      <c r="G443">
        <v>38500</v>
      </c>
      <c r="H443">
        <v>0</v>
      </c>
      <c r="I443">
        <v>0</v>
      </c>
      <c r="J443" s="1">
        <v>-4.7819999999999998E-3</v>
      </c>
      <c r="L443" s="1">
        <v>-3.7989999999999999E-3</v>
      </c>
      <c r="M443">
        <f t="shared" si="34"/>
        <v>0</v>
      </c>
      <c r="N443" s="3">
        <v>0</v>
      </c>
      <c r="O443" s="3">
        <v>0</v>
      </c>
      <c r="Q443" s="1">
        <v>1.528E-2</v>
      </c>
      <c r="R443" t="s">
        <v>21</v>
      </c>
      <c r="S443" s="9">
        <v>0</v>
      </c>
      <c r="T443" s="4">
        <v>3474258430650440</v>
      </c>
      <c r="U443" s="4">
        <f t="shared" si="32"/>
        <v>20190117</v>
      </c>
    </row>
    <row r="444" spans="1:25" ht="15">
      <c r="A444">
        <v>20190117</v>
      </c>
      <c r="B444">
        <v>37</v>
      </c>
      <c r="C444">
        <v>0</v>
      </c>
      <c r="D444" s="4">
        <f t="shared" si="31"/>
        <v>0</v>
      </c>
      <c r="E444" s="5">
        <v>-1</v>
      </c>
      <c r="F444" s="6">
        <f t="shared" si="33"/>
        <v>300</v>
      </c>
      <c r="G444">
        <v>38500</v>
      </c>
      <c r="H444">
        <v>26</v>
      </c>
      <c r="I444">
        <v>0</v>
      </c>
      <c r="J444" s="1">
        <v>0.26079999999999998</v>
      </c>
      <c r="L444" s="1">
        <v>0.83350000000000002</v>
      </c>
      <c r="M444">
        <f t="shared" si="34"/>
        <v>0</v>
      </c>
      <c r="N444" s="3">
        <v>9.8000000000000007</v>
      </c>
      <c r="O444" s="3">
        <v>9.6</v>
      </c>
      <c r="Q444" s="1">
        <v>1.5990000000000001E-2</v>
      </c>
      <c r="R444" t="s">
        <v>23</v>
      </c>
      <c r="S444" s="9">
        <v>0</v>
      </c>
      <c r="T444" s="4">
        <v>1801008638627980</v>
      </c>
      <c r="U444" s="4">
        <f t="shared" si="32"/>
        <v>20190117</v>
      </c>
      <c r="V444" t="s">
        <v>344</v>
      </c>
    </row>
    <row r="445" spans="1:25" ht="15">
      <c r="A445">
        <v>20190116</v>
      </c>
      <c r="B445">
        <v>3</v>
      </c>
      <c r="C445">
        <v>0</v>
      </c>
      <c r="D445" s="4">
        <f t="shared" si="31"/>
        <v>0</v>
      </c>
      <c r="E445" s="5">
        <v>2.5</v>
      </c>
      <c r="F445" s="6">
        <f t="shared" si="33"/>
        <v>0</v>
      </c>
      <c r="G445">
        <v>38200</v>
      </c>
      <c r="H445">
        <v>0</v>
      </c>
      <c r="I445">
        <v>3.8</v>
      </c>
      <c r="J445" s="1">
        <v>1.002</v>
      </c>
      <c r="L445" s="1">
        <v>2.532</v>
      </c>
      <c r="M445">
        <f t="shared" si="34"/>
        <v>2.1280000000000001</v>
      </c>
      <c r="N445" s="3">
        <v>0</v>
      </c>
      <c r="O445" s="3"/>
      <c r="Q445" s="1">
        <v>8.2889999999999995E-3</v>
      </c>
      <c r="R445" t="s">
        <v>23</v>
      </c>
      <c r="S445" s="9">
        <v>3.343</v>
      </c>
      <c r="U445" s="4">
        <f t="shared" si="32"/>
        <v>20190116</v>
      </c>
    </row>
    <row r="446" spans="1:25" ht="15">
      <c r="A446">
        <v>20190116</v>
      </c>
      <c r="B446">
        <v>4</v>
      </c>
      <c r="C446">
        <v>400</v>
      </c>
      <c r="D446" s="4">
        <f t="shared" si="31"/>
        <v>-800</v>
      </c>
      <c r="E446" s="5">
        <v>2.5</v>
      </c>
      <c r="F446" s="6">
        <f t="shared" si="33"/>
        <v>0</v>
      </c>
      <c r="G446">
        <v>38200</v>
      </c>
      <c r="H446">
        <v>0</v>
      </c>
      <c r="I446">
        <v>3.76</v>
      </c>
      <c r="J446" s="1">
        <v>1.1900000000000001E-3</v>
      </c>
      <c r="L446" s="1">
        <v>3.4069999999999999E-3</v>
      </c>
      <c r="M446">
        <f t="shared" si="34"/>
        <v>2.1055999999999999</v>
      </c>
      <c r="N446" s="3">
        <v>0</v>
      </c>
      <c r="O446" s="3"/>
      <c r="R446" t="s">
        <v>23</v>
      </c>
      <c r="S446" s="9">
        <v>0.23799999999999999</v>
      </c>
      <c r="T446" s="4"/>
      <c r="U446" s="4">
        <f t="shared" si="32"/>
        <v>20190116</v>
      </c>
    </row>
    <row r="447" spans="1:25" ht="15">
      <c r="A447">
        <v>20190116</v>
      </c>
      <c r="B447">
        <v>5</v>
      </c>
      <c r="C447">
        <v>800</v>
      </c>
      <c r="D447" s="4">
        <f t="shared" si="31"/>
        <v>-1600</v>
      </c>
      <c r="E447" s="5">
        <v>2.5</v>
      </c>
      <c r="F447" s="6">
        <f t="shared" si="33"/>
        <v>0</v>
      </c>
      <c r="G447">
        <v>38200</v>
      </c>
      <c r="H447">
        <v>0</v>
      </c>
      <c r="I447">
        <v>3.75</v>
      </c>
      <c r="J447" s="1">
        <v>-0.13239999999999999</v>
      </c>
      <c r="L447" s="1">
        <v>7.8020000000000006E-2</v>
      </c>
      <c r="M447">
        <f t="shared" si="34"/>
        <v>2.1</v>
      </c>
      <c r="N447" s="3">
        <v>0</v>
      </c>
      <c r="O447" s="3"/>
      <c r="R447" t="s">
        <v>23</v>
      </c>
      <c r="S447" s="9">
        <v>6.3E-2</v>
      </c>
      <c r="T447" s="4"/>
      <c r="U447" s="4">
        <f t="shared" si="32"/>
        <v>20190116</v>
      </c>
    </row>
    <row r="448" spans="1:25" ht="15">
      <c r="A448">
        <v>20190116</v>
      </c>
      <c r="B448">
        <v>6</v>
      </c>
      <c r="C448">
        <v>800</v>
      </c>
      <c r="D448" s="4">
        <f t="shared" si="31"/>
        <v>-1600</v>
      </c>
      <c r="E448" s="5">
        <v>2.5</v>
      </c>
      <c r="F448" s="6">
        <f t="shared" si="33"/>
        <v>0</v>
      </c>
      <c r="G448">
        <v>38200</v>
      </c>
      <c r="H448">
        <v>0</v>
      </c>
      <c r="I448">
        <v>3.9</v>
      </c>
      <c r="J448" s="1">
        <v>-0.113</v>
      </c>
      <c r="L448" s="1">
        <v>9.9890000000000007E-2</v>
      </c>
      <c r="M448">
        <f t="shared" si="34"/>
        <v>2.1840000000000002</v>
      </c>
      <c r="N448" s="3">
        <v>0</v>
      </c>
      <c r="O448" s="3"/>
      <c r="R448" t="s">
        <v>23</v>
      </c>
      <c r="S448" s="9">
        <v>6.5000000000000002E-2</v>
      </c>
      <c r="T448" s="4"/>
      <c r="U448" s="4">
        <f t="shared" si="32"/>
        <v>20190116</v>
      </c>
    </row>
    <row r="449" spans="1:22" ht="15">
      <c r="A449">
        <v>20190116</v>
      </c>
      <c r="B449">
        <v>7</v>
      </c>
      <c r="C449">
        <v>800</v>
      </c>
      <c r="D449" s="4">
        <f t="shared" si="31"/>
        <v>-1600</v>
      </c>
      <c r="E449" s="5">
        <v>2.5</v>
      </c>
      <c r="F449" s="6">
        <f t="shared" si="33"/>
        <v>0</v>
      </c>
      <c r="G449">
        <v>38200</v>
      </c>
      <c r="H449">
        <v>18</v>
      </c>
      <c r="I449">
        <v>3.2</v>
      </c>
      <c r="J449" s="1">
        <v>-0.1371</v>
      </c>
      <c r="L449" s="1">
        <v>9.8080000000000001E-2</v>
      </c>
      <c r="M449">
        <f t="shared" si="34"/>
        <v>1.7920000000000003</v>
      </c>
      <c r="N449" s="3">
        <v>0</v>
      </c>
      <c r="O449" s="3"/>
      <c r="R449" t="s">
        <v>23</v>
      </c>
      <c r="S449" s="9">
        <v>5.3999999999999999E-2</v>
      </c>
      <c r="T449" s="4"/>
      <c r="U449" s="4">
        <f t="shared" si="32"/>
        <v>20190116</v>
      </c>
      <c r="V449" t="s">
        <v>345</v>
      </c>
    </row>
    <row r="450" spans="1:22" ht="15">
      <c r="A450">
        <v>20190116</v>
      </c>
      <c r="B450">
        <v>8</v>
      </c>
      <c r="C450">
        <v>800</v>
      </c>
      <c r="D450" s="4">
        <f t="shared" ref="D450:D513" si="35">C450*-2</f>
        <v>-1600</v>
      </c>
      <c r="E450" s="5">
        <v>2.5</v>
      </c>
      <c r="F450" s="6">
        <f t="shared" si="33"/>
        <v>0</v>
      </c>
      <c r="G450">
        <v>38200</v>
      </c>
      <c r="H450">
        <v>18</v>
      </c>
      <c r="I450">
        <v>3.7</v>
      </c>
      <c r="J450" s="1">
        <v>-0.123</v>
      </c>
      <c r="L450" s="1">
        <v>9.0789999999999996E-2</v>
      </c>
      <c r="M450">
        <f t="shared" si="34"/>
        <v>2.0720000000000005</v>
      </c>
      <c r="N450" s="3">
        <v>0</v>
      </c>
      <c r="O450" s="3"/>
      <c r="R450" t="s">
        <v>23</v>
      </c>
      <c r="S450" s="9">
        <v>6.2E-2</v>
      </c>
      <c r="T450" s="4"/>
      <c r="U450" s="4">
        <f t="shared" ref="U450:U513" si="36">A450</f>
        <v>20190116</v>
      </c>
      <c r="V450" t="s">
        <v>345</v>
      </c>
    </row>
    <row r="451" spans="1:22" ht="15">
      <c r="A451">
        <v>20190116</v>
      </c>
      <c r="B451">
        <v>9</v>
      </c>
      <c r="C451">
        <v>800</v>
      </c>
      <c r="D451" s="4">
        <f t="shared" si="35"/>
        <v>-1600</v>
      </c>
      <c r="E451" s="5">
        <v>2.5</v>
      </c>
      <c r="F451" s="6">
        <f t="shared" si="33"/>
        <v>0</v>
      </c>
      <c r="G451">
        <v>38200</v>
      </c>
      <c r="H451">
        <v>21</v>
      </c>
      <c r="I451">
        <v>3.8</v>
      </c>
      <c r="J451" s="1">
        <v>-0.13569999999999999</v>
      </c>
      <c r="L451" s="1">
        <v>9.5409999999999995E-2</v>
      </c>
      <c r="M451">
        <f t="shared" si="34"/>
        <v>2.1280000000000001</v>
      </c>
      <c r="N451" s="3">
        <v>0</v>
      </c>
      <c r="O451" s="3"/>
      <c r="R451" t="s">
        <v>23</v>
      </c>
      <c r="S451" s="9">
        <v>6.4000000000000001E-2</v>
      </c>
      <c r="T451" s="4"/>
      <c r="U451" s="4">
        <f t="shared" si="36"/>
        <v>20190116</v>
      </c>
      <c r="V451" t="s">
        <v>346</v>
      </c>
    </row>
    <row r="452" spans="1:22" ht="15">
      <c r="A452">
        <v>20190116</v>
      </c>
      <c r="B452">
        <v>10</v>
      </c>
      <c r="C452">
        <v>800</v>
      </c>
      <c r="D452" s="4">
        <f t="shared" si="35"/>
        <v>-1600</v>
      </c>
      <c r="E452" s="5">
        <v>2.5</v>
      </c>
      <c r="F452" s="6">
        <f t="shared" si="33"/>
        <v>0</v>
      </c>
      <c r="G452">
        <v>38200</v>
      </c>
      <c r="H452">
        <f>800/29</f>
        <v>27.586206896551722</v>
      </c>
      <c r="I452">
        <v>3.5</v>
      </c>
      <c r="J452" s="1">
        <v>-0.1368</v>
      </c>
      <c r="L452" s="1">
        <v>0.115</v>
      </c>
      <c r="M452">
        <f t="shared" si="34"/>
        <v>1.9600000000000002</v>
      </c>
      <c r="N452" s="3">
        <v>0</v>
      </c>
      <c r="O452" s="3"/>
      <c r="R452" t="s">
        <v>23</v>
      </c>
      <c r="S452" s="9">
        <v>5.8999999999999997E-2</v>
      </c>
      <c r="T452" s="4"/>
      <c r="U452" s="4">
        <f t="shared" si="36"/>
        <v>20190116</v>
      </c>
      <c r="V452" t="s">
        <v>347</v>
      </c>
    </row>
    <row r="453" spans="1:22" ht="15">
      <c r="A453">
        <v>20190116</v>
      </c>
      <c r="B453">
        <v>11</v>
      </c>
      <c r="C453">
        <v>800</v>
      </c>
      <c r="D453" s="4">
        <f t="shared" si="35"/>
        <v>-1600</v>
      </c>
      <c r="E453" s="5">
        <v>2.5</v>
      </c>
      <c r="F453" s="6">
        <f t="shared" si="33"/>
        <v>0</v>
      </c>
      <c r="G453">
        <v>38200</v>
      </c>
      <c r="H453">
        <v>24</v>
      </c>
      <c r="I453">
        <v>3.6</v>
      </c>
      <c r="J453" s="1">
        <v>-0.12230000000000001</v>
      </c>
      <c r="L453" s="1">
        <v>0.1663</v>
      </c>
      <c r="M453">
        <f t="shared" si="34"/>
        <v>2.0160000000000005</v>
      </c>
      <c r="N453" s="3">
        <v>0</v>
      </c>
      <c r="O453" s="3"/>
      <c r="R453" t="s">
        <v>23</v>
      </c>
      <c r="S453" s="9">
        <v>0.06</v>
      </c>
      <c r="T453" s="4"/>
      <c r="U453" s="4">
        <f t="shared" si="36"/>
        <v>20190116</v>
      </c>
      <c r="V453" t="s">
        <v>348</v>
      </c>
    </row>
    <row r="454" spans="1:22" ht="15">
      <c r="A454">
        <v>20190116</v>
      </c>
      <c r="B454">
        <v>12</v>
      </c>
      <c r="C454">
        <v>800</v>
      </c>
      <c r="D454" s="4">
        <f t="shared" si="35"/>
        <v>-1600</v>
      </c>
      <c r="E454" s="5">
        <v>2.5</v>
      </c>
      <c r="F454" s="6">
        <f t="shared" si="33"/>
        <v>0</v>
      </c>
      <c r="G454">
        <v>38200</v>
      </c>
      <c r="H454">
        <v>24</v>
      </c>
      <c r="I454">
        <v>3.7</v>
      </c>
      <c r="J454" s="1">
        <v>0.57740000000000002</v>
      </c>
      <c r="L454" s="1">
        <v>1.4750000000000001</v>
      </c>
      <c r="M454">
        <f t="shared" si="34"/>
        <v>2.0720000000000005</v>
      </c>
      <c r="N454" s="3">
        <v>0</v>
      </c>
      <c r="O454" s="3"/>
      <c r="R454" t="s">
        <v>23</v>
      </c>
      <c r="S454" s="9">
        <v>6.2E-2</v>
      </c>
      <c r="T454" s="4"/>
      <c r="U454" s="4">
        <f t="shared" si="36"/>
        <v>20190116</v>
      </c>
      <c r="V454" t="s">
        <v>348</v>
      </c>
    </row>
    <row r="455" spans="1:22" ht="15">
      <c r="A455">
        <v>20190116</v>
      </c>
      <c r="B455">
        <v>13</v>
      </c>
      <c r="C455">
        <v>1200</v>
      </c>
      <c r="D455" s="4">
        <f t="shared" si="35"/>
        <v>-2400</v>
      </c>
      <c r="E455" s="5">
        <v>2.5</v>
      </c>
      <c r="F455" s="6">
        <f t="shared" si="33"/>
        <v>0</v>
      </c>
      <c r="G455">
        <v>38200</v>
      </c>
      <c r="H455">
        <v>27</v>
      </c>
      <c r="I455">
        <v>3.5</v>
      </c>
      <c r="J455" s="1">
        <v>3.54</v>
      </c>
      <c r="L455" s="1">
        <v>6.7679999999999998</v>
      </c>
      <c r="M455">
        <f t="shared" si="34"/>
        <v>1.9600000000000002</v>
      </c>
      <c r="N455" s="3">
        <v>0</v>
      </c>
      <c r="O455" s="3"/>
      <c r="R455" t="s">
        <v>23</v>
      </c>
      <c r="S455" s="9">
        <v>2.5999999999999999E-2</v>
      </c>
      <c r="T455" s="4"/>
      <c r="U455" s="4">
        <f t="shared" si="36"/>
        <v>20190116</v>
      </c>
      <c r="V455" t="s">
        <v>348</v>
      </c>
    </row>
    <row r="456" spans="1:22" ht="15">
      <c r="A456">
        <v>20190116</v>
      </c>
      <c r="B456">
        <v>14</v>
      </c>
      <c r="C456">
        <v>1200</v>
      </c>
      <c r="D456" s="4">
        <f t="shared" si="35"/>
        <v>-2400</v>
      </c>
      <c r="E456" s="5">
        <v>2.5</v>
      </c>
      <c r="F456" s="6">
        <f t="shared" si="33"/>
        <v>0</v>
      </c>
      <c r="G456">
        <v>38200</v>
      </c>
      <c r="H456">
        <v>27</v>
      </c>
      <c r="I456">
        <v>3.7</v>
      </c>
      <c r="J456" s="1">
        <v>1.3140000000000001</v>
      </c>
      <c r="L456" s="1">
        <v>2.847</v>
      </c>
      <c r="M456">
        <f t="shared" si="34"/>
        <v>2.0720000000000005</v>
      </c>
      <c r="N456" s="3">
        <v>0</v>
      </c>
      <c r="O456" s="3"/>
      <c r="R456" t="s">
        <v>23</v>
      </c>
      <c r="S456" s="9">
        <v>2.8000000000000001E-2</v>
      </c>
      <c r="T456" s="4"/>
      <c r="U456" s="4">
        <f t="shared" si="36"/>
        <v>20190116</v>
      </c>
      <c r="V456" t="s">
        <v>348</v>
      </c>
    </row>
    <row r="457" spans="1:22" ht="15">
      <c r="A457">
        <v>20190116</v>
      </c>
      <c r="B457">
        <v>15</v>
      </c>
      <c r="C457">
        <v>1200</v>
      </c>
      <c r="D457" s="4">
        <f t="shared" si="35"/>
        <v>-2400</v>
      </c>
      <c r="E457" s="5">
        <v>2.5</v>
      </c>
      <c r="F457" s="6">
        <f t="shared" si="33"/>
        <v>0</v>
      </c>
      <c r="G457">
        <v>38200</v>
      </c>
      <c r="H457">
        <v>27</v>
      </c>
      <c r="I457">
        <v>3.76</v>
      </c>
      <c r="J457" s="1">
        <v>0.95250000000000001</v>
      </c>
      <c r="L457" s="1">
        <v>2.1389999999999998</v>
      </c>
      <c r="M457">
        <f t="shared" si="34"/>
        <v>2.1055999999999999</v>
      </c>
      <c r="N457" s="3">
        <v>0</v>
      </c>
      <c r="O457" s="3"/>
      <c r="R457" t="s">
        <v>23</v>
      </c>
      <c r="S457" s="9">
        <v>2.8000000000000001E-2</v>
      </c>
      <c r="T457" s="4"/>
      <c r="U457" s="4">
        <f t="shared" si="36"/>
        <v>20190116</v>
      </c>
      <c r="V457" t="s">
        <v>348</v>
      </c>
    </row>
    <row r="458" spans="1:22" ht="15">
      <c r="A458">
        <v>20190116</v>
      </c>
      <c r="B458">
        <v>16</v>
      </c>
      <c r="C458">
        <v>1200</v>
      </c>
      <c r="D458" s="4">
        <f t="shared" si="35"/>
        <v>-2400</v>
      </c>
      <c r="E458" s="5">
        <v>2.5</v>
      </c>
      <c r="F458" s="6">
        <f t="shared" si="33"/>
        <v>0</v>
      </c>
      <c r="G458">
        <v>38200</v>
      </c>
      <c r="H458">
        <v>28</v>
      </c>
      <c r="I458">
        <v>3.5</v>
      </c>
      <c r="J458" s="1">
        <v>0.99729999999999996</v>
      </c>
      <c r="L458" s="1">
        <v>2.61</v>
      </c>
      <c r="M458">
        <f t="shared" si="34"/>
        <v>1.9600000000000002</v>
      </c>
      <c r="N458" s="3">
        <v>0</v>
      </c>
      <c r="O458" s="3"/>
      <c r="R458" t="s">
        <v>23</v>
      </c>
      <c r="S458" s="9">
        <v>2.5999999999999999E-2</v>
      </c>
      <c r="T458" s="4"/>
      <c r="U458" s="4">
        <f t="shared" si="36"/>
        <v>20190116</v>
      </c>
      <c r="V458" t="s">
        <v>348</v>
      </c>
    </row>
    <row r="459" spans="1:22" ht="15">
      <c r="A459">
        <v>20190116</v>
      </c>
      <c r="B459">
        <v>17</v>
      </c>
      <c r="C459">
        <v>1200</v>
      </c>
      <c r="D459" s="4">
        <f t="shared" si="35"/>
        <v>-2400</v>
      </c>
      <c r="E459" s="5">
        <v>2.5</v>
      </c>
      <c r="F459" s="6">
        <f t="shared" si="33"/>
        <v>0</v>
      </c>
      <c r="G459">
        <v>38200</v>
      </c>
      <c r="H459">
        <v>27</v>
      </c>
      <c r="I459">
        <v>3.5</v>
      </c>
      <c r="J459" s="1">
        <v>1.845</v>
      </c>
      <c r="L459" s="1">
        <v>4.0590000000000002</v>
      </c>
      <c r="M459">
        <f t="shared" si="34"/>
        <v>1.9600000000000002</v>
      </c>
      <c r="N459" s="3">
        <v>0</v>
      </c>
      <c r="O459" s="3"/>
      <c r="R459" t="s">
        <v>23</v>
      </c>
      <c r="S459" s="9">
        <v>2.5999999999999999E-2</v>
      </c>
      <c r="T459" s="4"/>
      <c r="U459" s="4">
        <f t="shared" si="36"/>
        <v>20190116</v>
      </c>
      <c r="V459" t="s">
        <v>348</v>
      </c>
    </row>
    <row r="460" spans="1:22" ht="15">
      <c r="A460">
        <v>20190116</v>
      </c>
      <c r="B460">
        <v>18</v>
      </c>
      <c r="C460">
        <v>1200</v>
      </c>
      <c r="D460" s="4">
        <f t="shared" si="35"/>
        <v>-2400</v>
      </c>
      <c r="E460" s="5">
        <v>2.5</v>
      </c>
      <c r="F460" s="6">
        <f t="shared" si="33"/>
        <v>0</v>
      </c>
      <c r="G460">
        <v>38200</v>
      </c>
      <c r="H460">
        <v>28</v>
      </c>
      <c r="I460">
        <v>3.8</v>
      </c>
      <c r="J460" s="1">
        <v>3.91</v>
      </c>
      <c r="L460" s="1">
        <v>7.51</v>
      </c>
      <c r="M460">
        <f t="shared" si="34"/>
        <v>2.1280000000000001</v>
      </c>
      <c r="N460" s="3">
        <v>0</v>
      </c>
      <c r="O460" s="3"/>
      <c r="R460" s="10" t="s">
        <v>23</v>
      </c>
      <c r="S460" s="9">
        <v>2.9000000000000001E-2</v>
      </c>
      <c r="T460" s="4"/>
      <c r="U460" s="4">
        <f t="shared" si="36"/>
        <v>20190116</v>
      </c>
      <c r="V460" t="s">
        <v>349</v>
      </c>
    </row>
    <row r="461" spans="1:22" ht="15">
      <c r="A461">
        <v>20190116</v>
      </c>
      <c r="B461">
        <v>19</v>
      </c>
      <c r="C461">
        <v>1200</v>
      </c>
      <c r="D461" s="4">
        <f t="shared" si="35"/>
        <v>-2400</v>
      </c>
      <c r="E461" s="5">
        <v>2.5</v>
      </c>
      <c r="F461" s="6">
        <f t="shared" si="33"/>
        <v>0</v>
      </c>
      <c r="G461">
        <v>38200</v>
      </c>
      <c r="H461">
        <v>26</v>
      </c>
      <c r="I461">
        <v>3.6</v>
      </c>
      <c r="J461" s="1">
        <v>1.0840000000000001</v>
      </c>
      <c r="L461" s="1">
        <v>2.5059999999999998</v>
      </c>
      <c r="M461">
        <f t="shared" si="34"/>
        <v>2.0160000000000005</v>
      </c>
      <c r="N461" s="3">
        <v>0</v>
      </c>
      <c r="O461" s="3"/>
      <c r="R461" t="s">
        <v>23</v>
      </c>
      <c r="S461" s="9">
        <v>2.7E-2</v>
      </c>
      <c r="T461" s="4"/>
      <c r="U461" s="4">
        <f t="shared" si="36"/>
        <v>20190116</v>
      </c>
      <c r="V461" t="s">
        <v>349</v>
      </c>
    </row>
    <row r="462" spans="1:22" ht="15">
      <c r="A462">
        <v>20190116</v>
      </c>
      <c r="B462">
        <v>20</v>
      </c>
      <c r="C462">
        <v>1200</v>
      </c>
      <c r="D462" s="4">
        <f t="shared" si="35"/>
        <v>-2400</v>
      </c>
      <c r="E462" s="5">
        <v>2.5</v>
      </c>
      <c r="F462" s="6">
        <f t="shared" si="33"/>
        <v>0</v>
      </c>
      <c r="G462">
        <v>38200</v>
      </c>
      <c r="H462">
        <v>27</v>
      </c>
      <c r="I462">
        <v>3.9</v>
      </c>
      <c r="J462" s="1">
        <v>2.1030000000000002</v>
      </c>
      <c r="L462" s="1">
        <v>4.4950000000000001</v>
      </c>
      <c r="M462">
        <f t="shared" si="34"/>
        <v>2.1840000000000002</v>
      </c>
      <c r="N462" s="3">
        <v>0</v>
      </c>
      <c r="O462" s="3"/>
      <c r="R462" t="s">
        <v>23</v>
      </c>
      <c r="S462" s="9">
        <v>2.9000000000000001E-2</v>
      </c>
      <c r="T462" s="4"/>
      <c r="U462" s="4">
        <f t="shared" si="36"/>
        <v>20190116</v>
      </c>
      <c r="V462" t="s">
        <v>349</v>
      </c>
    </row>
    <row r="463" spans="1:22" ht="15">
      <c r="A463">
        <v>20190116</v>
      </c>
      <c r="B463">
        <v>21</v>
      </c>
      <c r="C463">
        <v>1200</v>
      </c>
      <c r="D463" s="4">
        <f t="shared" si="35"/>
        <v>-2400</v>
      </c>
      <c r="E463" s="5">
        <v>2.5</v>
      </c>
      <c r="F463" s="6">
        <f t="shared" si="33"/>
        <v>0</v>
      </c>
      <c r="G463">
        <v>38200</v>
      </c>
      <c r="H463">
        <v>28</v>
      </c>
      <c r="I463">
        <v>3.8</v>
      </c>
      <c r="J463" s="1">
        <v>3.2549999999999999</v>
      </c>
      <c r="L463" s="1">
        <v>6.2919999999999998</v>
      </c>
      <c r="M463">
        <f t="shared" si="34"/>
        <v>2.1280000000000001</v>
      </c>
      <c r="N463" s="3">
        <v>0</v>
      </c>
      <c r="O463" s="3"/>
      <c r="R463" t="s">
        <v>21</v>
      </c>
      <c r="S463" s="9">
        <v>2.9000000000000001E-2</v>
      </c>
      <c r="T463" s="4"/>
      <c r="U463" s="4">
        <f t="shared" si="36"/>
        <v>20190116</v>
      </c>
      <c r="V463" t="s">
        <v>349</v>
      </c>
    </row>
    <row r="464" spans="1:22" ht="15">
      <c r="A464">
        <v>20190116</v>
      </c>
      <c r="B464">
        <v>22</v>
      </c>
      <c r="C464">
        <v>1400</v>
      </c>
      <c r="D464" s="4">
        <f t="shared" si="35"/>
        <v>-2800</v>
      </c>
      <c r="E464" s="5">
        <v>2.5</v>
      </c>
      <c r="F464" s="6">
        <f t="shared" si="33"/>
        <v>0</v>
      </c>
      <c r="G464">
        <v>38200</v>
      </c>
      <c r="H464">
        <v>21</v>
      </c>
      <c r="I464">
        <v>3.9</v>
      </c>
      <c r="J464" s="1">
        <v>1.101</v>
      </c>
      <c r="L464" s="1">
        <v>2.194</v>
      </c>
      <c r="M464">
        <f t="shared" si="34"/>
        <v>2.1840000000000002</v>
      </c>
      <c r="N464" s="3">
        <v>0</v>
      </c>
      <c r="O464" s="3"/>
      <c r="R464" t="s">
        <v>21</v>
      </c>
      <c r="S464" s="9">
        <v>2.1999999999999999E-2</v>
      </c>
      <c r="T464" s="4"/>
      <c r="U464" s="4">
        <f t="shared" si="36"/>
        <v>20190116</v>
      </c>
      <c r="V464" t="s">
        <v>350</v>
      </c>
    </row>
    <row r="465" spans="1:23" ht="15">
      <c r="A465">
        <v>20190116</v>
      </c>
      <c r="B465">
        <v>23</v>
      </c>
      <c r="C465">
        <v>1400</v>
      </c>
      <c r="D465" s="4">
        <f t="shared" si="35"/>
        <v>-2800</v>
      </c>
      <c r="E465" s="5">
        <v>2.5</v>
      </c>
      <c r="F465" s="6">
        <f t="shared" si="33"/>
        <v>0</v>
      </c>
      <c r="G465">
        <v>38200</v>
      </c>
      <c r="H465">
        <v>28</v>
      </c>
      <c r="I465">
        <v>3.9</v>
      </c>
      <c r="J465" s="1">
        <v>1.9810000000000001</v>
      </c>
      <c r="L465" s="1">
        <v>4.1340000000000003</v>
      </c>
      <c r="M465">
        <f t="shared" si="34"/>
        <v>2.1840000000000002</v>
      </c>
      <c r="N465" s="3">
        <v>0</v>
      </c>
      <c r="O465" s="3"/>
      <c r="R465" t="s">
        <v>23</v>
      </c>
      <c r="S465" s="9">
        <v>2.1999999999999999E-2</v>
      </c>
      <c r="T465" s="4"/>
      <c r="U465" s="4">
        <f t="shared" si="36"/>
        <v>20190116</v>
      </c>
      <c r="V465" t="s">
        <v>349</v>
      </c>
    </row>
    <row r="466" spans="1:23" ht="15">
      <c r="A466">
        <v>20190116</v>
      </c>
      <c r="B466">
        <v>24</v>
      </c>
      <c r="C466">
        <v>1400</v>
      </c>
      <c r="D466" s="4">
        <f t="shared" si="35"/>
        <v>-2800</v>
      </c>
      <c r="E466" s="5">
        <v>2.5</v>
      </c>
      <c r="F466" s="6">
        <f t="shared" ref="F466:F512" si="37">G466-38200</f>
        <v>0</v>
      </c>
      <c r="G466">
        <v>38200</v>
      </c>
      <c r="H466">
        <v>28</v>
      </c>
      <c r="I466">
        <v>3.95</v>
      </c>
      <c r="J466" s="1">
        <v>0.35720000000000002</v>
      </c>
      <c r="L466" s="1">
        <v>1.1180000000000001</v>
      </c>
      <c r="M466">
        <f t="shared" si="34"/>
        <v>2.2120000000000002</v>
      </c>
      <c r="N466" s="3">
        <v>0</v>
      </c>
      <c r="O466" s="3"/>
      <c r="R466" t="s">
        <v>23</v>
      </c>
      <c r="S466" s="9">
        <v>2.1999999999999999E-2</v>
      </c>
      <c r="T466" s="4"/>
      <c r="U466" s="4">
        <f t="shared" si="36"/>
        <v>20190116</v>
      </c>
      <c r="V466" t="s">
        <v>349</v>
      </c>
    </row>
    <row r="467" spans="1:23" ht="15">
      <c r="A467">
        <v>20190116</v>
      </c>
      <c r="B467">
        <v>25</v>
      </c>
      <c r="C467">
        <v>1400</v>
      </c>
      <c r="D467" s="4">
        <f t="shared" si="35"/>
        <v>-2800</v>
      </c>
      <c r="E467" s="5">
        <v>2.5</v>
      </c>
      <c r="F467" s="6">
        <f t="shared" si="37"/>
        <v>0</v>
      </c>
      <c r="G467">
        <v>38200</v>
      </c>
      <c r="H467">
        <v>28</v>
      </c>
      <c r="I467">
        <v>3.94</v>
      </c>
      <c r="J467" s="1">
        <v>0.99729999999999996</v>
      </c>
      <c r="L467" s="1">
        <v>2.331</v>
      </c>
      <c r="M467">
        <f t="shared" si="34"/>
        <v>2.2064000000000004</v>
      </c>
      <c r="N467" s="3">
        <v>0</v>
      </c>
      <c r="O467" s="3"/>
      <c r="R467" s="10" t="s">
        <v>23</v>
      </c>
      <c r="S467" s="9">
        <v>2.1999999999999999E-2</v>
      </c>
      <c r="T467" s="4"/>
      <c r="U467" s="4">
        <f t="shared" si="36"/>
        <v>20190116</v>
      </c>
      <c r="V467" t="s">
        <v>349</v>
      </c>
    </row>
    <row r="468" spans="1:23" ht="15">
      <c r="A468">
        <v>20190116</v>
      </c>
      <c r="B468">
        <v>26</v>
      </c>
      <c r="C468">
        <v>1400</v>
      </c>
      <c r="D468" s="4">
        <f t="shared" si="35"/>
        <v>-2800</v>
      </c>
      <c r="E468" s="5">
        <v>2.5</v>
      </c>
      <c r="F468" s="6">
        <f t="shared" si="37"/>
        <v>0</v>
      </c>
      <c r="G468">
        <v>38200</v>
      </c>
      <c r="H468">
        <v>21</v>
      </c>
      <c r="I468">
        <v>3.92</v>
      </c>
      <c r="J468" s="1">
        <v>0.96630000000000005</v>
      </c>
      <c r="L468" s="1">
        <v>2.3540000000000001</v>
      </c>
      <c r="M468">
        <f t="shared" si="34"/>
        <v>2.1952000000000003</v>
      </c>
      <c r="N468" s="3">
        <v>0</v>
      </c>
      <c r="O468" s="3"/>
      <c r="R468" t="s">
        <v>23</v>
      </c>
      <c r="S468" s="9">
        <v>2.1999999999999999E-2</v>
      </c>
      <c r="T468" s="4"/>
      <c r="U468" s="4">
        <f t="shared" si="36"/>
        <v>20190116</v>
      </c>
      <c r="V468" t="s">
        <v>351</v>
      </c>
    </row>
    <row r="469" spans="1:23" ht="15">
      <c r="A469">
        <v>20190116</v>
      </c>
      <c r="B469">
        <v>27</v>
      </c>
      <c r="C469">
        <v>200</v>
      </c>
      <c r="D469" s="4">
        <f t="shared" si="35"/>
        <v>-400</v>
      </c>
      <c r="E469" s="5">
        <v>2.5</v>
      </c>
      <c r="F469" s="6">
        <f t="shared" si="37"/>
        <v>0</v>
      </c>
      <c r="G469">
        <v>38200</v>
      </c>
      <c r="H469">
        <v>18</v>
      </c>
      <c r="I469">
        <v>4.0999999999999996</v>
      </c>
      <c r="J469" s="1">
        <v>6.6170000000000007E-2</v>
      </c>
      <c r="L469" s="1">
        <v>0.51849999999999996</v>
      </c>
      <c r="M469">
        <f t="shared" si="34"/>
        <v>2.2959999999999998</v>
      </c>
      <c r="N469" s="3">
        <v>0</v>
      </c>
      <c r="O469" s="3"/>
      <c r="R469" t="s">
        <v>21</v>
      </c>
      <c r="S469" s="9">
        <v>0.85399999999999998</v>
      </c>
      <c r="T469" s="4"/>
      <c r="U469" s="4">
        <f t="shared" si="36"/>
        <v>20190116</v>
      </c>
    </row>
    <row r="470" spans="1:23" ht="15">
      <c r="A470">
        <v>20190116</v>
      </c>
      <c r="B470">
        <v>28</v>
      </c>
      <c r="C470">
        <v>200</v>
      </c>
      <c r="D470" s="4">
        <f t="shared" si="35"/>
        <v>-400</v>
      </c>
      <c r="E470" s="5">
        <v>2.5</v>
      </c>
      <c r="F470" s="6">
        <f t="shared" si="37"/>
        <v>0</v>
      </c>
      <c r="G470">
        <v>38200</v>
      </c>
      <c r="H470">
        <v>18</v>
      </c>
      <c r="I470">
        <v>4.0999999999999996</v>
      </c>
      <c r="J470" s="1">
        <v>-4.7759999999999997E-2</v>
      </c>
      <c r="L470" s="1">
        <v>0.27879999999999999</v>
      </c>
      <c r="M470">
        <f t="shared" si="34"/>
        <v>2.2959999999999998</v>
      </c>
      <c r="N470" s="3">
        <v>0</v>
      </c>
      <c r="O470" s="3"/>
      <c r="R470" t="s">
        <v>21</v>
      </c>
      <c r="S470" s="9">
        <v>0.85399999999999998</v>
      </c>
      <c r="T470" s="4"/>
      <c r="U470" s="4">
        <f t="shared" si="36"/>
        <v>20190116</v>
      </c>
    </row>
    <row r="471" spans="1:23" ht="15">
      <c r="A471">
        <v>20190116</v>
      </c>
      <c r="B471">
        <v>29</v>
      </c>
      <c r="C471">
        <v>200</v>
      </c>
      <c r="D471" s="4">
        <f t="shared" si="35"/>
        <v>-400</v>
      </c>
      <c r="E471" s="5">
        <v>2.5</v>
      </c>
      <c r="F471" s="6">
        <f t="shared" si="37"/>
        <v>0</v>
      </c>
      <c r="G471">
        <v>38200</v>
      </c>
      <c r="H471">
        <v>18</v>
      </c>
      <c r="I471">
        <v>4.2</v>
      </c>
      <c r="J471" s="1">
        <v>0.1142</v>
      </c>
      <c r="L471" s="1">
        <v>0.6472</v>
      </c>
      <c r="M471">
        <f t="shared" si="34"/>
        <v>2.3520000000000003</v>
      </c>
      <c r="N471" s="3">
        <v>0</v>
      </c>
      <c r="O471" s="3"/>
      <c r="R471" t="s">
        <v>21</v>
      </c>
      <c r="S471" s="9">
        <v>0.875</v>
      </c>
      <c r="T471" s="4"/>
      <c r="U471" s="4">
        <f t="shared" si="36"/>
        <v>20190116</v>
      </c>
      <c r="V471" t="s">
        <v>352</v>
      </c>
      <c r="W471" t="s">
        <v>353</v>
      </c>
    </row>
    <row r="472" spans="1:23" ht="15">
      <c r="A472">
        <v>20190116</v>
      </c>
      <c r="B472">
        <v>30</v>
      </c>
      <c r="C472">
        <v>200</v>
      </c>
      <c r="D472" s="4">
        <f t="shared" si="35"/>
        <v>-400</v>
      </c>
      <c r="E472" s="5">
        <v>2.5</v>
      </c>
      <c r="F472" s="6">
        <f t="shared" si="37"/>
        <v>0</v>
      </c>
      <c r="G472">
        <v>38200</v>
      </c>
      <c r="H472">
        <v>18</v>
      </c>
      <c r="I472">
        <v>4.1399999999999997</v>
      </c>
      <c r="J472" s="1">
        <v>0.11269999999999999</v>
      </c>
      <c r="L472" s="1">
        <v>0.62929999999999997</v>
      </c>
      <c r="M472">
        <f t="shared" si="34"/>
        <v>2.3184</v>
      </c>
      <c r="N472" s="3">
        <v>0</v>
      </c>
      <c r="O472" s="3"/>
      <c r="R472" t="s">
        <v>23</v>
      </c>
      <c r="S472" s="9">
        <v>0.86199999999999999</v>
      </c>
      <c r="T472" s="4"/>
      <c r="U472" s="4">
        <f t="shared" si="36"/>
        <v>20190116</v>
      </c>
      <c r="W472" t="s">
        <v>353</v>
      </c>
    </row>
    <row r="473" spans="1:23" ht="15">
      <c r="A473">
        <v>20190116</v>
      </c>
      <c r="B473">
        <v>31</v>
      </c>
      <c r="C473">
        <v>200</v>
      </c>
      <c r="D473" s="4">
        <f t="shared" si="35"/>
        <v>-400</v>
      </c>
      <c r="E473" s="1">
        <v>-1</v>
      </c>
      <c r="F473" s="6">
        <f t="shared" si="37"/>
        <v>0</v>
      </c>
      <c r="G473">
        <v>38200</v>
      </c>
      <c r="H473">
        <v>18</v>
      </c>
      <c r="I473">
        <v>4.12</v>
      </c>
      <c r="J473" s="1">
        <v>-4.3360000000000003E-2</v>
      </c>
      <c r="L473" s="1">
        <v>0.29799999999999999</v>
      </c>
      <c r="M473">
        <f t="shared" si="34"/>
        <v>2.3072000000000004</v>
      </c>
      <c r="N473" s="3">
        <v>0</v>
      </c>
      <c r="O473" s="3"/>
      <c r="R473" t="s">
        <v>23</v>
      </c>
      <c r="S473" s="9">
        <v>0.85799999999999998</v>
      </c>
      <c r="T473" s="4"/>
      <c r="U473" s="4">
        <f t="shared" si="36"/>
        <v>20190116</v>
      </c>
      <c r="V473" t="s">
        <v>352</v>
      </c>
    </row>
    <row r="474" spans="1:23" ht="15">
      <c r="A474">
        <v>20190116</v>
      </c>
      <c r="B474">
        <v>32</v>
      </c>
      <c r="C474">
        <v>200</v>
      </c>
      <c r="D474" s="4">
        <f t="shared" si="35"/>
        <v>-400</v>
      </c>
      <c r="E474" s="1">
        <v>-1</v>
      </c>
      <c r="F474" s="6">
        <f t="shared" si="37"/>
        <v>0</v>
      </c>
      <c r="G474">
        <v>38200</v>
      </c>
      <c r="H474">
        <v>17</v>
      </c>
      <c r="I474">
        <v>4</v>
      </c>
      <c r="J474" s="1">
        <v>-0.1099</v>
      </c>
      <c r="L474" s="1">
        <v>0.1201</v>
      </c>
      <c r="M474">
        <f t="shared" si="34"/>
        <v>2.2400000000000002</v>
      </c>
      <c r="N474" s="3">
        <v>0</v>
      </c>
      <c r="O474" s="3"/>
      <c r="R474" t="s">
        <v>23</v>
      </c>
      <c r="S474" s="9">
        <v>0.83299999999999996</v>
      </c>
      <c r="T474" s="4"/>
      <c r="U474" s="4">
        <f t="shared" si="36"/>
        <v>20190116</v>
      </c>
    </row>
    <row r="475" spans="1:23" ht="15">
      <c r="A475">
        <v>20190116</v>
      </c>
      <c r="B475">
        <v>33</v>
      </c>
      <c r="C475">
        <v>200</v>
      </c>
      <c r="D475" s="4">
        <f t="shared" si="35"/>
        <v>-400</v>
      </c>
      <c r="E475" s="1">
        <v>-1</v>
      </c>
      <c r="F475" s="6">
        <f t="shared" si="37"/>
        <v>0</v>
      </c>
      <c r="G475">
        <v>38200</v>
      </c>
      <c r="H475">
        <v>17</v>
      </c>
      <c r="I475">
        <v>4.4000000000000004</v>
      </c>
      <c r="J475" s="1">
        <v>-0.1123</v>
      </c>
      <c r="L475" s="1">
        <v>0.12690000000000001</v>
      </c>
      <c r="M475">
        <f t="shared" si="34"/>
        <v>2.4640000000000004</v>
      </c>
      <c r="N475" s="3">
        <v>0</v>
      </c>
      <c r="O475" s="3"/>
      <c r="R475" t="s">
        <v>23</v>
      </c>
      <c r="S475" s="9">
        <v>0.91700000000000004</v>
      </c>
      <c r="T475" s="4"/>
      <c r="U475" s="4">
        <f t="shared" si="36"/>
        <v>20190116</v>
      </c>
    </row>
    <row r="476" spans="1:23" ht="15">
      <c r="A476">
        <v>20190116</v>
      </c>
      <c r="B476">
        <v>34</v>
      </c>
      <c r="C476">
        <v>1400</v>
      </c>
      <c r="D476" s="4">
        <f t="shared" si="35"/>
        <v>-2800</v>
      </c>
      <c r="E476" s="1">
        <v>-1</v>
      </c>
      <c r="F476" s="6">
        <f t="shared" si="37"/>
        <v>0</v>
      </c>
      <c r="G476">
        <v>38200</v>
      </c>
      <c r="H476">
        <v>0</v>
      </c>
      <c r="I476">
        <v>4.3</v>
      </c>
      <c r="J476" s="1">
        <v>-0.1225</v>
      </c>
      <c r="L476" s="1">
        <v>0.1014</v>
      </c>
      <c r="M476">
        <f t="shared" si="34"/>
        <v>2.4079999999999999</v>
      </c>
      <c r="N476" s="3">
        <v>0</v>
      </c>
      <c r="O476" s="3"/>
      <c r="R476" t="s">
        <v>23</v>
      </c>
      <c r="S476" s="9">
        <v>2.4E-2</v>
      </c>
      <c r="T476" s="4"/>
      <c r="U476" s="4">
        <f t="shared" si="36"/>
        <v>20190116</v>
      </c>
    </row>
    <row r="477" spans="1:23" ht="15">
      <c r="A477">
        <v>20190116</v>
      </c>
      <c r="B477">
        <v>35</v>
      </c>
      <c r="C477">
        <v>1400</v>
      </c>
      <c r="D477" s="4">
        <f t="shared" si="35"/>
        <v>-2800</v>
      </c>
      <c r="E477" s="1">
        <v>-1</v>
      </c>
      <c r="F477" s="6">
        <f t="shared" si="37"/>
        <v>0</v>
      </c>
      <c r="G477">
        <v>38200</v>
      </c>
      <c r="H477">
        <v>0</v>
      </c>
      <c r="I477">
        <v>4.13</v>
      </c>
      <c r="J477" s="1">
        <v>-0.1153</v>
      </c>
      <c r="L477" s="1">
        <v>0.10340000000000001</v>
      </c>
      <c r="M477">
        <f t="shared" si="34"/>
        <v>2.3128000000000002</v>
      </c>
      <c r="N477" s="3">
        <v>0</v>
      </c>
      <c r="O477" s="3"/>
      <c r="R477" s="10" t="s">
        <v>23</v>
      </c>
      <c r="S477" s="9">
        <v>2.3E-2</v>
      </c>
      <c r="T477" s="4"/>
      <c r="U477" s="4">
        <f t="shared" si="36"/>
        <v>20190116</v>
      </c>
    </row>
    <row r="478" spans="1:23" ht="15">
      <c r="A478">
        <v>20190116</v>
      </c>
      <c r="B478">
        <v>36</v>
      </c>
      <c r="C478">
        <v>1400</v>
      </c>
      <c r="D478" s="4">
        <f t="shared" si="35"/>
        <v>-2800</v>
      </c>
      <c r="E478" s="1">
        <v>-1</v>
      </c>
      <c r="F478" s="6">
        <f t="shared" si="37"/>
        <v>0</v>
      </c>
      <c r="G478">
        <v>38200</v>
      </c>
      <c r="H478">
        <v>0</v>
      </c>
      <c r="I478">
        <v>4</v>
      </c>
      <c r="J478" s="1">
        <v>-0.1169</v>
      </c>
      <c r="L478" s="1">
        <v>3.8449999999999998E-2</v>
      </c>
      <c r="M478">
        <f t="shared" si="34"/>
        <v>2.2400000000000002</v>
      </c>
      <c r="N478" s="3">
        <v>0</v>
      </c>
      <c r="O478" s="3"/>
      <c r="R478" t="s">
        <v>23</v>
      </c>
      <c r="S478" s="9">
        <v>2.1999999999999999E-2</v>
      </c>
      <c r="T478" s="4"/>
      <c r="U478" s="4">
        <f t="shared" si="36"/>
        <v>20190116</v>
      </c>
    </row>
    <row r="479" spans="1:23" ht="15">
      <c r="A479">
        <v>20190116</v>
      </c>
      <c r="B479">
        <v>37</v>
      </c>
      <c r="C479">
        <v>1400</v>
      </c>
      <c r="D479" s="4">
        <f t="shared" si="35"/>
        <v>-2800</v>
      </c>
      <c r="E479" s="1">
        <v>-1</v>
      </c>
      <c r="F479" s="6">
        <f t="shared" si="37"/>
        <v>0</v>
      </c>
      <c r="G479">
        <v>38200</v>
      </c>
      <c r="H479">
        <v>0</v>
      </c>
      <c r="I479">
        <v>4</v>
      </c>
      <c r="J479" s="1">
        <v>-0.11360000000000001</v>
      </c>
      <c r="L479" s="1">
        <v>2.572E-2</v>
      </c>
      <c r="M479">
        <f t="shared" si="34"/>
        <v>2.2400000000000002</v>
      </c>
      <c r="N479" s="3">
        <v>0</v>
      </c>
      <c r="O479" s="3"/>
      <c r="R479" t="s">
        <v>23</v>
      </c>
      <c r="S479" s="9">
        <v>2.1999999999999999E-2</v>
      </c>
      <c r="T479" s="4"/>
      <c r="U479" s="4">
        <f t="shared" si="36"/>
        <v>20190116</v>
      </c>
    </row>
    <row r="480" spans="1:23" ht="15">
      <c r="A480">
        <v>20190116</v>
      </c>
      <c r="B480">
        <v>38</v>
      </c>
      <c r="C480">
        <v>1000</v>
      </c>
      <c r="D480" s="4">
        <f t="shared" si="35"/>
        <v>-2000</v>
      </c>
      <c r="E480" s="1">
        <v>-1</v>
      </c>
      <c r="F480" s="6">
        <f t="shared" si="37"/>
        <v>0</v>
      </c>
      <c r="G480">
        <v>38200</v>
      </c>
      <c r="H480">
        <v>0</v>
      </c>
      <c r="I480">
        <v>4.0999999999999996</v>
      </c>
      <c r="J480" s="1">
        <v>-0.158</v>
      </c>
      <c r="L480" s="1">
        <v>4.4769999999999997E-2</v>
      </c>
      <c r="M480">
        <f t="shared" si="34"/>
        <v>2.2959999999999998</v>
      </c>
      <c r="N480" s="3">
        <v>0</v>
      </c>
      <c r="O480" s="3"/>
      <c r="R480" t="s">
        <v>23</v>
      </c>
      <c r="S480" s="9">
        <v>4.3999999999999997E-2</v>
      </c>
      <c r="T480" s="4"/>
      <c r="U480" s="4">
        <f t="shared" si="36"/>
        <v>20190116</v>
      </c>
    </row>
    <row r="481" spans="1:22" ht="15">
      <c r="A481">
        <v>20190116</v>
      </c>
      <c r="B481">
        <v>39</v>
      </c>
      <c r="C481">
        <v>1400</v>
      </c>
      <c r="D481" s="4">
        <f t="shared" si="35"/>
        <v>-2800</v>
      </c>
      <c r="E481" s="1">
        <v>2.5</v>
      </c>
      <c r="F481" s="6">
        <f t="shared" si="37"/>
        <v>0</v>
      </c>
      <c r="G481">
        <v>38200</v>
      </c>
      <c r="H481">
        <v>0</v>
      </c>
      <c r="I481">
        <v>4</v>
      </c>
      <c r="J481" s="1">
        <v>-0.1017</v>
      </c>
      <c r="L481" s="1">
        <v>4.7859999999999998E-4</v>
      </c>
      <c r="M481">
        <f t="shared" si="34"/>
        <v>2.2400000000000002</v>
      </c>
      <c r="N481" s="3">
        <v>0</v>
      </c>
      <c r="O481" s="3"/>
      <c r="R481" t="s">
        <v>23</v>
      </c>
      <c r="S481" s="9">
        <v>2.1999999999999999E-2</v>
      </c>
      <c r="T481" s="4"/>
      <c r="U481" s="4">
        <f t="shared" si="36"/>
        <v>20190116</v>
      </c>
    </row>
    <row r="482" spans="1:22" ht="15">
      <c r="A482">
        <v>20190116</v>
      </c>
      <c r="B482">
        <v>40</v>
      </c>
      <c r="C482">
        <v>0</v>
      </c>
      <c r="D482" s="4">
        <f t="shared" si="35"/>
        <v>0</v>
      </c>
      <c r="E482" s="1">
        <v>3.7</v>
      </c>
      <c r="F482" s="6">
        <f t="shared" si="37"/>
        <v>0</v>
      </c>
      <c r="G482">
        <v>38200</v>
      </c>
      <c r="H482">
        <v>0</v>
      </c>
      <c r="I482">
        <v>2.6</v>
      </c>
      <c r="J482" s="1">
        <v>-9.4240000000000004E-2</v>
      </c>
      <c r="L482" s="1">
        <v>-1.6740000000000001E-2</v>
      </c>
      <c r="M482">
        <f t="shared" si="34"/>
        <v>1.4560000000000002</v>
      </c>
      <c r="N482" s="3">
        <v>0</v>
      </c>
      <c r="O482" s="3"/>
      <c r="R482" t="s">
        <v>23</v>
      </c>
      <c r="S482" s="9">
        <v>2.2869999999999999</v>
      </c>
      <c r="T482" s="4"/>
      <c r="U482" s="4">
        <f t="shared" si="36"/>
        <v>20190116</v>
      </c>
    </row>
    <row r="483" spans="1:22" ht="15">
      <c r="A483">
        <v>20190116</v>
      </c>
      <c r="B483">
        <v>41</v>
      </c>
      <c r="C483">
        <v>0</v>
      </c>
      <c r="D483" s="4">
        <f t="shared" si="35"/>
        <v>0</v>
      </c>
      <c r="E483" s="1">
        <v>3.7</v>
      </c>
      <c r="F483" s="6">
        <f t="shared" si="37"/>
        <v>0</v>
      </c>
      <c r="G483">
        <v>38200</v>
      </c>
      <c r="H483">
        <v>16</v>
      </c>
      <c r="I483">
        <v>4</v>
      </c>
      <c r="J483" s="1">
        <v>-0.13569999999999999</v>
      </c>
      <c r="L483" s="1">
        <v>3.411E-3</v>
      </c>
      <c r="M483">
        <f t="shared" si="34"/>
        <v>2.2400000000000002</v>
      </c>
      <c r="N483" s="3">
        <v>0</v>
      </c>
      <c r="O483" s="3"/>
      <c r="R483" t="s">
        <v>23</v>
      </c>
      <c r="S483" s="9">
        <v>3.5190000000000001</v>
      </c>
      <c r="T483" s="4"/>
      <c r="U483" s="4">
        <f t="shared" si="36"/>
        <v>20190116</v>
      </c>
      <c r="V483" t="s">
        <v>80</v>
      </c>
    </row>
    <row r="484" spans="1:22" ht="15">
      <c r="A484">
        <v>20190116</v>
      </c>
      <c r="B484">
        <v>42</v>
      </c>
      <c r="C484">
        <v>0</v>
      </c>
      <c r="D484" s="4">
        <f t="shared" si="35"/>
        <v>0</v>
      </c>
      <c r="E484" s="1">
        <v>3.7</v>
      </c>
      <c r="F484" s="6">
        <f t="shared" si="37"/>
        <v>0</v>
      </c>
      <c r="G484">
        <v>38200</v>
      </c>
      <c r="H484">
        <v>16</v>
      </c>
      <c r="I484">
        <v>4.0999999999999996</v>
      </c>
      <c r="J484" s="1">
        <v>-0.1633</v>
      </c>
      <c r="L484" s="1">
        <v>-2.0719999999999999E-2</v>
      </c>
      <c r="M484">
        <f t="shared" ref="M484:M547" si="38">I484*0.56</f>
        <v>2.2959999999999998</v>
      </c>
      <c r="N484" s="3">
        <v>0</v>
      </c>
      <c r="O484" s="3"/>
      <c r="R484" t="s">
        <v>23</v>
      </c>
      <c r="S484" s="9">
        <v>3.6070000000000002</v>
      </c>
      <c r="T484" s="4"/>
      <c r="U484" s="4">
        <f t="shared" si="36"/>
        <v>20190116</v>
      </c>
      <c r="V484" t="s">
        <v>80</v>
      </c>
    </row>
    <row r="485" spans="1:22" ht="15">
      <c r="A485">
        <v>20190116</v>
      </c>
      <c r="B485">
        <v>43</v>
      </c>
      <c r="C485">
        <v>0</v>
      </c>
      <c r="D485" s="4">
        <f t="shared" si="35"/>
        <v>0</v>
      </c>
      <c r="E485" s="1">
        <v>3.7</v>
      </c>
      <c r="F485" s="6">
        <f t="shared" si="37"/>
        <v>0</v>
      </c>
      <c r="G485">
        <v>38200</v>
      </c>
      <c r="H485">
        <v>16</v>
      </c>
      <c r="I485">
        <v>4</v>
      </c>
      <c r="J485" s="1">
        <v>-0.14929999999999999</v>
      </c>
      <c r="L485" s="1">
        <v>1.4200000000000001E-2</v>
      </c>
      <c r="M485">
        <f t="shared" si="38"/>
        <v>2.2400000000000002</v>
      </c>
      <c r="N485" s="3">
        <v>0</v>
      </c>
      <c r="O485" s="3"/>
      <c r="R485" t="s">
        <v>23</v>
      </c>
      <c r="S485" s="9">
        <v>3.5190000000000001</v>
      </c>
      <c r="T485" s="4"/>
      <c r="U485" s="4">
        <f t="shared" si="36"/>
        <v>20190116</v>
      </c>
      <c r="V485" t="s">
        <v>80</v>
      </c>
    </row>
    <row r="486" spans="1:22" ht="15">
      <c r="A486">
        <v>20190116</v>
      </c>
      <c r="B486">
        <v>44</v>
      </c>
      <c r="C486">
        <v>0</v>
      </c>
      <c r="D486" s="4">
        <f t="shared" si="35"/>
        <v>0</v>
      </c>
      <c r="E486" s="1">
        <v>3.7</v>
      </c>
      <c r="F486" s="6">
        <f t="shared" si="37"/>
        <v>0</v>
      </c>
      <c r="G486">
        <v>38200</v>
      </c>
      <c r="H486">
        <v>19</v>
      </c>
      <c r="I486">
        <v>4.0999999999999996</v>
      </c>
      <c r="J486" s="1">
        <v>-0.1139</v>
      </c>
      <c r="L486" s="1">
        <v>0.17369999999999999</v>
      </c>
      <c r="M486">
        <f t="shared" si="38"/>
        <v>2.2959999999999998</v>
      </c>
      <c r="N486" s="3">
        <v>0</v>
      </c>
      <c r="O486" s="3"/>
      <c r="R486" t="s">
        <v>23</v>
      </c>
      <c r="S486" s="9">
        <v>3.6070000000000002</v>
      </c>
      <c r="T486" s="4"/>
      <c r="U486" s="4">
        <f t="shared" si="36"/>
        <v>20190116</v>
      </c>
      <c r="V486" t="s">
        <v>80</v>
      </c>
    </row>
    <row r="487" spans="1:22" ht="15">
      <c r="A487">
        <v>20190116</v>
      </c>
      <c r="B487">
        <v>45</v>
      </c>
      <c r="C487">
        <v>0</v>
      </c>
      <c r="D487" s="4">
        <f t="shared" si="35"/>
        <v>0</v>
      </c>
      <c r="E487" s="1">
        <v>3.7</v>
      </c>
      <c r="F487" s="6">
        <f t="shared" si="37"/>
        <v>0</v>
      </c>
      <c r="G487">
        <v>38200</v>
      </c>
      <c r="H487">
        <v>19</v>
      </c>
      <c r="I487">
        <v>4.3</v>
      </c>
      <c r="J487" s="1">
        <v>-0.1018</v>
      </c>
      <c r="L487" s="1">
        <v>0.24979999999999999</v>
      </c>
      <c r="M487">
        <f t="shared" si="38"/>
        <v>2.4079999999999999</v>
      </c>
      <c r="N487" s="3">
        <v>0</v>
      </c>
      <c r="O487" s="3"/>
      <c r="R487" t="s">
        <v>23</v>
      </c>
      <c r="S487" s="9">
        <v>3.782</v>
      </c>
      <c r="T487" s="4"/>
      <c r="U487" s="4">
        <f t="shared" si="36"/>
        <v>20190116</v>
      </c>
      <c r="V487" t="s">
        <v>354</v>
      </c>
    </row>
    <row r="488" spans="1:22" ht="15">
      <c r="A488">
        <v>20190116</v>
      </c>
      <c r="B488">
        <v>46</v>
      </c>
      <c r="C488">
        <v>800</v>
      </c>
      <c r="D488" s="4">
        <f t="shared" si="35"/>
        <v>-1600</v>
      </c>
      <c r="E488" s="1">
        <v>3.7</v>
      </c>
      <c r="F488" s="6">
        <f t="shared" si="37"/>
        <v>0</v>
      </c>
      <c r="G488">
        <v>38200</v>
      </c>
      <c r="H488">
        <v>17</v>
      </c>
      <c r="I488">
        <v>4.2</v>
      </c>
      <c r="J488" s="1">
        <v>-0.17660000000000001</v>
      </c>
      <c r="L488" s="1">
        <v>4.3869999999999999E-2</v>
      </c>
      <c r="M488">
        <f t="shared" si="38"/>
        <v>2.3520000000000003</v>
      </c>
      <c r="N488" s="3">
        <v>0</v>
      </c>
      <c r="O488" s="3"/>
      <c r="R488" t="s">
        <v>23</v>
      </c>
      <c r="S488" s="9">
        <v>7.0000000000000007E-2</v>
      </c>
      <c r="T488" s="4"/>
      <c r="U488" s="4">
        <f t="shared" si="36"/>
        <v>20190116</v>
      </c>
    </row>
    <row r="489" spans="1:22" ht="15">
      <c r="A489">
        <v>20190116</v>
      </c>
      <c r="B489">
        <v>47</v>
      </c>
      <c r="C489">
        <v>800</v>
      </c>
      <c r="D489" s="4">
        <f t="shared" si="35"/>
        <v>-1600</v>
      </c>
      <c r="E489" s="1">
        <v>3.7</v>
      </c>
      <c r="F489" s="6">
        <f t="shared" si="37"/>
        <v>0</v>
      </c>
      <c r="G489">
        <v>38200</v>
      </c>
      <c r="H489">
        <v>16</v>
      </c>
      <c r="I489">
        <v>4.3</v>
      </c>
      <c r="J489" s="1">
        <v>-0.15260000000000001</v>
      </c>
      <c r="L489" s="1">
        <v>2.8920000000000001E-2</v>
      </c>
      <c r="M489">
        <f t="shared" si="38"/>
        <v>2.4079999999999999</v>
      </c>
      <c r="N489" s="3">
        <v>0</v>
      </c>
      <c r="O489" s="3"/>
      <c r="R489" t="s">
        <v>23</v>
      </c>
      <c r="S489" s="9">
        <v>7.1999999999999995E-2</v>
      </c>
      <c r="T489" s="4"/>
      <c r="U489" s="4">
        <f t="shared" si="36"/>
        <v>20190116</v>
      </c>
    </row>
    <row r="490" spans="1:22" ht="15">
      <c r="A490">
        <v>20190116</v>
      </c>
      <c r="B490">
        <v>48</v>
      </c>
      <c r="C490">
        <v>1200</v>
      </c>
      <c r="D490" s="4">
        <f t="shared" si="35"/>
        <v>-2400</v>
      </c>
      <c r="E490" s="1">
        <v>3.7</v>
      </c>
      <c r="F490" s="6">
        <f t="shared" si="37"/>
        <v>0</v>
      </c>
      <c r="G490">
        <v>38200</v>
      </c>
      <c r="H490">
        <v>19</v>
      </c>
      <c r="I490">
        <v>4.4000000000000004</v>
      </c>
      <c r="J490" s="1">
        <v>-5.1580000000000001E-2</v>
      </c>
      <c r="L490" s="1">
        <v>0.37869999999999998</v>
      </c>
      <c r="M490">
        <f t="shared" si="38"/>
        <v>2.4640000000000004</v>
      </c>
      <c r="N490" s="3">
        <v>0</v>
      </c>
      <c r="O490" s="3"/>
      <c r="R490" t="s">
        <v>23</v>
      </c>
      <c r="S490" s="9">
        <v>3.3000000000000002E-2</v>
      </c>
      <c r="T490" s="4"/>
      <c r="U490" s="4">
        <f t="shared" si="36"/>
        <v>20190116</v>
      </c>
      <c r="V490" t="s">
        <v>80</v>
      </c>
    </row>
    <row r="491" spans="1:22" ht="15">
      <c r="A491">
        <v>20190116</v>
      </c>
      <c r="B491">
        <v>49</v>
      </c>
      <c r="C491">
        <v>1200</v>
      </c>
      <c r="D491" s="4">
        <f t="shared" si="35"/>
        <v>-2400</v>
      </c>
      <c r="E491" s="1">
        <v>3.7</v>
      </c>
      <c r="F491" s="6">
        <f t="shared" si="37"/>
        <v>0</v>
      </c>
      <c r="G491">
        <v>38200</v>
      </c>
      <c r="H491">
        <v>19</v>
      </c>
      <c r="I491">
        <v>4.4000000000000004</v>
      </c>
      <c r="J491" s="1">
        <v>-0.10780000000000001</v>
      </c>
      <c r="L491" s="1">
        <v>0.21</v>
      </c>
      <c r="M491">
        <f t="shared" si="38"/>
        <v>2.4640000000000004</v>
      </c>
      <c r="N491" s="3">
        <v>0</v>
      </c>
      <c r="O491" s="3"/>
      <c r="R491" t="s">
        <v>23</v>
      </c>
      <c r="S491" s="9">
        <v>3.3000000000000002E-2</v>
      </c>
      <c r="T491" s="4"/>
      <c r="U491" s="4">
        <f t="shared" si="36"/>
        <v>20190116</v>
      </c>
      <c r="V491" t="s">
        <v>80</v>
      </c>
    </row>
    <row r="492" spans="1:22" ht="15">
      <c r="A492">
        <v>20190116</v>
      </c>
      <c r="B492">
        <v>50</v>
      </c>
      <c r="C492">
        <v>1200</v>
      </c>
      <c r="D492" s="4">
        <f t="shared" si="35"/>
        <v>-2400</v>
      </c>
      <c r="E492" s="1">
        <v>3.7</v>
      </c>
      <c r="F492" s="6">
        <f t="shared" si="37"/>
        <v>0</v>
      </c>
      <c r="G492">
        <v>38200</v>
      </c>
      <c r="H492">
        <v>19</v>
      </c>
      <c r="I492">
        <v>4</v>
      </c>
      <c r="J492" s="1">
        <v>-6.6479999999999997E-2</v>
      </c>
      <c r="L492" s="1">
        <v>0.28170000000000001</v>
      </c>
      <c r="M492">
        <f t="shared" si="38"/>
        <v>2.2400000000000002</v>
      </c>
      <c r="N492" s="3">
        <v>0</v>
      </c>
      <c r="O492" s="3"/>
      <c r="R492" t="s">
        <v>23</v>
      </c>
      <c r="S492" s="9">
        <v>0.03</v>
      </c>
      <c r="T492" s="4"/>
      <c r="U492" s="4">
        <f t="shared" si="36"/>
        <v>20190116</v>
      </c>
      <c r="V492" t="s">
        <v>80</v>
      </c>
    </row>
    <row r="493" spans="1:22" ht="15">
      <c r="A493">
        <v>20190116</v>
      </c>
      <c r="B493">
        <v>51</v>
      </c>
      <c r="C493">
        <v>1200</v>
      </c>
      <c r="D493" s="4">
        <f t="shared" si="35"/>
        <v>-2400</v>
      </c>
      <c r="E493" s="1">
        <v>3.7</v>
      </c>
      <c r="F493" s="6">
        <f t="shared" si="37"/>
        <v>0</v>
      </c>
      <c r="G493">
        <v>38200</v>
      </c>
      <c r="H493">
        <v>18</v>
      </c>
      <c r="I493">
        <v>4.3</v>
      </c>
      <c r="J493" s="1">
        <v>-0.13550000000000001</v>
      </c>
      <c r="L493" s="1">
        <v>7.0349999999999996E-2</v>
      </c>
      <c r="M493">
        <f t="shared" si="38"/>
        <v>2.4079999999999999</v>
      </c>
      <c r="N493" s="3">
        <v>0</v>
      </c>
      <c r="O493" s="3"/>
      <c r="R493" t="s">
        <v>23</v>
      </c>
      <c r="S493" s="9">
        <v>3.2000000000000001E-2</v>
      </c>
      <c r="T493" s="4"/>
      <c r="U493" s="4">
        <f t="shared" si="36"/>
        <v>20190116</v>
      </c>
    </row>
    <row r="494" spans="1:22" ht="15">
      <c r="A494">
        <v>20190116</v>
      </c>
      <c r="B494">
        <v>52</v>
      </c>
      <c r="C494">
        <v>1200</v>
      </c>
      <c r="D494" s="4">
        <f t="shared" si="35"/>
        <v>-2400</v>
      </c>
      <c r="E494" s="1">
        <v>3.7</v>
      </c>
      <c r="F494" s="6">
        <f t="shared" si="37"/>
        <v>0</v>
      </c>
      <c r="G494">
        <v>38200</v>
      </c>
      <c r="H494">
        <v>16</v>
      </c>
      <c r="I494">
        <v>4.2</v>
      </c>
      <c r="J494" s="1">
        <v>-0.13869999999999999</v>
      </c>
      <c r="L494" s="1">
        <v>4.3229999999999998E-2</v>
      </c>
      <c r="M494">
        <f t="shared" si="38"/>
        <v>2.3520000000000003</v>
      </c>
      <c r="N494" s="3">
        <v>0</v>
      </c>
      <c r="O494" s="3"/>
      <c r="R494" t="s">
        <v>23</v>
      </c>
      <c r="S494" s="9">
        <v>3.2000000000000001E-2</v>
      </c>
      <c r="T494" s="4"/>
      <c r="U494" s="4">
        <f t="shared" si="36"/>
        <v>20190116</v>
      </c>
    </row>
    <row r="495" spans="1:22" ht="15">
      <c r="A495">
        <v>20190116</v>
      </c>
      <c r="B495">
        <v>53</v>
      </c>
      <c r="C495">
        <v>1600</v>
      </c>
      <c r="D495" s="4">
        <f t="shared" si="35"/>
        <v>-3200</v>
      </c>
      <c r="E495" s="1">
        <v>3.7</v>
      </c>
      <c r="F495" s="6">
        <f t="shared" si="37"/>
        <v>0</v>
      </c>
      <c r="G495">
        <v>38200</v>
      </c>
      <c r="H495">
        <v>19</v>
      </c>
      <c r="I495">
        <v>4.2</v>
      </c>
      <c r="J495" s="1">
        <v>6.4089999999999994E-2</v>
      </c>
      <c r="L495" s="1">
        <v>0.58420000000000005</v>
      </c>
      <c r="M495">
        <f t="shared" si="38"/>
        <v>2.3520000000000003</v>
      </c>
      <c r="N495" s="3">
        <v>0</v>
      </c>
      <c r="O495" s="3"/>
      <c r="R495" t="s">
        <v>23</v>
      </c>
      <c r="S495" s="9">
        <v>1.7999999999999999E-2</v>
      </c>
      <c r="T495" s="4"/>
      <c r="U495" s="4">
        <f t="shared" si="36"/>
        <v>20190116</v>
      </c>
      <c r="V495" t="s">
        <v>353</v>
      </c>
    </row>
    <row r="496" spans="1:22" ht="15">
      <c r="A496">
        <v>20190116</v>
      </c>
      <c r="B496">
        <v>54</v>
      </c>
      <c r="C496">
        <v>1600</v>
      </c>
      <c r="D496" s="4">
        <f t="shared" si="35"/>
        <v>-3200</v>
      </c>
      <c r="E496" s="1">
        <v>3.7</v>
      </c>
      <c r="F496" s="6">
        <f t="shared" si="37"/>
        <v>0</v>
      </c>
      <c r="G496">
        <v>38200</v>
      </c>
      <c r="H496">
        <v>19</v>
      </c>
      <c r="I496">
        <v>4.0999999999999996</v>
      </c>
      <c r="J496" s="1">
        <v>0.26719999999999999</v>
      </c>
      <c r="L496" s="1">
        <v>1.119</v>
      </c>
      <c r="M496">
        <f t="shared" si="38"/>
        <v>2.2959999999999998</v>
      </c>
      <c r="N496" s="3">
        <v>0</v>
      </c>
      <c r="O496" s="3"/>
      <c r="R496" t="s">
        <v>23</v>
      </c>
      <c r="S496" s="9">
        <v>1.7000000000000001E-2</v>
      </c>
      <c r="T496" s="4"/>
      <c r="U496" s="4">
        <f t="shared" si="36"/>
        <v>20190116</v>
      </c>
      <c r="V496" t="s">
        <v>355</v>
      </c>
    </row>
    <row r="497" spans="1:23" ht="15">
      <c r="A497">
        <v>20190116</v>
      </c>
      <c r="B497">
        <v>55</v>
      </c>
      <c r="C497">
        <v>1600</v>
      </c>
      <c r="D497" s="4">
        <f t="shared" si="35"/>
        <v>-3200</v>
      </c>
      <c r="E497" s="1">
        <v>3.7</v>
      </c>
      <c r="F497" s="6">
        <f t="shared" si="37"/>
        <v>0</v>
      </c>
      <c r="G497">
        <v>38200</v>
      </c>
      <c r="H497">
        <v>19</v>
      </c>
      <c r="I497">
        <v>4.0999999999999996</v>
      </c>
      <c r="J497" s="1">
        <v>-5.0819999999999997E-3</v>
      </c>
      <c r="L497" s="1">
        <v>0.3584</v>
      </c>
      <c r="M497">
        <f t="shared" si="38"/>
        <v>2.2959999999999998</v>
      </c>
      <c r="N497" s="3">
        <v>0</v>
      </c>
      <c r="O497" s="3"/>
      <c r="R497" t="s">
        <v>23</v>
      </c>
      <c r="S497" s="9">
        <v>1.7000000000000001E-2</v>
      </c>
      <c r="T497" s="4"/>
      <c r="U497" s="4">
        <f t="shared" si="36"/>
        <v>20190116</v>
      </c>
      <c r="V497" t="s">
        <v>80</v>
      </c>
    </row>
    <row r="498" spans="1:23" ht="15">
      <c r="A498">
        <v>20190116</v>
      </c>
      <c r="B498">
        <v>56</v>
      </c>
      <c r="C498">
        <v>1600</v>
      </c>
      <c r="D498" s="4">
        <f t="shared" si="35"/>
        <v>-3200</v>
      </c>
      <c r="E498" s="1">
        <v>3.7</v>
      </c>
      <c r="F498" s="6">
        <f t="shared" si="37"/>
        <v>0</v>
      </c>
      <c r="G498">
        <v>38200</v>
      </c>
      <c r="H498">
        <v>20</v>
      </c>
      <c r="I498">
        <v>4.2</v>
      </c>
      <c r="J498" s="1">
        <v>0.84899999999999998</v>
      </c>
      <c r="L498" s="1">
        <v>2.169</v>
      </c>
      <c r="M498">
        <f t="shared" si="38"/>
        <v>2.3520000000000003</v>
      </c>
      <c r="N498" s="3">
        <v>0</v>
      </c>
      <c r="O498" s="3"/>
      <c r="R498" t="s">
        <v>23</v>
      </c>
      <c r="S498" s="9">
        <v>1.7999999999999999E-2</v>
      </c>
      <c r="T498" s="4"/>
      <c r="U498" s="4">
        <f t="shared" si="36"/>
        <v>20190116</v>
      </c>
      <c r="V498" t="s">
        <v>167</v>
      </c>
    </row>
    <row r="499" spans="1:23" ht="15">
      <c r="A499">
        <v>20190116</v>
      </c>
      <c r="B499">
        <v>57</v>
      </c>
      <c r="C499">
        <v>1600</v>
      </c>
      <c r="D499" s="4">
        <f t="shared" si="35"/>
        <v>-3200</v>
      </c>
      <c r="E499" s="1">
        <v>3.7</v>
      </c>
      <c r="F499" s="6">
        <f t="shared" si="37"/>
        <v>0</v>
      </c>
      <c r="G499">
        <v>38200</v>
      </c>
      <c r="H499">
        <v>20</v>
      </c>
      <c r="I499">
        <v>4.0999999999999996</v>
      </c>
      <c r="J499" s="1">
        <v>0.68089999999999995</v>
      </c>
      <c r="L499" s="1">
        <v>1.7949999999999999</v>
      </c>
      <c r="M499">
        <f t="shared" si="38"/>
        <v>2.2959999999999998</v>
      </c>
      <c r="N499" s="3">
        <v>0</v>
      </c>
      <c r="O499" s="3"/>
      <c r="R499" t="s">
        <v>23</v>
      </c>
      <c r="S499" s="9">
        <v>1.7000000000000001E-2</v>
      </c>
      <c r="T499" s="4"/>
      <c r="U499" s="4">
        <f t="shared" si="36"/>
        <v>20190116</v>
      </c>
      <c r="V499" t="s">
        <v>167</v>
      </c>
      <c r="W499" t="s">
        <v>356</v>
      </c>
    </row>
    <row r="500" spans="1:23" ht="15">
      <c r="A500">
        <v>20190116</v>
      </c>
      <c r="B500">
        <v>58</v>
      </c>
      <c r="C500">
        <v>1600</v>
      </c>
      <c r="D500" s="4">
        <f t="shared" si="35"/>
        <v>-3200</v>
      </c>
      <c r="E500" s="1">
        <v>3.7</v>
      </c>
      <c r="F500" s="6">
        <f t="shared" si="37"/>
        <v>0</v>
      </c>
      <c r="G500">
        <v>38200</v>
      </c>
      <c r="H500">
        <v>20</v>
      </c>
      <c r="I500">
        <v>4.0999999999999996</v>
      </c>
      <c r="J500" s="1">
        <v>0.57110000000000005</v>
      </c>
      <c r="L500" s="1">
        <v>1.5980000000000001</v>
      </c>
      <c r="M500">
        <f t="shared" si="38"/>
        <v>2.2959999999999998</v>
      </c>
      <c r="N500" s="3">
        <v>0</v>
      </c>
      <c r="O500" s="3"/>
      <c r="R500" s="43" t="s">
        <v>23</v>
      </c>
      <c r="S500" s="9">
        <v>1.7000000000000001E-2</v>
      </c>
      <c r="T500" s="4"/>
      <c r="U500" s="4">
        <f t="shared" si="36"/>
        <v>20190116</v>
      </c>
      <c r="V500" t="s">
        <v>167</v>
      </c>
    </row>
    <row r="501" spans="1:23" ht="15">
      <c r="A501">
        <v>20190116</v>
      </c>
      <c r="B501">
        <v>59</v>
      </c>
      <c r="C501">
        <v>1600</v>
      </c>
      <c r="D501" s="4">
        <f t="shared" si="35"/>
        <v>-3200</v>
      </c>
      <c r="E501" s="1">
        <v>3.7</v>
      </c>
      <c r="F501" s="6">
        <f t="shared" si="37"/>
        <v>0</v>
      </c>
      <c r="G501">
        <v>38200</v>
      </c>
      <c r="H501">
        <v>20</v>
      </c>
      <c r="I501">
        <v>4.0999999999999996</v>
      </c>
      <c r="J501" s="1">
        <v>0.90569999999999995</v>
      </c>
      <c r="L501" s="1">
        <v>2.1320000000000001</v>
      </c>
      <c r="M501">
        <f t="shared" si="38"/>
        <v>2.2959999999999998</v>
      </c>
      <c r="N501" s="3">
        <v>0</v>
      </c>
      <c r="O501" s="3"/>
      <c r="R501" t="s">
        <v>21</v>
      </c>
      <c r="S501" s="9">
        <v>1.7000000000000001E-2</v>
      </c>
      <c r="T501" s="4"/>
      <c r="U501" s="4">
        <f t="shared" si="36"/>
        <v>20190116</v>
      </c>
      <c r="V501" t="s">
        <v>357</v>
      </c>
    </row>
    <row r="502" spans="1:23" ht="15">
      <c r="A502">
        <v>20190116</v>
      </c>
      <c r="B502">
        <v>60</v>
      </c>
      <c r="C502">
        <v>1600</v>
      </c>
      <c r="D502" s="4">
        <f t="shared" si="35"/>
        <v>-3200</v>
      </c>
      <c r="E502" s="1">
        <v>3.7</v>
      </c>
      <c r="F502" s="6">
        <f t="shared" si="37"/>
        <v>0</v>
      </c>
      <c r="G502">
        <v>38200</v>
      </c>
      <c r="H502">
        <v>19</v>
      </c>
      <c r="I502">
        <v>4.2</v>
      </c>
      <c r="J502" s="1">
        <v>0.12479999999999999</v>
      </c>
      <c r="L502" s="1">
        <v>0.68110000000000004</v>
      </c>
      <c r="M502">
        <f t="shared" si="38"/>
        <v>2.3520000000000003</v>
      </c>
      <c r="N502" s="3">
        <v>0</v>
      </c>
      <c r="O502" s="3"/>
      <c r="R502" t="s">
        <v>21</v>
      </c>
      <c r="S502" s="9">
        <v>1.7999999999999999E-2</v>
      </c>
      <c r="T502" s="4"/>
      <c r="U502" s="4">
        <f t="shared" si="36"/>
        <v>20190116</v>
      </c>
      <c r="V502" t="s">
        <v>357</v>
      </c>
    </row>
    <row r="503" spans="1:23" ht="15">
      <c r="A503">
        <v>20190116</v>
      </c>
      <c r="B503">
        <v>61</v>
      </c>
      <c r="C503">
        <v>2100</v>
      </c>
      <c r="D503" s="4">
        <f t="shared" si="35"/>
        <v>-4200</v>
      </c>
      <c r="E503" s="1">
        <v>3.7</v>
      </c>
      <c r="F503" s="6">
        <f t="shared" si="37"/>
        <v>0</v>
      </c>
      <c r="G503">
        <v>38200</v>
      </c>
      <c r="H503">
        <v>19</v>
      </c>
      <c r="I503">
        <v>4.2</v>
      </c>
      <c r="J503" s="1">
        <v>0.28899999999999998</v>
      </c>
      <c r="L503" s="1">
        <v>1.0640000000000001</v>
      </c>
      <c r="M503">
        <f t="shared" si="38"/>
        <v>2.3520000000000003</v>
      </c>
      <c r="N503" s="3">
        <v>0</v>
      </c>
      <c r="O503" s="3"/>
      <c r="R503" t="s">
        <v>23</v>
      </c>
      <c r="S503" s="9">
        <v>0.01</v>
      </c>
      <c r="T503" s="4"/>
      <c r="U503" s="4">
        <f t="shared" si="36"/>
        <v>20190116</v>
      </c>
      <c r="V503" t="s">
        <v>167</v>
      </c>
      <c r="W503" t="s">
        <v>356</v>
      </c>
    </row>
    <row r="504" spans="1:23" ht="15">
      <c r="A504">
        <v>20190116</v>
      </c>
      <c r="B504">
        <v>62</v>
      </c>
      <c r="C504">
        <v>2100</v>
      </c>
      <c r="D504" s="4">
        <f t="shared" si="35"/>
        <v>-4200</v>
      </c>
      <c r="E504" s="1">
        <v>3.7</v>
      </c>
      <c r="F504" s="6">
        <f t="shared" si="37"/>
        <v>0</v>
      </c>
      <c r="G504">
        <v>38200</v>
      </c>
      <c r="H504">
        <v>19</v>
      </c>
      <c r="I504">
        <v>4.3</v>
      </c>
      <c r="J504" s="1">
        <v>0.1709</v>
      </c>
      <c r="L504" s="1">
        <v>0.76859999999999995</v>
      </c>
      <c r="M504">
        <f t="shared" si="38"/>
        <v>2.4079999999999999</v>
      </c>
      <c r="N504" s="3">
        <v>0</v>
      </c>
      <c r="O504" s="3"/>
      <c r="R504" t="s">
        <v>23</v>
      </c>
      <c r="S504" s="9">
        <v>1.0999999999999999E-2</v>
      </c>
      <c r="T504" s="4"/>
      <c r="U504" s="4">
        <f t="shared" si="36"/>
        <v>20190116</v>
      </c>
      <c r="V504" t="s">
        <v>167</v>
      </c>
      <c r="W504" t="s">
        <v>356</v>
      </c>
    </row>
    <row r="505" spans="1:23" ht="15">
      <c r="A505">
        <v>20190116</v>
      </c>
      <c r="B505">
        <v>63</v>
      </c>
      <c r="C505">
        <v>400</v>
      </c>
      <c r="D505" s="4">
        <f t="shared" si="35"/>
        <v>-800</v>
      </c>
      <c r="E505" s="1">
        <v>3.7</v>
      </c>
      <c r="F505" s="6">
        <f t="shared" si="37"/>
        <v>0</v>
      </c>
      <c r="G505">
        <v>38200</v>
      </c>
      <c r="H505">
        <v>19</v>
      </c>
      <c r="I505">
        <v>4.3</v>
      </c>
      <c r="J505" s="1">
        <v>0.2288</v>
      </c>
      <c r="L505" s="1">
        <v>0.92110000000000003</v>
      </c>
      <c r="M505">
        <f t="shared" si="38"/>
        <v>2.4079999999999999</v>
      </c>
      <c r="N505" s="3">
        <v>0</v>
      </c>
      <c r="O505" s="3"/>
      <c r="R505" s="43" t="s">
        <v>23</v>
      </c>
      <c r="S505" s="9">
        <v>0.27200000000000002</v>
      </c>
      <c r="T505" s="4"/>
      <c r="U505" s="4">
        <f t="shared" si="36"/>
        <v>20190116</v>
      </c>
      <c r="V505" t="s">
        <v>167</v>
      </c>
      <c r="W505" t="s">
        <v>356</v>
      </c>
    </row>
    <row r="506" spans="1:23" ht="15">
      <c r="A506">
        <v>20190116</v>
      </c>
      <c r="B506">
        <v>64</v>
      </c>
      <c r="C506">
        <v>400</v>
      </c>
      <c r="D506" s="4">
        <f t="shared" si="35"/>
        <v>-800</v>
      </c>
      <c r="E506" s="1">
        <v>3.7</v>
      </c>
      <c r="F506" s="6">
        <f t="shared" si="37"/>
        <v>0</v>
      </c>
      <c r="G506">
        <v>38200</v>
      </c>
      <c r="H506">
        <v>18</v>
      </c>
      <c r="I506">
        <v>4.5</v>
      </c>
      <c r="J506" s="1">
        <v>-0.1278</v>
      </c>
      <c r="L506" s="1">
        <v>0.1368</v>
      </c>
      <c r="M506">
        <f t="shared" si="38"/>
        <v>2.5200000000000005</v>
      </c>
      <c r="N506" s="3">
        <v>0</v>
      </c>
      <c r="O506" s="3"/>
      <c r="R506" t="s">
        <v>23</v>
      </c>
      <c r="S506" s="9">
        <v>0.28499999999999998</v>
      </c>
      <c r="T506" s="4"/>
      <c r="U506" s="4">
        <f t="shared" si="36"/>
        <v>20190116</v>
      </c>
      <c r="V506" t="s">
        <v>358</v>
      </c>
    </row>
    <row r="507" spans="1:23" ht="15">
      <c r="A507">
        <v>20190116</v>
      </c>
      <c r="B507">
        <v>65</v>
      </c>
      <c r="C507">
        <v>400</v>
      </c>
      <c r="D507" s="4">
        <f t="shared" si="35"/>
        <v>-800</v>
      </c>
      <c r="E507" s="1">
        <v>-1</v>
      </c>
      <c r="F507" s="6">
        <f t="shared" si="37"/>
        <v>0</v>
      </c>
      <c r="G507">
        <v>38200</v>
      </c>
      <c r="H507">
        <v>18</v>
      </c>
      <c r="I507">
        <v>4.4000000000000004</v>
      </c>
      <c r="J507" s="1">
        <v>-0.14169999999999999</v>
      </c>
      <c r="L507" s="1">
        <v>9.6640000000000004E-2</v>
      </c>
      <c r="M507">
        <f t="shared" si="38"/>
        <v>2.4640000000000004</v>
      </c>
      <c r="N507" s="3">
        <v>0</v>
      </c>
      <c r="O507" s="3"/>
      <c r="R507" t="s">
        <v>23</v>
      </c>
      <c r="S507" s="9">
        <v>0.27900000000000003</v>
      </c>
      <c r="T507" s="4"/>
      <c r="U507" s="4">
        <f t="shared" si="36"/>
        <v>20190116</v>
      </c>
    </row>
    <row r="508" spans="1:23" ht="15">
      <c r="A508">
        <v>20190116</v>
      </c>
      <c r="B508">
        <v>66</v>
      </c>
      <c r="C508">
        <v>400</v>
      </c>
      <c r="D508" s="4">
        <f t="shared" si="35"/>
        <v>-800</v>
      </c>
      <c r="E508" s="1">
        <v>3.7</v>
      </c>
      <c r="F508" s="6">
        <f t="shared" si="37"/>
        <v>0</v>
      </c>
      <c r="G508">
        <v>38200</v>
      </c>
      <c r="H508">
        <v>18</v>
      </c>
      <c r="I508">
        <v>4.5</v>
      </c>
      <c r="J508" s="1">
        <v>-0.14069999999999999</v>
      </c>
      <c r="L508" s="1">
        <v>0.12570000000000001</v>
      </c>
      <c r="M508">
        <f t="shared" si="38"/>
        <v>2.5200000000000005</v>
      </c>
      <c r="N508" s="3">
        <v>0</v>
      </c>
      <c r="O508" s="3"/>
      <c r="R508" t="s">
        <v>23</v>
      </c>
      <c r="S508" s="9">
        <v>0.28499999999999998</v>
      </c>
      <c r="T508" s="4"/>
      <c r="U508" s="4">
        <f t="shared" si="36"/>
        <v>20190116</v>
      </c>
      <c r="V508" t="s">
        <v>358</v>
      </c>
    </row>
    <row r="509" spans="1:23" ht="15">
      <c r="A509">
        <v>20190116</v>
      </c>
      <c r="B509">
        <v>67</v>
      </c>
      <c r="C509">
        <v>400</v>
      </c>
      <c r="D509" s="4">
        <f t="shared" si="35"/>
        <v>-800</v>
      </c>
      <c r="E509" s="1">
        <v>3.7</v>
      </c>
      <c r="F509" s="6">
        <f t="shared" si="37"/>
        <v>0</v>
      </c>
      <c r="G509">
        <v>38200</v>
      </c>
      <c r="H509">
        <v>18</v>
      </c>
      <c r="I509">
        <v>4.5</v>
      </c>
      <c r="J509" s="1">
        <v>-0.1391</v>
      </c>
      <c r="L509" s="1">
        <v>0.11609999999999999</v>
      </c>
      <c r="M509">
        <f t="shared" si="38"/>
        <v>2.5200000000000005</v>
      </c>
      <c r="N509" s="3">
        <v>0</v>
      </c>
      <c r="O509" s="3"/>
      <c r="R509" t="s">
        <v>23</v>
      </c>
      <c r="S509" s="9">
        <v>0.28499999999999998</v>
      </c>
      <c r="T509" s="4"/>
      <c r="U509" s="4">
        <f t="shared" si="36"/>
        <v>20190116</v>
      </c>
    </row>
    <row r="510" spans="1:23" ht="15">
      <c r="A510">
        <v>20190116</v>
      </c>
      <c r="B510">
        <v>68</v>
      </c>
      <c r="C510">
        <v>600</v>
      </c>
      <c r="D510" s="4">
        <f t="shared" si="35"/>
        <v>-1200</v>
      </c>
      <c r="E510" s="1">
        <v>3.7</v>
      </c>
      <c r="F510" s="6">
        <f t="shared" si="37"/>
        <v>0</v>
      </c>
      <c r="G510">
        <v>38200</v>
      </c>
      <c r="H510">
        <v>18</v>
      </c>
      <c r="I510">
        <v>4.4000000000000004</v>
      </c>
      <c r="J510" s="1">
        <v>-0.14399999999999999</v>
      </c>
      <c r="L510" s="1">
        <v>9.1329999999999995E-2</v>
      </c>
      <c r="M510">
        <f t="shared" si="38"/>
        <v>2.4640000000000004</v>
      </c>
      <c r="N510" s="3">
        <v>0</v>
      </c>
      <c r="O510" s="3"/>
      <c r="R510" t="s">
        <v>23</v>
      </c>
      <c r="S510" s="9">
        <v>0.129</v>
      </c>
      <c r="T510" s="4"/>
      <c r="U510" s="4">
        <f t="shared" si="36"/>
        <v>20190116</v>
      </c>
    </row>
    <row r="511" spans="1:23" ht="15">
      <c r="A511">
        <v>20190116</v>
      </c>
      <c r="B511">
        <v>69</v>
      </c>
      <c r="C511">
        <v>900</v>
      </c>
      <c r="D511" s="4">
        <f t="shared" si="35"/>
        <v>-1800</v>
      </c>
      <c r="E511" s="1">
        <v>3.7</v>
      </c>
      <c r="F511" s="6">
        <f t="shared" si="37"/>
        <v>0</v>
      </c>
      <c r="G511">
        <v>38200</v>
      </c>
      <c r="H511">
        <v>19</v>
      </c>
      <c r="I511">
        <v>4.3</v>
      </c>
      <c r="J511" s="1">
        <v>-0.1235</v>
      </c>
      <c r="L511" s="1">
        <v>0.14699999999999999</v>
      </c>
      <c r="M511">
        <f t="shared" si="38"/>
        <v>2.4079999999999999</v>
      </c>
      <c r="N511" s="3">
        <v>0</v>
      </c>
      <c r="O511" s="3"/>
      <c r="R511" t="s">
        <v>23</v>
      </c>
      <c r="S511" s="9">
        <v>5.7000000000000002E-2</v>
      </c>
      <c r="T511" s="4"/>
      <c r="U511" s="4">
        <f t="shared" si="36"/>
        <v>20190116</v>
      </c>
      <c r="V511" t="s">
        <v>359</v>
      </c>
    </row>
    <row r="512" spans="1:23" ht="15">
      <c r="A512">
        <v>20190116</v>
      </c>
      <c r="B512">
        <v>70</v>
      </c>
      <c r="C512">
        <v>1500</v>
      </c>
      <c r="D512" s="4">
        <f t="shared" si="35"/>
        <v>-3000</v>
      </c>
      <c r="E512" s="1">
        <v>3.7</v>
      </c>
      <c r="F512" s="6">
        <f t="shared" si="37"/>
        <v>0</v>
      </c>
      <c r="G512">
        <v>38200</v>
      </c>
      <c r="H512">
        <v>19</v>
      </c>
      <c r="I512">
        <v>4.3</v>
      </c>
      <c r="J512" s="1">
        <v>7.5900000000000004E-3</v>
      </c>
      <c r="L512" s="1">
        <v>0.51219999999999999</v>
      </c>
      <c r="M512">
        <f t="shared" si="38"/>
        <v>2.4079999999999999</v>
      </c>
      <c r="N512" s="3">
        <v>0</v>
      </c>
      <c r="O512" s="3"/>
      <c r="R512" t="s">
        <v>23</v>
      </c>
      <c r="S512" s="9">
        <v>2.1000000000000001E-2</v>
      </c>
      <c r="T512" s="4"/>
      <c r="U512" s="4">
        <f t="shared" si="36"/>
        <v>20190116</v>
      </c>
      <c r="V512" t="s">
        <v>358</v>
      </c>
    </row>
    <row r="513" spans="1:21">
      <c r="A513">
        <v>20190115</v>
      </c>
      <c r="B513">
        <v>1</v>
      </c>
      <c r="C513">
        <v>0</v>
      </c>
      <c r="D513" s="4">
        <f t="shared" si="35"/>
        <v>0</v>
      </c>
      <c r="E513" s="1">
        <v>1.25</v>
      </c>
      <c r="F513">
        <v>0</v>
      </c>
      <c r="H513">
        <v>20</v>
      </c>
      <c r="I513">
        <v>4.4000000000000004</v>
      </c>
      <c r="J513" s="1">
        <v>0.157</v>
      </c>
      <c r="M513">
        <f t="shared" si="38"/>
        <v>2.4640000000000004</v>
      </c>
      <c r="N513"/>
      <c r="O513"/>
      <c r="S513" s="1">
        <v>3.87</v>
      </c>
      <c r="U513" s="4">
        <f t="shared" si="36"/>
        <v>20190115</v>
      </c>
    </row>
    <row r="514" spans="1:21" ht="15">
      <c r="A514">
        <v>20190115</v>
      </c>
      <c r="B514">
        <v>2</v>
      </c>
      <c r="C514">
        <v>0</v>
      </c>
      <c r="D514" s="4">
        <f t="shared" ref="D514:D577" si="39">C514*-2</f>
        <v>0</v>
      </c>
      <c r="E514" s="1">
        <v>1.25</v>
      </c>
      <c r="F514" s="6">
        <v>0</v>
      </c>
      <c r="H514">
        <v>20</v>
      </c>
      <c r="I514">
        <v>4.5999999999999996</v>
      </c>
      <c r="J514" s="1">
        <v>0.245</v>
      </c>
      <c r="M514">
        <f t="shared" si="38"/>
        <v>2.5760000000000001</v>
      </c>
      <c r="N514"/>
      <c r="O514"/>
      <c r="S514" s="1">
        <v>4.0460000000000003</v>
      </c>
      <c r="U514" s="4">
        <f t="shared" ref="U514:U579" si="40">A514</f>
        <v>20190115</v>
      </c>
    </row>
    <row r="515" spans="1:21">
      <c r="A515">
        <v>20190115</v>
      </c>
      <c r="B515">
        <v>3</v>
      </c>
      <c r="C515">
        <v>0</v>
      </c>
      <c r="D515" s="4">
        <f t="shared" si="39"/>
        <v>0</v>
      </c>
      <c r="E515" s="1">
        <v>1.25</v>
      </c>
      <c r="F515">
        <v>0</v>
      </c>
      <c r="H515">
        <v>21</v>
      </c>
      <c r="I515">
        <v>4.8</v>
      </c>
      <c r="J515" s="1">
        <v>0.35449999999999998</v>
      </c>
      <c r="M515">
        <f t="shared" si="38"/>
        <v>2.6880000000000002</v>
      </c>
      <c r="N515"/>
      <c r="O515"/>
      <c r="S515" s="1">
        <v>4.2220000000000004</v>
      </c>
      <c r="U515" s="4">
        <f t="shared" si="40"/>
        <v>20190115</v>
      </c>
    </row>
    <row r="516" spans="1:21" ht="15">
      <c r="A516">
        <v>20190115</v>
      </c>
      <c r="B516">
        <v>4</v>
      </c>
      <c r="C516">
        <v>0</v>
      </c>
      <c r="D516" s="4">
        <f t="shared" si="39"/>
        <v>0</v>
      </c>
      <c r="E516" s="1">
        <v>1.25</v>
      </c>
      <c r="F516" s="6">
        <v>0</v>
      </c>
      <c r="H516">
        <v>20</v>
      </c>
      <c r="I516">
        <v>4.5</v>
      </c>
      <c r="J516" s="1">
        <v>0.15240000000000001</v>
      </c>
      <c r="M516">
        <f t="shared" si="38"/>
        <v>2.5200000000000005</v>
      </c>
      <c r="N516"/>
      <c r="O516"/>
      <c r="S516" s="1">
        <v>3.9580000000000002</v>
      </c>
      <c r="U516" s="4">
        <f t="shared" si="40"/>
        <v>20190115</v>
      </c>
    </row>
    <row r="517" spans="1:21">
      <c r="A517">
        <v>20190115</v>
      </c>
      <c r="B517">
        <v>5</v>
      </c>
      <c r="C517">
        <v>0</v>
      </c>
      <c r="D517" s="4">
        <f t="shared" si="39"/>
        <v>0</v>
      </c>
      <c r="E517" s="1">
        <v>1.25</v>
      </c>
      <c r="F517">
        <v>0</v>
      </c>
      <c r="H517">
        <v>21</v>
      </c>
      <c r="I517">
        <v>4.8</v>
      </c>
      <c r="J517" s="1">
        <v>0.24990000000000001</v>
      </c>
      <c r="M517">
        <f t="shared" si="38"/>
        <v>2.6880000000000002</v>
      </c>
      <c r="N517"/>
      <c r="O517"/>
      <c r="S517" s="1">
        <v>4.2220000000000004</v>
      </c>
      <c r="U517" s="4">
        <f t="shared" si="40"/>
        <v>20190115</v>
      </c>
    </row>
    <row r="518" spans="1:21" ht="15">
      <c r="A518">
        <v>20190115</v>
      </c>
      <c r="B518">
        <v>6</v>
      </c>
      <c r="C518">
        <v>300</v>
      </c>
      <c r="D518" s="4">
        <f t="shared" si="39"/>
        <v>-600</v>
      </c>
      <c r="E518" s="1">
        <v>1.25</v>
      </c>
      <c r="F518" s="6">
        <v>0</v>
      </c>
      <c r="H518">
        <v>22</v>
      </c>
      <c r="I518">
        <v>3.75</v>
      </c>
      <c r="J518" s="1">
        <v>1.0920000000000001</v>
      </c>
      <c r="M518">
        <f t="shared" si="38"/>
        <v>2.1</v>
      </c>
      <c r="N518"/>
      <c r="O518"/>
      <c r="S518" s="1">
        <v>0.4</v>
      </c>
      <c r="U518" s="4">
        <f t="shared" si="40"/>
        <v>20190115</v>
      </c>
    </row>
    <row r="519" spans="1:21">
      <c r="A519">
        <v>20190115</v>
      </c>
      <c r="B519">
        <v>7</v>
      </c>
      <c r="C519">
        <v>600</v>
      </c>
      <c r="D519" s="4">
        <f t="shared" si="39"/>
        <v>-1200</v>
      </c>
      <c r="E519" s="1">
        <v>1.25</v>
      </c>
      <c r="F519">
        <v>0</v>
      </c>
      <c r="H519">
        <v>28</v>
      </c>
      <c r="I519">
        <v>5.2</v>
      </c>
      <c r="J519" s="1">
        <v>2.2410000000000001</v>
      </c>
      <c r="M519">
        <f t="shared" si="38"/>
        <v>2.9120000000000004</v>
      </c>
      <c r="N519"/>
      <c r="O519"/>
      <c r="S519" s="1">
        <v>0.152</v>
      </c>
      <c r="U519" s="4">
        <f t="shared" si="40"/>
        <v>20190115</v>
      </c>
    </row>
    <row r="520" spans="1:21" ht="15">
      <c r="A520">
        <v>20190115</v>
      </c>
      <c r="B520">
        <v>8</v>
      </c>
      <c r="C520">
        <v>600</v>
      </c>
      <c r="D520" s="4">
        <f t="shared" si="39"/>
        <v>-1200</v>
      </c>
      <c r="E520" s="1">
        <v>1.25</v>
      </c>
      <c r="F520" s="6">
        <v>0</v>
      </c>
      <c r="H520">
        <v>25</v>
      </c>
      <c r="I520">
        <v>4.95</v>
      </c>
      <c r="J520" s="1">
        <v>2.7789999999999999</v>
      </c>
      <c r="M520">
        <f t="shared" si="38"/>
        <v>2.7720000000000002</v>
      </c>
      <c r="N520"/>
      <c r="O520"/>
      <c r="S520" s="1">
        <v>0.14499999999999999</v>
      </c>
      <c r="U520" s="4">
        <f t="shared" si="40"/>
        <v>20190115</v>
      </c>
    </row>
    <row r="521" spans="1:21">
      <c r="A521">
        <v>20190115</v>
      </c>
      <c r="B521">
        <v>9</v>
      </c>
      <c r="C521">
        <v>800</v>
      </c>
      <c r="D521" s="4">
        <f t="shared" si="39"/>
        <v>-1600</v>
      </c>
      <c r="E521" s="1">
        <v>1.25</v>
      </c>
      <c r="F521">
        <v>0</v>
      </c>
      <c r="H521">
        <v>28</v>
      </c>
      <c r="I521">
        <v>5</v>
      </c>
      <c r="J521" s="1">
        <v>4.2859999999999996</v>
      </c>
      <c r="M521">
        <f t="shared" si="38"/>
        <v>2.8000000000000003</v>
      </c>
      <c r="N521"/>
      <c r="O521"/>
      <c r="S521" s="1">
        <v>8.4000000000000005E-2</v>
      </c>
      <c r="U521" s="4">
        <f t="shared" si="40"/>
        <v>20190115</v>
      </c>
    </row>
    <row r="522" spans="1:21" ht="15">
      <c r="A522">
        <v>20190115</v>
      </c>
      <c r="B522">
        <v>10</v>
      </c>
      <c r="C522">
        <v>800</v>
      </c>
      <c r="D522" s="4">
        <f t="shared" si="39"/>
        <v>-1600</v>
      </c>
      <c r="E522" s="1">
        <v>1.25</v>
      </c>
      <c r="F522" s="6">
        <v>0</v>
      </c>
      <c r="H522">
        <v>23</v>
      </c>
      <c r="I522">
        <v>5.2</v>
      </c>
      <c r="J522" s="1">
        <v>0.59660000000000002</v>
      </c>
      <c r="M522">
        <f t="shared" si="38"/>
        <v>2.9120000000000004</v>
      </c>
      <c r="N522"/>
      <c r="O522"/>
      <c r="S522" s="1">
        <v>8.6999999999999994E-2</v>
      </c>
      <c r="U522" s="4">
        <f t="shared" si="40"/>
        <v>20190115</v>
      </c>
    </row>
    <row r="523" spans="1:21">
      <c r="A523">
        <v>20190115</v>
      </c>
      <c r="B523">
        <v>11</v>
      </c>
      <c r="C523">
        <v>800</v>
      </c>
      <c r="D523" s="4">
        <f t="shared" si="39"/>
        <v>-1600</v>
      </c>
      <c r="E523" s="1">
        <v>1.25</v>
      </c>
      <c r="F523">
        <v>0</v>
      </c>
      <c r="H523">
        <v>26</v>
      </c>
      <c r="I523">
        <v>4.8</v>
      </c>
      <c r="J523" s="1">
        <v>2.6219999999999999</v>
      </c>
      <c r="M523">
        <f t="shared" si="38"/>
        <v>2.6880000000000002</v>
      </c>
      <c r="N523"/>
      <c r="O523"/>
      <c r="S523" s="1">
        <v>0.08</v>
      </c>
      <c r="U523" s="4">
        <f t="shared" si="40"/>
        <v>20190115</v>
      </c>
    </row>
    <row r="524" spans="1:21">
      <c r="A524">
        <v>20190115</v>
      </c>
      <c r="B524">
        <v>13</v>
      </c>
      <c r="C524">
        <v>800</v>
      </c>
      <c r="D524" s="4">
        <f t="shared" si="39"/>
        <v>-1600</v>
      </c>
      <c r="E524" s="1">
        <v>1.25</v>
      </c>
      <c r="F524">
        <v>0</v>
      </c>
      <c r="H524">
        <v>28</v>
      </c>
      <c r="I524">
        <v>5.3</v>
      </c>
      <c r="J524" s="1">
        <v>3.3210000000000003E-2</v>
      </c>
      <c r="M524">
        <f t="shared" si="38"/>
        <v>2.968</v>
      </c>
      <c r="N524"/>
      <c r="O524"/>
      <c r="S524" s="1">
        <v>8.8999999999999996E-2</v>
      </c>
      <c r="U524" s="4">
        <f t="shared" si="40"/>
        <v>20190115</v>
      </c>
    </row>
    <row r="525" spans="1:21" ht="15">
      <c r="A525">
        <v>20190115</v>
      </c>
      <c r="B525">
        <v>14</v>
      </c>
      <c r="C525">
        <v>800</v>
      </c>
      <c r="D525" s="4">
        <f t="shared" si="39"/>
        <v>-1600</v>
      </c>
      <c r="E525" s="1">
        <v>1.25</v>
      </c>
      <c r="F525" s="6">
        <v>0</v>
      </c>
      <c r="H525">
        <v>24</v>
      </c>
      <c r="I525">
        <v>4.8</v>
      </c>
      <c r="J525" s="1">
        <v>2.2999999999999998</v>
      </c>
      <c r="M525">
        <f t="shared" si="38"/>
        <v>2.6880000000000002</v>
      </c>
      <c r="N525"/>
      <c r="O525"/>
      <c r="S525" s="1">
        <v>0.08</v>
      </c>
      <c r="U525" s="4">
        <f t="shared" si="40"/>
        <v>20190115</v>
      </c>
    </row>
    <row r="526" spans="1:21">
      <c r="A526">
        <v>20190115</v>
      </c>
      <c r="B526">
        <v>15</v>
      </c>
      <c r="C526">
        <v>800</v>
      </c>
      <c r="D526" s="4">
        <f t="shared" si="39"/>
        <v>-1600</v>
      </c>
      <c r="E526" s="1">
        <v>1.25</v>
      </c>
      <c r="F526">
        <v>0</v>
      </c>
      <c r="H526">
        <v>24</v>
      </c>
      <c r="I526">
        <v>5.0999999999999996</v>
      </c>
      <c r="J526" s="1">
        <v>2.0830000000000002</v>
      </c>
      <c r="M526">
        <f t="shared" si="38"/>
        <v>2.8559999999999999</v>
      </c>
      <c r="N526"/>
      <c r="O526"/>
      <c r="S526" s="1">
        <v>8.5000000000000006E-2</v>
      </c>
      <c r="U526" s="4">
        <f t="shared" si="40"/>
        <v>20190115</v>
      </c>
    </row>
    <row r="527" spans="1:21" ht="15">
      <c r="A527">
        <v>20190115</v>
      </c>
      <c r="B527">
        <v>16</v>
      </c>
      <c r="C527">
        <v>1000</v>
      </c>
      <c r="D527" s="4">
        <f t="shared" si="39"/>
        <v>-2000</v>
      </c>
      <c r="E527" s="1">
        <v>1.25</v>
      </c>
      <c r="F527" s="6">
        <v>0</v>
      </c>
      <c r="H527">
        <v>26</v>
      </c>
      <c r="I527">
        <v>5</v>
      </c>
      <c r="J527" s="1">
        <v>3.1640000000000001</v>
      </c>
      <c r="M527">
        <f t="shared" si="38"/>
        <v>2.8000000000000003</v>
      </c>
      <c r="N527"/>
      <c r="O527"/>
      <c r="S527" s="1">
        <v>5.3999999999999999E-2</v>
      </c>
      <c r="U527" s="4">
        <f t="shared" si="40"/>
        <v>20190115</v>
      </c>
    </row>
    <row r="528" spans="1:21">
      <c r="A528">
        <v>20190115</v>
      </c>
      <c r="B528">
        <v>17</v>
      </c>
      <c r="C528">
        <v>1000</v>
      </c>
      <c r="D528" s="4">
        <f t="shared" si="39"/>
        <v>-2000</v>
      </c>
      <c r="E528" s="1">
        <v>1.25</v>
      </c>
      <c r="F528">
        <v>0</v>
      </c>
      <c r="H528">
        <v>26</v>
      </c>
      <c r="I528">
        <v>4.7</v>
      </c>
      <c r="J528" s="1">
        <v>6.5110000000000001</v>
      </c>
      <c r="M528">
        <f t="shared" si="38"/>
        <v>2.6320000000000006</v>
      </c>
      <c r="N528"/>
      <c r="O528"/>
      <c r="S528" s="1">
        <v>5.0999999999999997E-2</v>
      </c>
      <c r="U528" s="4">
        <f t="shared" si="40"/>
        <v>20190115</v>
      </c>
    </row>
    <row r="529" spans="1:21" ht="15">
      <c r="A529">
        <v>20190115</v>
      </c>
      <c r="B529">
        <v>18</v>
      </c>
      <c r="C529">
        <v>1000</v>
      </c>
      <c r="D529" s="4">
        <f t="shared" si="39"/>
        <v>-2000</v>
      </c>
      <c r="E529" s="1">
        <v>1.25</v>
      </c>
      <c r="F529" s="6">
        <v>0</v>
      </c>
      <c r="H529">
        <v>25</v>
      </c>
      <c r="I529">
        <v>5.2</v>
      </c>
      <c r="J529" s="1">
        <v>2.2679999999999998</v>
      </c>
      <c r="M529">
        <f t="shared" si="38"/>
        <v>2.9120000000000004</v>
      </c>
      <c r="N529"/>
      <c r="O529"/>
      <c r="S529" s="1">
        <v>5.6000000000000001E-2</v>
      </c>
      <c r="U529" s="4">
        <f t="shared" si="40"/>
        <v>20190115</v>
      </c>
    </row>
    <row r="530" spans="1:21" s="10" customFormat="1">
      <c r="A530" s="10">
        <v>20190115</v>
      </c>
      <c r="B530" s="10">
        <v>19</v>
      </c>
      <c r="C530" s="10">
        <v>1000</v>
      </c>
      <c r="D530" s="4">
        <f t="shared" si="39"/>
        <v>-2000</v>
      </c>
      <c r="E530" s="48">
        <v>1.25</v>
      </c>
      <c r="F530" s="10">
        <v>0</v>
      </c>
      <c r="H530" s="10">
        <v>28</v>
      </c>
      <c r="I530" s="10">
        <v>5.2</v>
      </c>
      <c r="J530" s="48">
        <v>4.4589999999999996</v>
      </c>
      <c r="M530" s="10">
        <f t="shared" si="38"/>
        <v>2.9120000000000004</v>
      </c>
      <c r="N530" s="46"/>
      <c r="O530" s="46"/>
      <c r="S530" s="48">
        <v>5.6000000000000001E-2</v>
      </c>
      <c r="U530" s="4">
        <f t="shared" si="40"/>
        <v>20190115</v>
      </c>
    </row>
    <row r="531" spans="1:21" ht="15">
      <c r="A531">
        <v>20190115</v>
      </c>
      <c r="B531">
        <v>20</v>
      </c>
      <c r="C531">
        <v>1000</v>
      </c>
      <c r="D531" s="4">
        <f t="shared" si="39"/>
        <v>-2000</v>
      </c>
      <c r="E531" s="1">
        <v>1.25</v>
      </c>
      <c r="F531" s="6">
        <v>0</v>
      </c>
      <c r="H531">
        <v>24</v>
      </c>
      <c r="I531">
        <v>5.5</v>
      </c>
      <c r="J531" s="1">
        <v>3.593</v>
      </c>
      <c r="M531">
        <f t="shared" si="38"/>
        <v>3.08</v>
      </c>
      <c r="S531" s="1">
        <v>5.8999999999999997E-2</v>
      </c>
      <c r="U531" s="4">
        <f t="shared" si="40"/>
        <v>20190115</v>
      </c>
    </row>
    <row r="532" spans="1:21">
      <c r="A532">
        <v>20190115</v>
      </c>
      <c r="B532">
        <v>21</v>
      </c>
      <c r="C532">
        <v>1000</v>
      </c>
      <c r="D532" s="4">
        <f t="shared" si="39"/>
        <v>-2000</v>
      </c>
      <c r="E532" s="1">
        <v>2.5</v>
      </c>
      <c r="F532">
        <v>0</v>
      </c>
      <c r="H532">
        <v>18</v>
      </c>
      <c r="I532">
        <v>4.3</v>
      </c>
      <c r="J532" s="1">
        <v>2.3090000000000002</v>
      </c>
      <c r="M532">
        <f t="shared" si="38"/>
        <v>2.4079999999999999</v>
      </c>
      <c r="S532" s="1">
        <v>4.5999999999999999E-2</v>
      </c>
      <c r="U532" s="4">
        <f t="shared" si="40"/>
        <v>20190115</v>
      </c>
    </row>
    <row r="533" spans="1:21" ht="15">
      <c r="A533">
        <v>20190115</v>
      </c>
      <c r="B533">
        <v>22</v>
      </c>
      <c r="C533">
        <v>1000</v>
      </c>
      <c r="D533" s="4">
        <f t="shared" si="39"/>
        <v>-2000</v>
      </c>
      <c r="E533" s="1">
        <v>2.5</v>
      </c>
      <c r="F533" s="6">
        <v>0</v>
      </c>
      <c r="H533">
        <v>19</v>
      </c>
      <c r="I533">
        <v>4.5</v>
      </c>
      <c r="J533" s="1">
        <v>1.694E-2</v>
      </c>
      <c r="M533">
        <f t="shared" si="38"/>
        <v>2.5200000000000005</v>
      </c>
      <c r="S533" s="1">
        <v>4.9000000000000002E-2</v>
      </c>
      <c r="U533" s="4">
        <f t="shared" si="40"/>
        <v>20190115</v>
      </c>
    </row>
    <row r="534" spans="1:21">
      <c r="A534">
        <v>20190115</v>
      </c>
      <c r="B534">
        <v>23</v>
      </c>
      <c r="C534">
        <v>1000</v>
      </c>
      <c r="D534" s="4">
        <f t="shared" si="39"/>
        <v>-2000</v>
      </c>
      <c r="E534" s="1">
        <v>2.5</v>
      </c>
      <c r="F534">
        <v>0</v>
      </c>
      <c r="H534">
        <v>18</v>
      </c>
      <c r="I534">
        <v>4.8</v>
      </c>
      <c r="J534" s="1">
        <v>0.40450000000000003</v>
      </c>
      <c r="M534">
        <f t="shared" si="38"/>
        <v>2.6880000000000002</v>
      </c>
      <c r="S534" s="1">
        <v>5.1999999999999998E-2</v>
      </c>
      <c r="U534" s="4">
        <f t="shared" si="40"/>
        <v>20190115</v>
      </c>
    </row>
    <row r="535" spans="1:21" ht="15">
      <c r="A535">
        <v>20190115</v>
      </c>
      <c r="B535">
        <v>24</v>
      </c>
      <c r="C535">
        <v>1000</v>
      </c>
      <c r="D535" s="4">
        <f t="shared" si="39"/>
        <v>-2000</v>
      </c>
      <c r="E535" s="1">
        <v>2.5</v>
      </c>
      <c r="F535" s="6">
        <v>0</v>
      </c>
      <c r="H535">
        <v>21</v>
      </c>
      <c r="I535">
        <v>4.8</v>
      </c>
      <c r="J535" s="1">
        <v>-6.4049999999999996E-2</v>
      </c>
      <c r="M535">
        <f t="shared" si="38"/>
        <v>2.6880000000000002</v>
      </c>
      <c r="S535" s="1">
        <v>5.1999999999999998E-2</v>
      </c>
      <c r="U535" s="4">
        <f t="shared" si="40"/>
        <v>20190115</v>
      </c>
    </row>
    <row r="536" spans="1:21">
      <c r="A536">
        <v>20190115</v>
      </c>
      <c r="B536">
        <v>25</v>
      </c>
      <c r="C536">
        <v>1000</v>
      </c>
      <c r="D536" s="4">
        <f t="shared" si="39"/>
        <v>-2000</v>
      </c>
      <c r="E536" s="1">
        <v>2.5</v>
      </c>
      <c r="F536">
        <v>0</v>
      </c>
      <c r="H536">
        <v>20</v>
      </c>
      <c r="I536">
        <v>4.7</v>
      </c>
      <c r="J536" s="1">
        <v>-9.4579999999999997E-2</v>
      </c>
      <c r="M536">
        <f t="shared" si="38"/>
        <v>2.6320000000000006</v>
      </c>
      <c r="S536" s="1">
        <v>5.0999999999999997E-2</v>
      </c>
      <c r="U536" s="4">
        <f t="shared" si="40"/>
        <v>20190115</v>
      </c>
    </row>
    <row r="537" spans="1:21" ht="15">
      <c r="A537">
        <v>20190115</v>
      </c>
      <c r="B537">
        <v>26</v>
      </c>
      <c r="C537">
        <v>1000</v>
      </c>
      <c r="D537" s="4">
        <f t="shared" si="39"/>
        <v>-2000</v>
      </c>
      <c r="E537" s="1">
        <v>2.5</v>
      </c>
      <c r="F537" s="6">
        <v>0</v>
      </c>
      <c r="H537">
        <v>21</v>
      </c>
      <c r="I537">
        <v>4.5</v>
      </c>
      <c r="J537" s="1">
        <v>-3.85E-2</v>
      </c>
      <c r="M537">
        <f t="shared" si="38"/>
        <v>2.5200000000000005</v>
      </c>
      <c r="S537" s="1">
        <v>4.9000000000000002E-2</v>
      </c>
      <c r="U537" s="4">
        <f t="shared" si="40"/>
        <v>20190115</v>
      </c>
    </row>
    <row r="538" spans="1:21">
      <c r="A538">
        <v>20190115</v>
      </c>
      <c r="B538">
        <v>27</v>
      </c>
      <c r="C538">
        <v>1200</v>
      </c>
      <c r="D538" s="4">
        <f t="shared" si="39"/>
        <v>-2400</v>
      </c>
      <c r="E538" s="1">
        <v>2.5</v>
      </c>
      <c r="F538">
        <v>0</v>
      </c>
      <c r="H538">
        <v>22</v>
      </c>
      <c r="I538">
        <v>4.3</v>
      </c>
      <c r="J538" s="1">
        <v>0.40160000000000001</v>
      </c>
      <c r="M538">
        <f t="shared" si="38"/>
        <v>2.4079999999999999</v>
      </c>
      <c r="S538" s="1">
        <v>3.2000000000000001E-2</v>
      </c>
      <c r="U538" s="4">
        <f t="shared" si="40"/>
        <v>20190115</v>
      </c>
    </row>
    <row r="539" spans="1:21" ht="15">
      <c r="A539">
        <v>20190115</v>
      </c>
      <c r="B539">
        <v>28</v>
      </c>
      <c r="C539">
        <v>1200</v>
      </c>
      <c r="D539" s="4">
        <f t="shared" si="39"/>
        <v>-2400</v>
      </c>
      <c r="E539" s="1">
        <v>2.5</v>
      </c>
      <c r="F539" s="6">
        <v>0</v>
      </c>
      <c r="H539">
        <v>21</v>
      </c>
      <c r="I539">
        <v>4.4000000000000004</v>
      </c>
      <c r="J539" s="1">
        <v>0.73529999999999995</v>
      </c>
      <c r="M539">
        <f t="shared" si="38"/>
        <v>2.4640000000000004</v>
      </c>
      <c r="S539" s="1">
        <v>3.3000000000000002E-2</v>
      </c>
      <c r="U539" s="4">
        <f t="shared" si="40"/>
        <v>20190115</v>
      </c>
    </row>
    <row r="540" spans="1:21">
      <c r="A540">
        <v>20190115</v>
      </c>
      <c r="B540">
        <v>29</v>
      </c>
      <c r="C540">
        <v>1200</v>
      </c>
      <c r="D540" s="4">
        <f t="shared" si="39"/>
        <v>-2400</v>
      </c>
      <c r="E540" s="1">
        <v>2.5</v>
      </c>
      <c r="F540">
        <v>0</v>
      </c>
      <c r="H540">
        <v>25</v>
      </c>
      <c r="I540">
        <v>4.4000000000000004</v>
      </c>
      <c r="J540" s="1">
        <v>0.83220000000000005</v>
      </c>
      <c r="M540">
        <f t="shared" si="38"/>
        <v>2.4640000000000004</v>
      </c>
      <c r="S540" s="1">
        <v>3.3000000000000002E-2</v>
      </c>
      <c r="U540" s="4">
        <f t="shared" si="40"/>
        <v>20190115</v>
      </c>
    </row>
    <row r="541" spans="1:21" ht="15">
      <c r="A541">
        <v>20190115</v>
      </c>
      <c r="B541">
        <v>30</v>
      </c>
      <c r="C541">
        <v>1200</v>
      </c>
      <c r="D541" s="4">
        <f t="shared" si="39"/>
        <v>-2400</v>
      </c>
      <c r="E541" s="1">
        <v>2.5</v>
      </c>
      <c r="F541" s="6">
        <v>0</v>
      </c>
      <c r="H541">
        <v>27</v>
      </c>
      <c r="I541">
        <v>4.5</v>
      </c>
      <c r="J541" s="1">
        <v>1.425</v>
      </c>
      <c r="M541">
        <f t="shared" si="38"/>
        <v>2.5200000000000005</v>
      </c>
      <c r="S541" s="1">
        <v>3.4000000000000002E-2</v>
      </c>
      <c r="U541" s="4">
        <f t="shared" si="40"/>
        <v>20190115</v>
      </c>
    </row>
    <row r="542" spans="1:21">
      <c r="A542">
        <v>20190111</v>
      </c>
      <c r="B542">
        <v>5</v>
      </c>
      <c r="C542">
        <v>0</v>
      </c>
      <c r="D542" s="4">
        <f t="shared" si="39"/>
        <v>0</v>
      </c>
      <c r="E542" s="1">
        <v>5</v>
      </c>
      <c r="F542">
        <v>0</v>
      </c>
      <c r="H542">
        <v>26</v>
      </c>
      <c r="I542">
        <v>3.7</v>
      </c>
      <c r="J542" s="1">
        <v>0.73089999999999999</v>
      </c>
      <c r="M542">
        <f t="shared" si="38"/>
        <v>2.0720000000000005</v>
      </c>
      <c r="S542" s="1">
        <v>3.2549999999999999</v>
      </c>
      <c r="U542" s="4">
        <f t="shared" si="40"/>
        <v>20190111</v>
      </c>
    </row>
    <row r="543" spans="1:21">
      <c r="A543">
        <v>20190111</v>
      </c>
      <c r="B543">
        <v>6</v>
      </c>
      <c r="C543">
        <v>0</v>
      </c>
      <c r="D543" s="4">
        <f t="shared" si="39"/>
        <v>0</v>
      </c>
      <c r="E543" s="1">
        <v>5</v>
      </c>
      <c r="F543">
        <v>0</v>
      </c>
      <c r="H543">
        <v>25</v>
      </c>
      <c r="I543">
        <v>3.7</v>
      </c>
      <c r="J543" s="1">
        <v>-5.806E-2</v>
      </c>
      <c r="M543">
        <f t="shared" si="38"/>
        <v>2.0720000000000005</v>
      </c>
      <c r="S543" s="1">
        <v>3.2549999999999999</v>
      </c>
      <c r="U543" s="4">
        <f t="shared" si="40"/>
        <v>20190111</v>
      </c>
    </row>
    <row r="544" spans="1:21">
      <c r="A544">
        <v>20190111</v>
      </c>
      <c r="B544">
        <v>7</v>
      </c>
      <c r="C544">
        <v>0</v>
      </c>
      <c r="D544" s="4">
        <f t="shared" si="39"/>
        <v>0</v>
      </c>
      <c r="E544" s="1">
        <v>5</v>
      </c>
      <c r="F544">
        <v>0</v>
      </c>
      <c r="H544">
        <v>25</v>
      </c>
      <c r="I544">
        <v>3.7</v>
      </c>
      <c r="J544" s="1">
        <v>-0.10290000000000001</v>
      </c>
      <c r="M544">
        <f t="shared" si="38"/>
        <v>2.0720000000000005</v>
      </c>
      <c r="S544" s="1">
        <v>3.2549999999999999</v>
      </c>
      <c r="U544" s="4">
        <f t="shared" si="40"/>
        <v>20190111</v>
      </c>
    </row>
    <row r="545" spans="1:21">
      <c r="A545">
        <v>20190111</v>
      </c>
      <c r="B545">
        <v>8</v>
      </c>
      <c r="C545">
        <v>0</v>
      </c>
      <c r="D545" s="4">
        <f t="shared" si="39"/>
        <v>0</v>
      </c>
      <c r="E545" s="1">
        <v>5</v>
      </c>
      <c r="F545">
        <v>0</v>
      </c>
      <c r="H545">
        <v>26</v>
      </c>
      <c r="I545">
        <v>3.8</v>
      </c>
      <c r="J545" s="1">
        <v>-0.10539999999999999</v>
      </c>
      <c r="M545">
        <f t="shared" si="38"/>
        <v>2.1280000000000001</v>
      </c>
      <c r="S545" s="1">
        <v>3.343</v>
      </c>
      <c r="U545" s="4">
        <f t="shared" si="40"/>
        <v>20190111</v>
      </c>
    </row>
    <row r="546" spans="1:21">
      <c r="A546">
        <v>20190111</v>
      </c>
      <c r="B546">
        <v>9</v>
      </c>
      <c r="C546">
        <v>0</v>
      </c>
      <c r="D546" s="4">
        <f t="shared" si="39"/>
        <v>0</v>
      </c>
      <c r="E546" s="1">
        <v>5</v>
      </c>
      <c r="F546">
        <v>0</v>
      </c>
      <c r="H546">
        <v>26</v>
      </c>
      <c r="I546">
        <v>3.8</v>
      </c>
      <c r="J546" s="1">
        <v>-0.1079</v>
      </c>
      <c r="M546">
        <f t="shared" si="38"/>
        <v>2.1280000000000001</v>
      </c>
      <c r="S546" s="1">
        <v>3.343</v>
      </c>
      <c r="U546" s="4">
        <f t="shared" si="40"/>
        <v>20190111</v>
      </c>
    </row>
    <row r="547" spans="1:21">
      <c r="A547">
        <v>20190111</v>
      </c>
      <c r="B547">
        <v>10</v>
      </c>
      <c r="C547">
        <v>0</v>
      </c>
      <c r="D547" s="4">
        <f t="shared" si="39"/>
        <v>0</v>
      </c>
      <c r="E547" s="1">
        <v>5</v>
      </c>
      <c r="F547">
        <v>0</v>
      </c>
      <c r="H547">
        <v>27</v>
      </c>
      <c r="I547">
        <v>3.7</v>
      </c>
      <c r="J547" s="1">
        <v>-9.6920000000000006E-2</v>
      </c>
      <c r="M547">
        <f t="shared" si="38"/>
        <v>2.0720000000000005</v>
      </c>
      <c r="S547" s="1">
        <v>3.2549999999999999</v>
      </c>
      <c r="U547" s="4">
        <f t="shared" si="40"/>
        <v>20190111</v>
      </c>
    </row>
    <row r="548" spans="1:21">
      <c r="A548">
        <v>20190111</v>
      </c>
      <c r="B548">
        <v>11</v>
      </c>
      <c r="C548">
        <v>0</v>
      </c>
      <c r="D548" s="4">
        <f t="shared" si="39"/>
        <v>0</v>
      </c>
      <c r="E548" s="1">
        <v>5</v>
      </c>
      <c r="F548">
        <v>0</v>
      </c>
      <c r="H548">
        <v>26</v>
      </c>
      <c r="I548">
        <v>3.7</v>
      </c>
      <c r="J548" s="1">
        <v>0.1099</v>
      </c>
      <c r="M548">
        <f t="shared" ref="M548:M579" si="41">I548*0.56</f>
        <v>2.0720000000000005</v>
      </c>
      <c r="S548" s="1">
        <v>3.2549999999999999</v>
      </c>
      <c r="U548" s="4">
        <f t="shared" si="40"/>
        <v>20190111</v>
      </c>
    </row>
    <row r="549" spans="1:21">
      <c r="A549">
        <v>20190111</v>
      </c>
      <c r="B549">
        <v>12</v>
      </c>
      <c r="C549">
        <v>-250</v>
      </c>
      <c r="D549" s="4">
        <f t="shared" si="39"/>
        <v>500</v>
      </c>
      <c r="E549" s="1">
        <v>5</v>
      </c>
      <c r="F549">
        <v>0</v>
      </c>
      <c r="H549">
        <v>26</v>
      </c>
      <c r="I549">
        <v>3.7</v>
      </c>
      <c r="J549" s="1">
        <v>-3.9960000000000002E-2</v>
      </c>
      <c r="M549">
        <f t="shared" si="41"/>
        <v>2.0720000000000005</v>
      </c>
      <c r="S549" s="1">
        <v>0.53900000000000003</v>
      </c>
      <c r="U549" s="4">
        <f t="shared" si="40"/>
        <v>20190111</v>
      </c>
    </row>
    <row r="550" spans="1:21">
      <c r="A550">
        <v>20190111</v>
      </c>
      <c r="B550">
        <v>13</v>
      </c>
      <c r="C550">
        <v>-250</v>
      </c>
      <c r="D550" s="4">
        <f t="shared" si="39"/>
        <v>500</v>
      </c>
      <c r="E550" s="1">
        <v>5</v>
      </c>
      <c r="F550">
        <v>0</v>
      </c>
      <c r="H550">
        <v>26</v>
      </c>
      <c r="I550">
        <v>3.6</v>
      </c>
      <c r="J550" s="1">
        <v>-4.2909999999999997E-2</v>
      </c>
      <c r="M550">
        <f t="shared" si="41"/>
        <v>2.0160000000000005</v>
      </c>
      <c r="S550" s="1">
        <v>0.52500000000000002</v>
      </c>
      <c r="U550" s="4">
        <f t="shared" si="40"/>
        <v>20190111</v>
      </c>
    </row>
    <row r="551" spans="1:21">
      <c r="A551">
        <v>20190111</v>
      </c>
      <c r="B551">
        <v>14</v>
      </c>
      <c r="C551">
        <v>350</v>
      </c>
      <c r="D551" s="4">
        <f t="shared" si="39"/>
        <v>-700</v>
      </c>
      <c r="E551" s="1">
        <v>5</v>
      </c>
      <c r="F551">
        <v>0</v>
      </c>
      <c r="H551">
        <v>26</v>
      </c>
      <c r="I551">
        <v>3.4</v>
      </c>
      <c r="J551" s="1">
        <v>-4.308E-2</v>
      </c>
      <c r="M551">
        <f t="shared" si="41"/>
        <v>1.9040000000000001</v>
      </c>
      <c r="S551" s="1">
        <v>0.27500000000000002</v>
      </c>
      <c r="U551" s="4">
        <f t="shared" si="40"/>
        <v>20190111</v>
      </c>
    </row>
    <row r="552" spans="1:21">
      <c r="A552">
        <v>20190111</v>
      </c>
      <c r="B552">
        <v>15</v>
      </c>
      <c r="C552">
        <v>500</v>
      </c>
      <c r="D552" s="4">
        <f t="shared" si="39"/>
        <v>-1000</v>
      </c>
      <c r="E552" s="1">
        <v>5</v>
      </c>
      <c r="F552">
        <v>0</v>
      </c>
      <c r="H552">
        <v>26</v>
      </c>
      <c r="I552">
        <v>3.8</v>
      </c>
      <c r="J552" s="1">
        <v>0.31730000000000003</v>
      </c>
      <c r="M552">
        <f t="shared" si="41"/>
        <v>2.1280000000000001</v>
      </c>
      <c r="S552" s="1">
        <v>0.158</v>
      </c>
      <c r="U552" s="4">
        <f t="shared" si="40"/>
        <v>20190111</v>
      </c>
    </row>
    <row r="553" spans="1:21">
      <c r="A553">
        <v>20190111</v>
      </c>
      <c r="B553">
        <v>16</v>
      </c>
      <c r="C553">
        <v>800</v>
      </c>
      <c r="D553" s="4">
        <f t="shared" si="39"/>
        <v>-1600</v>
      </c>
      <c r="E553" s="1">
        <v>5</v>
      </c>
      <c r="F553">
        <v>0</v>
      </c>
      <c r="H553">
        <v>25</v>
      </c>
      <c r="I553">
        <v>3.6</v>
      </c>
      <c r="J553" s="1">
        <v>1.865</v>
      </c>
      <c r="M553">
        <f t="shared" si="41"/>
        <v>2.0160000000000005</v>
      </c>
      <c r="S553" s="1">
        <v>0.06</v>
      </c>
      <c r="U553" s="4">
        <f t="shared" si="40"/>
        <v>20190111</v>
      </c>
    </row>
    <row r="554" spans="1:21">
      <c r="A554">
        <v>20190111</v>
      </c>
      <c r="B554">
        <v>17</v>
      </c>
      <c r="C554">
        <v>800</v>
      </c>
      <c r="D554" s="4">
        <f t="shared" si="39"/>
        <v>-1600</v>
      </c>
      <c r="E554" s="1">
        <v>5</v>
      </c>
      <c r="F554">
        <v>0</v>
      </c>
      <c r="H554">
        <v>25</v>
      </c>
      <c r="I554">
        <v>3.6</v>
      </c>
      <c r="J554" s="1">
        <v>1.629</v>
      </c>
      <c r="M554">
        <f t="shared" si="41"/>
        <v>2.0160000000000005</v>
      </c>
      <c r="S554" s="1">
        <v>0.06</v>
      </c>
      <c r="U554" s="4">
        <f t="shared" si="40"/>
        <v>20190111</v>
      </c>
    </row>
    <row r="555" spans="1:21">
      <c r="A555">
        <v>20190111</v>
      </c>
      <c r="B555">
        <v>18</v>
      </c>
      <c r="C555">
        <v>800</v>
      </c>
      <c r="D555" s="4">
        <f t="shared" si="39"/>
        <v>-1600</v>
      </c>
      <c r="E555" s="1">
        <v>5</v>
      </c>
      <c r="F555">
        <v>0</v>
      </c>
      <c r="H555">
        <v>25</v>
      </c>
      <c r="I555">
        <v>3.6</v>
      </c>
      <c r="J555" s="1">
        <v>1.7370000000000001</v>
      </c>
      <c r="M555">
        <f t="shared" si="41"/>
        <v>2.0160000000000005</v>
      </c>
      <c r="S555" s="1">
        <v>0.06</v>
      </c>
      <c r="U555" s="4">
        <f t="shared" si="40"/>
        <v>20190111</v>
      </c>
    </row>
    <row r="556" spans="1:21">
      <c r="A556">
        <v>20190111</v>
      </c>
      <c r="B556">
        <v>19</v>
      </c>
      <c r="C556">
        <v>800</v>
      </c>
      <c r="D556" s="4">
        <f t="shared" si="39"/>
        <v>-1600</v>
      </c>
      <c r="E556" s="1">
        <v>5</v>
      </c>
      <c r="F556">
        <v>0</v>
      </c>
      <c r="H556">
        <v>25</v>
      </c>
      <c r="I556">
        <v>3.7</v>
      </c>
      <c r="J556" s="1">
        <v>2.4129999999999998</v>
      </c>
      <c r="M556">
        <f t="shared" si="41"/>
        <v>2.0720000000000005</v>
      </c>
      <c r="S556" s="1">
        <v>6.2E-2</v>
      </c>
      <c r="U556" s="4">
        <f t="shared" si="40"/>
        <v>20190111</v>
      </c>
    </row>
    <row r="557" spans="1:21">
      <c r="A557">
        <v>20190111</v>
      </c>
      <c r="B557">
        <v>20</v>
      </c>
      <c r="C557">
        <v>1000</v>
      </c>
      <c r="D557" s="4">
        <f t="shared" si="39"/>
        <v>-2000</v>
      </c>
      <c r="E557" s="1">
        <v>5</v>
      </c>
      <c r="F557">
        <v>0</v>
      </c>
      <c r="H557">
        <v>25</v>
      </c>
      <c r="I557">
        <v>3.6</v>
      </c>
      <c r="J557" s="1">
        <v>0.88029999999999997</v>
      </c>
      <c r="M557">
        <f t="shared" si="41"/>
        <v>2.0160000000000005</v>
      </c>
      <c r="S557" s="1">
        <v>3.9E-2</v>
      </c>
      <c r="U557" s="4">
        <f t="shared" si="40"/>
        <v>20190111</v>
      </c>
    </row>
    <row r="558" spans="1:21">
      <c r="A558">
        <v>20190111</v>
      </c>
      <c r="B558">
        <v>21</v>
      </c>
      <c r="C558">
        <v>1000</v>
      </c>
      <c r="D558" s="4">
        <f t="shared" si="39"/>
        <v>-2000</v>
      </c>
      <c r="E558" s="1">
        <v>5</v>
      </c>
      <c r="F558">
        <v>0</v>
      </c>
      <c r="H558">
        <v>25</v>
      </c>
      <c r="I558">
        <v>3.7</v>
      </c>
      <c r="J558" s="1">
        <v>2.383</v>
      </c>
      <c r="M558">
        <f t="shared" si="41"/>
        <v>2.0720000000000005</v>
      </c>
      <c r="S558" s="1">
        <v>0.04</v>
      </c>
      <c r="U558" s="4">
        <f t="shared" si="40"/>
        <v>20190111</v>
      </c>
    </row>
    <row r="559" spans="1:21">
      <c r="A559">
        <v>20190111</v>
      </c>
      <c r="B559">
        <v>22</v>
      </c>
      <c r="C559">
        <v>1200</v>
      </c>
      <c r="D559" s="4">
        <f t="shared" si="39"/>
        <v>-2400</v>
      </c>
      <c r="E559" s="1">
        <v>5</v>
      </c>
      <c r="F559">
        <v>0</v>
      </c>
      <c r="H559">
        <v>25</v>
      </c>
      <c r="I559">
        <v>3.7</v>
      </c>
      <c r="J559" s="1">
        <v>1.0349999999999999</v>
      </c>
      <c r="M559">
        <f t="shared" si="41"/>
        <v>2.0720000000000005</v>
      </c>
      <c r="S559" s="1">
        <v>2.8000000000000001E-2</v>
      </c>
      <c r="U559" s="4">
        <f t="shared" si="40"/>
        <v>20190111</v>
      </c>
    </row>
    <row r="560" spans="1:21">
      <c r="A560">
        <v>20190111</v>
      </c>
      <c r="B560">
        <v>23</v>
      </c>
      <c r="C560">
        <v>1200</v>
      </c>
      <c r="D560" s="4">
        <f t="shared" si="39"/>
        <v>-2400</v>
      </c>
      <c r="E560" s="1">
        <v>5</v>
      </c>
      <c r="F560">
        <v>0</v>
      </c>
      <c r="H560">
        <v>25</v>
      </c>
      <c r="I560">
        <v>3.7</v>
      </c>
      <c r="J560" s="1">
        <v>1.415</v>
      </c>
      <c r="M560">
        <f t="shared" si="41"/>
        <v>2.0720000000000005</v>
      </c>
      <c r="S560" s="1">
        <v>2.8000000000000001E-2</v>
      </c>
      <c r="U560" s="4">
        <f t="shared" si="40"/>
        <v>20190111</v>
      </c>
    </row>
    <row r="561" spans="1:21">
      <c r="A561">
        <v>20190111</v>
      </c>
      <c r="B561">
        <v>24</v>
      </c>
      <c r="C561">
        <v>1500</v>
      </c>
      <c r="D561" s="4">
        <f t="shared" si="39"/>
        <v>-3000</v>
      </c>
      <c r="E561" s="1">
        <v>5</v>
      </c>
      <c r="F561">
        <v>0</v>
      </c>
      <c r="H561">
        <v>25</v>
      </c>
      <c r="I561">
        <v>3.7</v>
      </c>
      <c r="J561" s="1">
        <v>3.9409999999999998</v>
      </c>
      <c r="M561">
        <f t="shared" si="41"/>
        <v>2.0720000000000005</v>
      </c>
      <c r="S561" s="1">
        <v>1.7999999999999999E-2</v>
      </c>
      <c r="U561" s="4">
        <f t="shared" si="40"/>
        <v>20190111</v>
      </c>
    </row>
    <row r="562" spans="1:21">
      <c r="A562">
        <v>20190111</v>
      </c>
      <c r="B562">
        <v>25</v>
      </c>
      <c r="C562">
        <v>1750</v>
      </c>
      <c r="D562" s="4">
        <f t="shared" si="39"/>
        <v>-3500</v>
      </c>
      <c r="E562" s="1">
        <v>5</v>
      </c>
      <c r="F562">
        <v>0</v>
      </c>
      <c r="H562">
        <v>25</v>
      </c>
      <c r="I562">
        <v>3.6</v>
      </c>
      <c r="J562" s="1">
        <v>1.7270000000000001</v>
      </c>
      <c r="M562">
        <f t="shared" si="41"/>
        <v>2.0160000000000005</v>
      </c>
      <c r="S562" s="1">
        <v>1.2999999999999999E-2</v>
      </c>
      <c r="U562" s="4">
        <f t="shared" si="40"/>
        <v>20190111</v>
      </c>
    </row>
    <row r="563" spans="1:21">
      <c r="A563">
        <v>20190111</v>
      </c>
      <c r="B563">
        <v>26</v>
      </c>
      <c r="C563">
        <v>2000</v>
      </c>
      <c r="D563" s="4">
        <f t="shared" si="39"/>
        <v>-4000</v>
      </c>
      <c r="E563" s="1">
        <v>5</v>
      </c>
      <c r="F563">
        <v>0</v>
      </c>
      <c r="H563">
        <v>25</v>
      </c>
      <c r="I563">
        <v>3.7</v>
      </c>
      <c r="J563" s="1">
        <v>3.129</v>
      </c>
      <c r="M563">
        <f t="shared" si="41"/>
        <v>2.0720000000000005</v>
      </c>
      <c r="S563" s="1">
        <v>0.01</v>
      </c>
      <c r="U563" s="4">
        <f t="shared" si="40"/>
        <v>20190111</v>
      </c>
    </row>
    <row r="564" spans="1:21">
      <c r="A564">
        <v>20190111</v>
      </c>
      <c r="B564">
        <v>27</v>
      </c>
      <c r="C564">
        <v>2500</v>
      </c>
      <c r="D564" s="4">
        <f t="shared" si="39"/>
        <v>-5000</v>
      </c>
      <c r="E564" s="1">
        <v>5</v>
      </c>
      <c r="F564">
        <v>0</v>
      </c>
      <c r="H564">
        <v>25</v>
      </c>
      <c r="I564">
        <v>3.7</v>
      </c>
      <c r="J564" s="1">
        <v>3.605</v>
      </c>
      <c r="M564">
        <f t="shared" si="41"/>
        <v>2.0720000000000005</v>
      </c>
      <c r="S564" s="1">
        <v>6.0000000000000001E-3</v>
      </c>
      <c r="U564" s="4">
        <f t="shared" si="40"/>
        <v>20190111</v>
      </c>
    </row>
    <row r="565" spans="1:21">
      <c r="A565">
        <v>20190111</v>
      </c>
      <c r="B565">
        <v>28</v>
      </c>
      <c r="C565">
        <v>1250</v>
      </c>
      <c r="D565" s="4">
        <f t="shared" si="39"/>
        <v>-2500</v>
      </c>
      <c r="E565" s="1">
        <v>5</v>
      </c>
      <c r="F565">
        <v>0</v>
      </c>
      <c r="H565">
        <v>25</v>
      </c>
      <c r="I565">
        <v>3.7</v>
      </c>
      <c r="J565" s="1">
        <v>0.42859999999999998</v>
      </c>
      <c r="M565">
        <f t="shared" si="41"/>
        <v>2.0720000000000005</v>
      </c>
      <c r="S565" s="1">
        <v>2.5999999999999999E-2</v>
      </c>
      <c r="U565" s="4">
        <f t="shared" si="40"/>
        <v>20190111</v>
      </c>
    </row>
    <row r="566" spans="1:21">
      <c r="A566">
        <v>20190111</v>
      </c>
      <c r="B566">
        <v>29</v>
      </c>
      <c r="C566">
        <v>1250</v>
      </c>
      <c r="D566" s="4">
        <f t="shared" si="39"/>
        <v>-2500</v>
      </c>
      <c r="E566" s="1">
        <v>5</v>
      </c>
      <c r="F566">
        <v>0</v>
      </c>
      <c r="H566">
        <v>26</v>
      </c>
      <c r="I566">
        <v>3.6</v>
      </c>
      <c r="J566" s="1">
        <v>1.403</v>
      </c>
      <c r="M566">
        <f t="shared" si="41"/>
        <v>2.0160000000000005</v>
      </c>
      <c r="S566" s="1">
        <v>2.5000000000000001E-2</v>
      </c>
      <c r="U566" s="4">
        <f t="shared" si="40"/>
        <v>20190111</v>
      </c>
    </row>
    <row r="567" spans="1:21">
      <c r="A567">
        <v>20190111</v>
      </c>
      <c r="B567">
        <v>30</v>
      </c>
      <c r="C567">
        <v>1250</v>
      </c>
      <c r="D567" s="4">
        <f t="shared" si="39"/>
        <v>-2500</v>
      </c>
      <c r="E567" s="1">
        <v>0</v>
      </c>
      <c r="F567">
        <v>0</v>
      </c>
      <c r="H567">
        <v>26</v>
      </c>
      <c r="I567">
        <v>3.7</v>
      </c>
      <c r="J567" s="1">
        <v>2.0859999999999999</v>
      </c>
      <c r="M567">
        <f t="shared" si="41"/>
        <v>2.0720000000000005</v>
      </c>
      <c r="S567" s="1">
        <v>2.5999999999999999E-2</v>
      </c>
      <c r="U567" s="4">
        <f t="shared" si="40"/>
        <v>20190111</v>
      </c>
    </row>
    <row r="568" spans="1:21">
      <c r="A568">
        <v>20190111</v>
      </c>
      <c r="B568">
        <v>31</v>
      </c>
      <c r="C568">
        <v>1250</v>
      </c>
      <c r="D568" s="4">
        <f t="shared" si="39"/>
        <v>-2500</v>
      </c>
      <c r="E568" s="1">
        <v>0</v>
      </c>
      <c r="F568">
        <v>0</v>
      </c>
      <c r="H568">
        <v>26</v>
      </c>
      <c r="I568">
        <v>3.7</v>
      </c>
      <c r="J568" s="1">
        <v>3.9209999999999998</v>
      </c>
      <c r="M568">
        <f t="shared" si="41"/>
        <v>2.0720000000000005</v>
      </c>
      <c r="S568" s="1">
        <v>2.5999999999999999E-2</v>
      </c>
      <c r="U568" s="4">
        <f t="shared" si="40"/>
        <v>20190111</v>
      </c>
    </row>
    <row r="569" spans="1:21">
      <c r="A569">
        <v>20190111</v>
      </c>
      <c r="B569">
        <v>32</v>
      </c>
      <c r="C569">
        <v>1250</v>
      </c>
      <c r="D569" s="4">
        <f t="shared" si="39"/>
        <v>-2500</v>
      </c>
      <c r="E569" s="1">
        <v>6.7</v>
      </c>
      <c r="F569">
        <v>0</v>
      </c>
      <c r="H569">
        <v>26</v>
      </c>
      <c r="I569">
        <v>3.6</v>
      </c>
      <c r="J569" s="1">
        <v>0.42970000000000003</v>
      </c>
      <c r="M569">
        <f t="shared" si="41"/>
        <v>2.0160000000000005</v>
      </c>
      <c r="S569" s="1">
        <v>2.5000000000000001E-2</v>
      </c>
      <c r="U569" s="4">
        <f t="shared" si="40"/>
        <v>20190111</v>
      </c>
    </row>
    <row r="570" spans="1:21">
      <c r="A570">
        <v>20190111</v>
      </c>
      <c r="B570">
        <v>33</v>
      </c>
      <c r="C570">
        <v>250</v>
      </c>
      <c r="D570" s="4">
        <f t="shared" si="39"/>
        <v>-500</v>
      </c>
      <c r="E570" s="1">
        <v>6.7</v>
      </c>
      <c r="F570">
        <v>0</v>
      </c>
      <c r="H570">
        <v>26</v>
      </c>
      <c r="I570">
        <v>3.7</v>
      </c>
      <c r="J570" s="1">
        <v>0.21540000000000001</v>
      </c>
      <c r="M570">
        <f t="shared" si="41"/>
        <v>2.0720000000000005</v>
      </c>
      <c r="S570" s="1">
        <v>0.53900000000000003</v>
      </c>
      <c r="U570" s="4">
        <f t="shared" si="40"/>
        <v>20190111</v>
      </c>
    </row>
    <row r="571" spans="1:21">
      <c r="A571">
        <v>20190111</v>
      </c>
      <c r="B571">
        <v>34</v>
      </c>
      <c r="C571">
        <v>250</v>
      </c>
      <c r="D571" s="4">
        <f t="shared" si="39"/>
        <v>-500</v>
      </c>
      <c r="E571" s="1">
        <v>6.7</v>
      </c>
      <c r="F571">
        <v>0</v>
      </c>
      <c r="H571">
        <v>26</v>
      </c>
      <c r="I571">
        <v>3.6</v>
      </c>
      <c r="J571" s="1">
        <v>-0.1174</v>
      </c>
      <c r="M571">
        <f t="shared" si="41"/>
        <v>2.0160000000000005</v>
      </c>
      <c r="S571" s="1">
        <v>0.52500000000000002</v>
      </c>
      <c r="U571" s="4">
        <f t="shared" si="40"/>
        <v>20190111</v>
      </c>
    </row>
    <row r="572" spans="1:21">
      <c r="A572">
        <v>20190111</v>
      </c>
      <c r="B572">
        <v>35</v>
      </c>
      <c r="C572">
        <v>250</v>
      </c>
      <c r="D572" s="4">
        <f t="shared" si="39"/>
        <v>-500</v>
      </c>
      <c r="E572" s="1">
        <v>6.7</v>
      </c>
      <c r="F572">
        <v>0</v>
      </c>
      <c r="H572">
        <v>26</v>
      </c>
      <c r="I572">
        <v>3.4</v>
      </c>
      <c r="J572" s="1">
        <v>-7.356E-2</v>
      </c>
      <c r="M572">
        <f t="shared" si="41"/>
        <v>1.9040000000000001</v>
      </c>
      <c r="S572" s="1">
        <v>0.496</v>
      </c>
      <c r="U572" s="4">
        <f t="shared" si="40"/>
        <v>20190111</v>
      </c>
    </row>
    <row r="573" spans="1:21">
      <c r="A573">
        <v>20190111</v>
      </c>
      <c r="B573">
        <v>36</v>
      </c>
      <c r="C573">
        <v>250</v>
      </c>
      <c r="D573" s="4">
        <f t="shared" si="39"/>
        <v>-500</v>
      </c>
      <c r="E573" s="1">
        <v>8</v>
      </c>
      <c r="F573">
        <v>0</v>
      </c>
      <c r="H573">
        <v>26</v>
      </c>
      <c r="I573">
        <v>3.5</v>
      </c>
      <c r="J573" s="1">
        <v>0.16830000000000001</v>
      </c>
      <c r="M573">
        <f t="shared" si="41"/>
        <v>1.9600000000000002</v>
      </c>
      <c r="S573" s="1">
        <v>0.51</v>
      </c>
      <c r="U573" s="4">
        <f t="shared" si="40"/>
        <v>20190111</v>
      </c>
    </row>
    <row r="574" spans="1:21">
      <c r="A574">
        <v>20190111</v>
      </c>
      <c r="B574">
        <v>37</v>
      </c>
      <c r="C574">
        <v>250</v>
      </c>
      <c r="D574" s="4">
        <f t="shared" si="39"/>
        <v>-500</v>
      </c>
      <c r="E574" s="1">
        <v>8</v>
      </c>
      <c r="F574">
        <v>0</v>
      </c>
      <c r="H574">
        <v>26</v>
      </c>
      <c r="I574">
        <v>3.5</v>
      </c>
      <c r="J574" s="1">
        <v>0.37419999999999998</v>
      </c>
      <c r="M574">
        <f t="shared" si="41"/>
        <v>1.9600000000000002</v>
      </c>
      <c r="S574" s="1">
        <v>0.51</v>
      </c>
      <c r="U574" s="4">
        <f t="shared" si="40"/>
        <v>20190111</v>
      </c>
    </row>
    <row r="575" spans="1:21">
      <c r="A575">
        <v>20190111</v>
      </c>
      <c r="B575">
        <v>38</v>
      </c>
      <c r="C575">
        <v>500</v>
      </c>
      <c r="D575" s="4">
        <f t="shared" si="39"/>
        <v>-1000</v>
      </c>
      <c r="E575" s="1">
        <v>8</v>
      </c>
      <c r="F575">
        <v>0</v>
      </c>
      <c r="H575">
        <v>26</v>
      </c>
      <c r="I575">
        <v>3.6</v>
      </c>
      <c r="J575" s="1">
        <v>2.5420000000000002E-2</v>
      </c>
      <c r="M575">
        <f t="shared" si="41"/>
        <v>2.0160000000000005</v>
      </c>
      <c r="S575" s="1">
        <v>0.15</v>
      </c>
      <c r="U575" s="4">
        <f t="shared" si="40"/>
        <v>20190111</v>
      </c>
    </row>
    <row r="576" spans="1:21">
      <c r="A576">
        <v>20190111</v>
      </c>
      <c r="B576">
        <v>39</v>
      </c>
      <c r="C576">
        <v>750</v>
      </c>
      <c r="D576" s="4">
        <f t="shared" si="39"/>
        <v>-1500</v>
      </c>
      <c r="E576" s="1">
        <v>8</v>
      </c>
      <c r="F576">
        <v>0</v>
      </c>
      <c r="H576">
        <v>26</v>
      </c>
      <c r="I576">
        <v>3.6</v>
      </c>
      <c r="J576" s="1">
        <v>1.1990000000000001</v>
      </c>
      <c r="M576">
        <f t="shared" si="41"/>
        <v>2.0160000000000005</v>
      </c>
      <c r="S576" s="1">
        <v>6.8000000000000005E-2</v>
      </c>
      <c r="U576" s="4">
        <f t="shared" si="40"/>
        <v>20190111</v>
      </c>
    </row>
    <row r="577" spans="1:21">
      <c r="A577">
        <v>20190111</v>
      </c>
      <c r="B577">
        <v>40</v>
      </c>
      <c r="C577">
        <v>1200</v>
      </c>
      <c r="D577" s="4">
        <f t="shared" si="39"/>
        <v>-2400</v>
      </c>
      <c r="E577" s="1">
        <v>8</v>
      </c>
      <c r="F577">
        <v>0</v>
      </c>
      <c r="H577">
        <v>25</v>
      </c>
      <c r="I577">
        <v>3.6</v>
      </c>
      <c r="J577" s="1">
        <v>0.27060000000000001</v>
      </c>
      <c r="M577">
        <f t="shared" si="41"/>
        <v>2.0160000000000005</v>
      </c>
      <c r="S577" s="1">
        <v>2.7E-2</v>
      </c>
      <c r="U577" s="4">
        <f t="shared" si="40"/>
        <v>20190111</v>
      </c>
    </row>
    <row r="578" spans="1:21">
      <c r="A578">
        <v>20190111</v>
      </c>
      <c r="B578">
        <v>41</v>
      </c>
      <c r="C578">
        <v>1200</v>
      </c>
      <c r="D578" s="4">
        <f t="shared" ref="D578:D579" si="42">C578*-2</f>
        <v>-2400</v>
      </c>
      <c r="E578" s="1">
        <v>8</v>
      </c>
      <c r="F578">
        <v>0</v>
      </c>
      <c r="H578">
        <v>25</v>
      </c>
      <c r="I578">
        <v>3.6</v>
      </c>
      <c r="J578" s="1">
        <v>-0.1234</v>
      </c>
      <c r="M578">
        <f t="shared" si="41"/>
        <v>2.0160000000000005</v>
      </c>
      <c r="S578" s="1">
        <v>2.7E-2</v>
      </c>
      <c r="U578" s="4">
        <f t="shared" si="40"/>
        <v>20190111</v>
      </c>
    </row>
    <row r="579" spans="1:21">
      <c r="A579">
        <v>20190111</v>
      </c>
      <c r="B579">
        <v>42</v>
      </c>
      <c r="C579">
        <v>1200</v>
      </c>
      <c r="D579" s="4">
        <f t="shared" si="42"/>
        <v>-2400</v>
      </c>
      <c r="E579" s="1">
        <v>8</v>
      </c>
      <c r="F579">
        <v>0</v>
      </c>
      <c r="H579">
        <v>25</v>
      </c>
      <c r="I579">
        <v>3.6</v>
      </c>
      <c r="J579" s="1">
        <v>7.8869999999999996E-2</v>
      </c>
      <c r="M579">
        <f t="shared" si="41"/>
        <v>2.0160000000000005</v>
      </c>
      <c r="S579" s="1">
        <v>2.7E-2</v>
      </c>
      <c r="U579" s="4">
        <f t="shared" si="40"/>
        <v>20190111</v>
      </c>
    </row>
    <row r="580" spans="1:21">
      <c r="D580" s="4"/>
      <c r="J580" s="1"/>
    </row>
    <row r="581" spans="1:21">
      <c r="D581" s="4"/>
      <c r="J581" s="1"/>
    </row>
    <row r="582" spans="1:21">
      <c r="D582" s="4"/>
    </row>
    <row r="583" spans="1:21">
      <c r="D583" s="4"/>
    </row>
    <row r="584" spans="1:21">
      <c r="D584" s="4"/>
    </row>
    <row r="585" spans="1:21">
      <c r="D585" s="4"/>
    </row>
    <row r="586" spans="1:21">
      <c r="D586" s="4"/>
    </row>
    <row r="587" spans="1:21">
      <c r="D587" s="4"/>
    </row>
    <row r="588" spans="1:21">
      <c r="D588" s="4"/>
    </row>
    <row r="589" spans="1:21">
      <c r="D589" s="4"/>
    </row>
    <row r="590" spans="1:21">
      <c r="D590" s="4"/>
    </row>
    <row r="591" spans="1:21">
      <c r="D591" s="4"/>
    </row>
    <row r="592" spans="1:21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&amp;C&amp;"Arial,Standard"&amp;A</oddHeader>
    <oddFooter>&amp;C&amp;"Arial,Standard"Page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Julia Braenzel</cp:lastModifiedBy>
  <cp:revision>158</cp:revision>
  <dcterms:created xsi:type="dcterms:W3CDTF">2019-03-22T12:24:53Z</dcterms:created>
  <dcterms:modified xsi:type="dcterms:W3CDTF">2021-01-11T16:30:03Z</dcterms:modified>
  <dc:language>de-DE</dc:language>
</cp:coreProperties>
</file>