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.majoros\Desktop\Zakljucni List\"/>
    </mc:Choice>
  </mc:AlternateContent>
  <workbookProtection workbookAlgorithmName="SHA-512" workbookHashValue="MjayRtH9i8F0v+jsg3oJLrdAKzTt4yyhcjj38mRe2uIlzvqXRbnsbUDqPBKPomZ29wGCM6BbDP7+y1OF5+7ATQ==" workbookSaltValue="m/K158eWVHL0zD80SQWZoQ==" workbookSpinCount="100000" lockStructure="1"/>
  <bookViews>
    <workbookView xWindow="0" yWindow="0" windowWidth="28800" windowHeight="11535"/>
  </bookViews>
  <sheets>
    <sheet name="ZL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8" i="1" l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K168" i="1"/>
  <c r="K167" i="1"/>
  <c r="K166" i="1"/>
  <c r="K165" i="1"/>
  <c r="K164" i="1"/>
  <c r="K163" i="1"/>
  <c r="K162" i="1"/>
  <c r="K161" i="1"/>
  <c r="K160" i="1"/>
  <c r="Q159" i="1"/>
  <c r="P159" i="1"/>
  <c r="O159" i="1"/>
  <c r="N159" i="1"/>
  <c r="M159" i="1"/>
  <c r="L159" i="1"/>
  <c r="K159" i="1"/>
  <c r="O169" i="1" l="1"/>
  <c r="M169" i="1"/>
  <c r="N169" i="1"/>
  <c r="L169" i="1"/>
  <c r="N98" i="1" l="1"/>
  <c r="N97" i="1"/>
  <c r="K97" i="1"/>
  <c r="N142" i="1" l="1"/>
  <c r="N141" i="1"/>
  <c r="N139" i="1"/>
  <c r="N134" i="1"/>
  <c r="N132" i="1"/>
  <c r="N131" i="1"/>
  <c r="N130" i="1"/>
  <c r="N129" i="1"/>
  <c r="N128" i="1"/>
  <c r="N115" i="1"/>
  <c r="N114" i="1"/>
  <c r="N112" i="1"/>
  <c r="N113" i="1" s="1"/>
  <c r="N110" i="1"/>
  <c r="N109" i="1"/>
  <c r="N108" i="1"/>
  <c r="N105" i="1"/>
  <c r="N102" i="1"/>
  <c r="N101" i="1"/>
  <c r="N100" i="1"/>
  <c r="N96" i="1"/>
  <c r="N99" i="1" s="1"/>
  <c r="N94" i="1"/>
  <c r="N95" i="1" s="1"/>
  <c r="N89" i="1"/>
  <c r="N90" i="1" s="1"/>
  <c r="N85" i="1"/>
  <c r="N86" i="1" s="1"/>
  <c r="N82" i="1"/>
  <c r="N83" i="1" s="1"/>
  <c r="N57" i="1"/>
  <c r="N58" i="1" s="1"/>
  <c r="N55" i="1"/>
  <c r="N56" i="1" s="1"/>
  <c r="K150" i="1"/>
  <c r="K151" i="1" s="1"/>
  <c r="K148" i="1"/>
  <c r="K149" i="1" s="1"/>
  <c r="K146" i="1"/>
  <c r="K147" i="1" s="1"/>
  <c r="K144" i="1"/>
  <c r="K145" i="1" s="1"/>
  <c r="K115" i="1"/>
  <c r="K114" i="1"/>
  <c r="K112" i="1"/>
  <c r="K113" i="1" s="1"/>
  <c r="K109" i="1"/>
  <c r="K106" i="1"/>
  <c r="K105" i="1"/>
  <c r="K104" i="1"/>
  <c r="K103" i="1"/>
  <c r="K102" i="1"/>
  <c r="K100" i="1"/>
  <c r="K96" i="1"/>
  <c r="K99" i="1" s="1"/>
  <c r="K94" i="1"/>
  <c r="K93" i="1"/>
  <c r="K92" i="1"/>
  <c r="K91" i="1"/>
  <c r="K89" i="1"/>
  <c r="K88" i="1"/>
  <c r="K87" i="1"/>
  <c r="K85" i="1"/>
  <c r="K84" i="1"/>
  <c r="K82" i="1"/>
  <c r="K83" i="1" s="1"/>
  <c r="K80" i="1"/>
  <c r="K79" i="1"/>
  <c r="K78" i="1"/>
  <c r="K77" i="1"/>
  <c r="K76" i="1"/>
  <c r="K71" i="1"/>
  <c r="K70" i="1"/>
  <c r="K69" i="1"/>
  <c r="K68" i="1"/>
  <c r="K67" i="1"/>
  <c r="K66" i="1"/>
  <c r="K65" i="1"/>
  <c r="K64" i="1"/>
  <c r="K63" i="1"/>
  <c r="K62" i="1"/>
  <c r="K61" i="1"/>
  <c r="K60" i="1"/>
  <c r="K57" i="1"/>
  <c r="K58" i="1" s="1"/>
  <c r="K55" i="1"/>
  <c r="K54" i="1"/>
  <c r="K23" i="1"/>
  <c r="K22" i="1"/>
  <c r="K21" i="1"/>
  <c r="K20" i="1"/>
  <c r="K19" i="1"/>
  <c r="K18" i="1"/>
  <c r="K17" i="1"/>
  <c r="K16" i="1"/>
  <c r="K14" i="1"/>
  <c r="K13" i="1"/>
  <c r="K12" i="1"/>
  <c r="K11" i="1"/>
  <c r="K51" i="1"/>
  <c r="K50" i="1"/>
  <c r="K48" i="1"/>
  <c r="K44" i="1"/>
  <c r="K42" i="1"/>
  <c r="K41" i="1"/>
  <c r="K40" i="1"/>
  <c r="K39" i="1"/>
  <c r="K38" i="1"/>
  <c r="K37" i="1"/>
  <c r="K36" i="1"/>
  <c r="K35" i="1"/>
  <c r="K34" i="1"/>
  <c r="K27" i="1"/>
  <c r="K26" i="1"/>
  <c r="K25" i="1"/>
  <c r="K10" i="1"/>
  <c r="N151" i="1"/>
  <c r="N149" i="1"/>
  <c r="N147" i="1"/>
  <c r="N145" i="1"/>
  <c r="K56" i="1" l="1"/>
  <c r="K86" i="1"/>
  <c r="O86" i="1" s="1"/>
  <c r="K90" i="1"/>
  <c r="O90" i="1" s="1"/>
  <c r="K95" i="1"/>
  <c r="O95" i="1" s="1"/>
  <c r="K116" i="1"/>
  <c r="N111" i="1"/>
  <c r="N116" i="1"/>
  <c r="O116" i="1" s="1"/>
  <c r="O113" i="1"/>
  <c r="O147" i="1"/>
  <c r="O151" i="1"/>
  <c r="O56" i="1"/>
  <c r="O58" i="1"/>
  <c r="O83" i="1"/>
  <c r="O145" i="1"/>
  <c r="O149" i="1"/>
  <c r="O99" i="1"/>
  <c r="F25" i="1"/>
  <c r="E4" i="1" l="1"/>
  <c r="F9" i="1" l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H106" i="1" l="1"/>
  <c r="H207" i="1"/>
  <c r="H157" i="1"/>
  <c r="H132" i="1"/>
  <c r="H119" i="1"/>
  <c r="H112" i="1"/>
  <c r="H109" i="1"/>
  <c r="H108" i="1"/>
  <c r="H105" i="1"/>
  <c r="H220" i="1"/>
  <c r="H213" i="1"/>
  <c r="H210" i="1"/>
  <c r="H208" i="1"/>
  <c r="H206" i="1"/>
  <c r="H55" i="1"/>
  <c r="H29" i="1"/>
  <c r="K117" i="1" s="1"/>
  <c r="K118" i="1" s="1"/>
  <c r="H16" i="1"/>
  <c r="K45" i="1" s="1"/>
  <c r="H10" i="1"/>
  <c r="K29" i="1" s="1"/>
  <c r="H181" i="1"/>
  <c r="H170" i="1"/>
  <c r="H164" i="1"/>
  <c r="H160" i="1"/>
  <c r="H159" i="1"/>
  <c r="H80" i="1"/>
  <c r="H68" i="1"/>
  <c r="H61" i="1"/>
  <c r="H58" i="1"/>
  <c r="N52" i="1" s="1"/>
  <c r="N53" i="1" s="1"/>
  <c r="H56" i="1"/>
  <c r="N117" i="1" s="1"/>
  <c r="N118" i="1" s="1"/>
  <c r="O118" i="1" s="1"/>
  <c r="H54" i="1"/>
  <c r="N140" i="1" s="1"/>
  <c r="H194" i="1"/>
  <c r="H188" i="1"/>
  <c r="H184" i="1"/>
  <c r="H183" i="1"/>
  <c r="H144" i="1"/>
  <c r="H138" i="1"/>
  <c r="H135" i="1"/>
  <c r="H133" i="1"/>
  <c r="H131" i="1"/>
  <c r="H93" i="1"/>
  <c r="H87" i="1"/>
  <c r="H84" i="1"/>
  <c r="H82" i="1"/>
  <c r="H42" i="1"/>
  <c r="N126" i="1" s="1"/>
  <c r="H36" i="1"/>
  <c r="N122" i="1" s="1"/>
  <c r="H32" i="1"/>
  <c r="H31" i="1"/>
  <c r="H226" i="1"/>
  <c r="H223" i="1"/>
  <c r="H221" i="1"/>
  <c r="H219" i="1"/>
  <c r="H200" i="1"/>
  <c r="H197" i="1"/>
  <c r="H196" i="1"/>
  <c r="H193" i="1"/>
  <c r="H176" i="1"/>
  <c r="H173" i="1"/>
  <c r="H172" i="1"/>
  <c r="H169" i="1"/>
  <c r="H151" i="1"/>
  <c r="H148" i="1"/>
  <c r="H146" i="1"/>
  <c r="H125" i="1"/>
  <c r="H122" i="1"/>
  <c r="H120" i="1"/>
  <c r="H118" i="1"/>
  <c r="H100" i="1"/>
  <c r="H96" i="1"/>
  <c r="H95" i="1"/>
  <c r="H74" i="1"/>
  <c r="H71" i="1"/>
  <c r="H69" i="1"/>
  <c r="H67" i="1"/>
  <c r="H48" i="1"/>
  <c r="H45" i="1"/>
  <c r="N135" i="1" s="1"/>
  <c r="H44" i="1"/>
  <c r="N133" i="1" s="1"/>
  <c r="H41" i="1"/>
  <c r="H23" i="1"/>
  <c r="K74" i="1" s="1"/>
  <c r="H20" i="1"/>
  <c r="K52" i="1" s="1"/>
  <c r="H18" i="1"/>
  <c r="K47" i="1" s="1"/>
  <c r="H229" i="1"/>
  <c r="H228" i="1"/>
  <c r="H225" i="1"/>
  <c r="H216" i="1"/>
  <c r="H215" i="1"/>
  <c r="H204" i="1"/>
  <c r="H202" i="1"/>
  <c r="H191" i="1"/>
  <c r="H189" i="1"/>
  <c r="H187" i="1"/>
  <c r="H178" i="1"/>
  <c r="H167" i="1"/>
  <c r="H165" i="1"/>
  <c r="H163" i="1"/>
  <c r="H154" i="1"/>
  <c r="H152" i="1"/>
  <c r="H150" i="1"/>
  <c r="H141" i="1"/>
  <c r="H140" i="1"/>
  <c r="H137" i="1"/>
  <c r="H128" i="1"/>
  <c r="H127" i="1"/>
  <c r="H116" i="1"/>
  <c r="H114" i="1"/>
  <c r="H103" i="1"/>
  <c r="H101" i="1"/>
  <c r="H99" i="1"/>
  <c r="H90" i="1"/>
  <c r="H88" i="1"/>
  <c r="H86" i="1"/>
  <c r="H77" i="1"/>
  <c r="H76" i="1"/>
  <c r="H73" i="1"/>
  <c r="H64" i="1"/>
  <c r="H63" i="1"/>
  <c r="H52" i="1"/>
  <c r="H50" i="1"/>
  <c r="H39" i="1"/>
  <c r="H37" i="1"/>
  <c r="N123" i="1" s="1"/>
  <c r="H35" i="1"/>
  <c r="N121" i="1" s="1"/>
  <c r="H26" i="1"/>
  <c r="H24" i="1"/>
  <c r="K75" i="1" s="1"/>
  <c r="H22" i="1"/>
  <c r="K73" i="1" s="1"/>
  <c r="H13" i="1"/>
  <c r="K32" i="1" s="1"/>
  <c r="H12" i="1"/>
  <c r="K31" i="1" s="1"/>
  <c r="H9" i="1"/>
  <c r="K28" i="1" s="1"/>
  <c r="H224" i="1"/>
  <c r="H222" i="1"/>
  <c r="H218" i="1"/>
  <c r="H212" i="1"/>
  <c r="H209" i="1"/>
  <c r="H205" i="1"/>
  <c r="H203" i="1"/>
  <c r="H199" i="1"/>
  <c r="H192" i="1"/>
  <c r="H190" i="1"/>
  <c r="H186" i="1"/>
  <c r="H180" i="1"/>
  <c r="H175" i="1"/>
  <c r="H168" i="1"/>
  <c r="H166" i="1"/>
  <c r="H162" i="1"/>
  <c r="H156" i="1"/>
  <c r="H153" i="1"/>
  <c r="H149" i="1"/>
  <c r="H147" i="1"/>
  <c r="H143" i="1"/>
  <c r="H136" i="1"/>
  <c r="H134" i="1"/>
  <c r="H130" i="1"/>
  <c r="H124" i="1"/>
  <c r="H121" i="1"/>
  <c r="H117" i="1"/>
  <c r="H115" i="1"/>
  <c r="H111" i="1"/>
  <c r="H104" i="1"/>
  <c r="H102" i="1"/>
  <c r="H98" i="1"/>
  <c r="H92" i="1"/>
  <c r="H89" i="1"/>
  <c r="H85" i="1"/>
  <c r="H83" i="1"/>
  <c r="H79" i="1"/>
  <c r="H72" i="1"/>
  <c r="H70" i="1"/>
  <c r="H66" i="1"/>
  <c r="H60" i="1"/>
  <c r="N80" i="1" s="1"/>
  <c r="N81" i="1" s="1"/>
  <c r="H57" i="1"/>
  <c r="H53" i="1"/>
  <c r="H51" i="1"/>
  <c r="N138" i="1" s="1"/>
  <c r="H47" i="1"/>
  <c r="N136" i="1" s="1"/>
  <c r="H40" i="1"/>
  <c r="N125" i="1" s="1"/>
  <c r="H38" i="1"/>
  <c r="N124" i="1" s="1"/>
  <c r="H34" i="1"/>
  <c r="N120" i="1" s="1"/>
  <c r="H28" i="1"/>
  <c r="K108" i="1" s="1"/>
  <c r="K111" i="1" s="1"/>
  <c r="O111" i="1" s="1"/>
  <c r="H25" i="1"/>
  <c r="H21" i="1"/>
  <c r="K59" i="1" s="1"/>
  <c r="K72" i="1" s="1"/>
  <c r="H19" i="1"/>
  <c r="K49" i="1" s="1"/>
  <c r="H15" i="1"/>
  <c r="K43" i="1" s="1"/>
  <c r="H230" i="1"/>
  <c r="H227" i="1"/>
  <c r="H217" i="1"/>
  <c r="H214" i="1"/>
  <c r="H211" i="1"/>
  <c r="H201" i="1"/>
  <c r="H198" i="1"/>
  <c r="H195" i="1"/>
  <c r="H185" i="1"/>
  <c r="H182" i="1"/>
  <c r="H179" i="1"/>
  <c r="H177" i="1"/>
  <c r="H174" i="1"/>
  <c r="H171" i="1"/>
  <c r="H161" i="1"/>
  <c r="H158" i="1"/>
  <c r="H155" i="1"/>
  <c r="H145" i="1"/>
  <c r="H142" i="1"/>
  <c r="H139" i="1"/>
  <c r="H129" i="1"/>
  <c r="H126" i="1"/>
  <c r="H123" i="1"/>
  <c r="H113" i="1"/>
  <c r="H110" i="1"/>
  <c r="H107" i="1"/>
  <c r="H97" i="1"/>
  <c r="H94" i="1"/>
  <c r="H91" i="1"/>
  <c r="H81" i="1"/>
  <c r="H78" i="1"/>
  <c r="H75" i="1"/>
  <c r="H65" i="1"/>
  <c r="H62" i="1"/>
  <c r="N104" i="1" s="1"/>
  <c r="H59" i="1"/>
  <c r="N71" i="1" s="1"/>
  <c r="N72" i="1" s="1"/>
  <c r="H49" i="1"/>
  <c r="N137" i="1" s="1"/>
  <c r="H46" i="1"/>
  <c r="H43" i="1"/>
  <c r="N127" i="1" s="1"/>
  <c r="H33" i="1"/>
  <c r="N119" i="1" s="1"/>
  <c r="H30" i="1"/>
  <c r="K119" i="1" s="1"/>
  <c r="K143" i="1" s="1"/>
  <c r="H27" i="1"/>
  <c r="H17" i="1"/>
  <c r="K46" i="1" s="1"/>
  <c r="H14" i="1"/>
  <c r="K33" i="1" s="1"/>
  <c r="H11" i="1"/>
  <c r="K30" i="1" s="1"/>
  <c r="C3" i="1"/>
  <c r="N103" i="1" l="1"/>
  <c r="K101" i="1"/>
  <c r="K107" i="1" s="1"/>
  <c r="N23" i="1"/>
  <c r="N24" i="1" s="1"/>
  <c r="K81" i="1"/>
  <c r="O81" i="1" s="1"/>
  <c r="N143" i="1"/>
  <c r="O143" i="1" s="1"/>
  <c r="O72" i="1"/>
  <c r="N107" i="1"/>
  <c r="K53" i="1"/>
  <c r="O53" i="1" s="1"/>
  <c r="C4" i="1"/>
  <c r="G8" i="1"/>
  <c r="F8" i="1"/>
  <c r="O107" i="1" l="1"/>
  <c r="P169" i="1"/>
  <c r="Q169" i="1"/>
  <c r="H8" i="1"/>
  <c r="K15" i="1" l="1"/>
  <c r="K24" i="1" s="1"/>
  <c r="O24" i="1" s="1"/>
  <c r="K169" i="1"/>
</calcChain>
</file>

<file path=xl/sharedStrings.xml><?xml version="1.0" encoding="utf-8"?>
<sst xmlns="http://schemas.openxmlformats.org/spreadsheetml/2006/main" count="286" uniqueCount="204">
  <si>
    <t>Početno stanje</t>
  </si>
  <si>
    <t>Tekući promet</t>
  </si>
  <si>
    <t>Ukupan promet</t>
  </si>
  <si>
    <t>Saldo</t>
  </si>
  <si>
    <t>Konto</t>
  </si>
  <si>
    <t>Dug</t>
  </si>
  <si>
    <t>Pot</t>
  </si>
  <si>
    <t>hbbl</t>
  </si>
  <si>
    <t>rttrt</t>
  </si>
  <si>
    <t>Januar - Mart</t>
  </si>
  <si>
    <t>Januar - Jun</t>
  </si>
  <si>
    <t>Januar - Septembar</t>
  </si>
  <si>
    <t>Januar - Decembar</t>
  </si>
  <si>
    <t>Završni račun</t>
  </si>
  <si>
    <t>Januar</t>
  </si>
  <si>
    <t>Februar</t>
  </si>
  <si>
    <t>Mart</t>
  </si>
  <si>
    <t>April</t>
  </si>
  <si>
    <t>Maj</t>
  </si>
  <si>
    <t>Jun</t>
  </si>
  <si>
    <t>Jul</t>
  </si>
  <si>
    <t>Avgust</t>
  </si>
  <si>
    <t>Septembar</t>
  </si>
  <si>
    <t>Oktobar</t>
  </si>
  <si>
    <t>Novembar</t>
  </si>
  <si>
    <t>Decembar</t>
  </si>
  <si>
    <t>Arhiv Vojvodine</t>
  </si>
  <si>
    <t>Galerija Rajko Mamuzić</t>
  </si>
  <si>
    <t>Muzej Vojvodine</t>
  </si>
  <si>
    <t>Muzej savremene umetnosti Vojvodine</t>
  </si>
  <si>
    <t>Pozorišni muzej Vojvodine</t>
  </si>
  <si>
    <t>Pokrajinski zavod za zaštitu spomenika k</t>
  </si>
  <si>
    <t>Spomen zbirka Pavle Beljanski</t>
  </si>
  <si>
    <t>Srpsko narodno pozorište</t>
  </si>
  <si>
    <t>Narodno pozorište Nepszinhaz Subotica</t>
  </si>
  <si>
    <t>Pedagoški zavod Vojvodine</t>
  </si>
  <si>
    <t>Kult. centar Vojvodine "Miloš Crnjanski"</t>
  </si>
  <si>
    <t>Pok. zavod za sport i medicinu sporta</t>
  </si>
  <si>
    <t>Kreativni cent. "Hertelendi-Bajić" Bočar</t>
  </si>
  <si>
    <t>Centar za por. sme. i usvo SU</t>
  </si>
  <si>
    <t>Pokrajinski zavod za socijalnu zaštitu</t>
  </si>
  <si>
    <t>JP FORUM izdavačka delatnost</t>
  </si>
  <si>
    <t>Pok. zavod za zaštitu prirode</t>
  </si>
  <si>
    <t>Informativni centar za pos. sar. i stand</t>
  </si>
  <si>
    <t>Edukativni centar za obuku u prof. i rad</t>
  </si>
  <si>
    <t>Vojvođanski simfonijski orkestar</t>
  </si>
  <si>
    <t>Centar za por. sme. i usvo NS</t>
  </si>
  <si>
    <t>Centar za por. sme. i usvo BC</t>
  </si>
  <si>
    <t>Muzej 20 21</t>
  </si>
  <si>
    <t>JBKJS:</t>
  </si>
  <si>
    <t>Kvartal:</t>
  </si>
  <si>
    <t>Z  a  k  l  j  u  č  n  i        l  i  s  t</t>
  </si>
  <si>
    <t>011211</t>
  </si>
  <si>
    <t>011221</t>
  </si>
  <si>
    <t>011222</t>
  </si>
  <si>
    <t>011223</t>
  </si>
  <si>
    <t>011224</t>
  </si>
  <si>
    <t>011225</t>
  </si>
  <si>
    <t>UKUPNO</t>
  </si>
  <si>
    <t>015112</t>
  </si>
  <si>
    <t>015122</t>
  </si>
  <si>
    <t>015125</t>
  </si>
  <si>
    <t>011219</t>
  </si>
  <si>
    <t>011229</t>
  </si>
  <si>
    <t>Za godinu:</t>
  </si>
  <si>
    <t>5=4-2</t>
  </si>
  <si>
    <t>PAR SA</t>
  </si>
  <si>
    <t>RAZLIKA</t>
  </si>
  <si>
    <t>KONTO ŠESTOCIFRENI</t>
  </si>
  <si>
    <t>IZNOS DUGUJE</t>
  </si>
  <si>
    <t>IZNOS POTRAŽUJE</t>
  </si>
  <si>
    <t>8=6-7</t>
  </si>
  <si>
    <t>7=3+5</t>
  </si>
  <si>
    <t>6=2+4</t>
  </si>
  <si>
    <t>011125</t>
  </si>
  <si>
    <t>311111</t>
  </si>
  <si>
    <t>011263</t>
  </si>
  <si>
    <t>011281</t>
  </si>
  <si>
    <t>011292</t>
  </si>
  <si>
    <t>011269</t>
  </si>
  <si>
    <t>011289</t>
  </si>
  <si>
    <t>011299</t>
  </si>
  <si>
    <t>015212</t>
  </si>
  <si>
    <t>015222</t>
  </si>
  <si>
    <t>015231</t>
  </si>
  <si>
    <t>016111</t>
  </si>
  <si>
    <t>016121</t>
  </si>
  <si>
    <t>016119</t>
  </si>
  <si>
    <t>311161</t>
  </si>
  <si>
    <t>022121</t>
  </si>
  <si>
    <t>022129</t>
  </si>
  <si>
    <t>321311</t>
  </si>
  <si>
    <t>321121</t>
  </si>
  <si>
    <t>121112</t>
  </si>
  <si>
    <t>122111</t>
  </si>
  <si>
    <t>291311</t>
  </si>
  <si>
    <t>123211</t>
  </si>
  <si>
    <t>123221</t>
  </si>
  <si>
    <t>291211</t>
  </si>
  <si>
    <t>231111</t>
  </si>
  <si>
    <t>231211</t>
  </si>
  <si>
    <t>231311</t>
  </si>
  <si>
    <t>231411</t>
  </si>
  <si>
    <t>231511</t>
  </si>
  <si>
    <t>232111</t>
  </si>
  <si>
    <t>232211</t>
  </si>
  <si>
    <t>234111</t>
  </si>
  <si>
    <t>234211</t>
  </si>
  <si>
    <t>236122</t>
  </si>
  <si>
    <t>236211</t>
  </si>
  <si>
    <t>236311</t>
  </si>
  <si>
    <t>236411</t>
  </si>
  <si>
    <t>236511</t>
  </si>
  <si>
    <t>237311</t>
  </si>
  <si>
    <t>237411</t>
  </si>
  <si>
    <t>237511</t>
  </si>
  <si>
    <t>237611</t>
  </si>
  <si>
    <t>237711</t>
  </si>
  <si>
    <t>252111</t>
  </si>
  <si>
    <t>254111</t>
  </si>
  <si>
    <t>131211</t>
  </si>
  <si>
    <t>131212</t>
  </si>
  <si>
    <t>237111</t>
  </si>
  <si>
    <t>311151</t>
  </si>
  <si>
    <t>011111</t>
  </si>
  <si>
    <t>011112</t>
  </si>
  <si>
    <t>011115</t>
  </si>
  <si>
    <t>011119</t>
  </si>
  <si>
    <t>011121</t>
  </si>
  <si>
    <t>011129</t>
  </si>
  <si>
    <t>011131</t>
  </si>
  <si>
    <t>011133</t>
  </si>
  <si>
    <t>011139</t>
  </si>
  <si>
    <t>011155</t>
  </si>
  <si>
    <t>011159</t>
  </si>
  <si>
    <t>011194</t>
  </si>
  <si>
    <t>011199</t>
  </si>
  <si>
    <t>011215</t>
  </si>
  <si>
    <t>011231</t>
  </si>
  <si>
    <t>011239</t>
  </si>
  <si>
    <t>011241</t>
  </si>
  <si>
    <t>011249</t>
  </si>
  <si>
    <t>011251</t>
  </si>
  <si>
    <t>011252</t>
  </si>
  <si>
    <t>011253</t>
  </si>
  <si>
    <t>011259</t>
  </si>
  <si>
    <t>011262</t>
  </si>
  <si>
    <t>011264</t>
  </si>
  <si>
    <t>011291</t>
  </si>
  <si>
    <t>011293</t>
  </si>
  <si>
    <t>011294</t>
  </si>
  <si>
    <t>011311</t>
  </si>
  <si>
    <t>011319</t>
  </si>
  <si>
    <t>014112</t>
  </si>
  <si>
    <t>015115</t>
  </si>
  <si>
    <t>015126</t>
  </si>
  <si>
    <t>015226</t>
  </si>
  <si>
    <t>015228</t>
  </si>
  <si>
    <t>015229</t>
  </si>
  <si>
    <t>016181</t>
  </si>
  <si>
    <t>016191</t>
  </si>
  <si>
    <t>016129</t>
  </si>
  <si>
    <t>016161</t>
  </si>
  <si>
    <t>016169</t>
  </si>
  <si>
    <t>016171</t>
  </si>
  <si>
    <t>016179</t>
  </si>
  <si>
    <t>021231</t>
  </si>
  <si>
    <t>021312</t>
  </si>
  <si>
    <t>021313</t>
  </si>
  <si>
    <t>022111</t>
  </si>
  <si>
    <t>022231</t>
  </si>
  <si>
    <t>022234</t>
  </si>
  <si>
    <t>022236</t>
  </si>
  <si>
    <t>022238</t>
  </si>
  <si>
    <t>111611</t>
  </si>
  <si>
    <t>111911</t>
  </si>
  <si>
    <t>111941</t>
  </si>
  <si>
    <t>121215</t>
  </si>
  <si>
    <t>121216</t>
  </si>
  <si>
    <t>121712</t>
  </si>
  <si>
    <t>121713</t>
  </si>
  <si>
    <t>121719</t>
  </si>
  <si>
    <t>122113</t>
  </si>
  <si>
    <t>351111</t>
  </si>
  <si>
    <t>311141</t>
  </si>
  <si>
    <t>311241</t>
  </si>
  <si>
    <t>311251</t>
  </si>
  <si>
    <t>311271</t>
  </si>
  <si>
    <t>311261</t>
  </si>
  <si>
    <t>311713</t>
  </si>
  <si>
    <t>311712</t>
  </si>
  <si>
    <t>321122</t>
  </si>
  <si>
    <t>245249</t>
  </si>
  <si>
    <t>291191</t>
  </si>
  <si>
    <t>237211</t>
  </si>
  <si>
    <t>254112</t>
  </si>
  <si>
    <t>...</t>
  </si>
  <si>
    <t>AKTIVA (KLASA 0,1)</t>
  </si>
  <si>
    <t>PASIVA (KLASA 2,3)</t>
  </si>
  <si>
    <t>311411</t>
  </si>
  <si>
    <t>311412</t>
  </si>
  <si>
    <t>311419</t>
  </si>
  <si>
    <t>Klasa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</si>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</sst>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5" tint="0.59999389629810485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1" fontId="0" fillId="0" borderId="0" xfId="0" applyNumberFormat="1"/>
    <xf numFmtId="49" fontId="0" fillId="2" borderId="26" xfId="0" applyNumberFormat="1" applyFill="1" applyBorder="1" applyProtection="1">
      <protection locked="0"/>
    </xf>
    <xf numFmtId="49" fontId="0" fillId="2" borderId="17" xfId="0" applyNumberFormat="1" applyFill="1" applyBorder="1" applyProtection="1">
      <protection locked="0"/>
    </xf>
    <xf numFmtId="49" fontId="0" fillId="2" borderId="18" xfId="0" applyNumberFormat="1" applyFill="1" applyBorder="1" applyProtection="1">
      <protection locked="0"/>
    </xf>
    <xf numFmtId="4" fontId="0" fillId="2" borderId="8" xfId="0" applyNumberFormat="1" applyFill="1" applyBorder="1" applyProtection="1">
      <protection locked="0"/>
    </xf>
    <xf numFmtId="4" fontId="0" fillId="2" borderId="9" xfId="0" applyNumberFormat="1" applyFill="1" applyBorder="1" applyProtection="1">
      <protection locked="0"/>
    </xf>
    <xf numFmtId="4" fontId="0" fillId="2" borderId="12" xfId="0" applyNumberFormat="1" applyFill="1" applyBorder="1" applyProtection="1">
      <protection locked="0"/>
    </xf>
    <xf numFmtId="4" fontId="0" fillId="2" borderId="13" xfId="0" applyNumberFormat="1" applyFill="1" applyBorder="1" applyProtection="1">
      <protection locked="0"/>
    </xf>
    <xf numFmtId="4" fontId="0" fillId="2" borderId="10" xfId="0" applyNumberFormat="1" applyFill="1" applyBorder="1" applyProtection="1">
      <protection locked="0"/>
    </xf>
    <xf numFmtId="4" fontId="0" fillId="2" borderId="11" xfId="0" applyNumberFormat="1" applyFill="1" applyBorder="1" applyProtection="1">
      <protection locked="0"/>
    </xf>
    <xf numFmtId="0" fontId="7" fillId="6" borderId="2" xfId="0" applyFont="1" applyFill="1" applyBorder="1" applyAlignment="1" applyProtection="1">
      <alignment horizontal="center"/>
      <protection locked="0"/>
    </xf>
    <xf numFmtId="0" fontId="7" fillId="6" borderId="1" xfId="0" applyFont="1" applyFill="1" applyBorder="1" applyAlignment="1" applyProtection="1">
      <alignment horizontal="center"/>
      <protection locked="0"/>
    </xf>
    <xf numFmtId="0" fontId="0" fillId="6" borderId="4" xfId="0" applyFill="1" applyBorder="1" applyProtection="1"/>
    <xf numFmtId="0" fontId="0" fillId="0" borderId="0" xfId="0" applyProtection="1"/>
    <xf numFmtId="0" fontId="0" fillId="6" borderId="6" xfId="0" applyFill="1" applyBorder="1" applyProtection="1"/>
    <xf numFmtId="0" fontId="0" fillId="6" borderId="7" xfId="0" applyFill="1" applyBorder="1" applyProtection="1"/>
    <xf numFmtId="0" fontId="7" fillId="6" borderId="4" xfId="0" applyFont="1" applyFill="1" applyBorder="1" applyProtection="1"/>
    <xf numFmtId="0" fontId="7" fillId="6" borderId="6" xfId="0" applyFont="1" applyFill="1" applyBorder="1" applyProtection="1"/>
    <xf numFmtId="0" fontId="7" fillId="6" borderId="1" xfId="0" applyFont="1" applyFill="1" applyBorder="1" applyAlignment="1" applyProtection="1"/>
    <xf numFmtId="0" fontId="7" fillId="6" borderId="7" xfId="0" applyFont="1" applyFill="1" applyBorder="1" applyAlignment="1" applyProtection="1"/>
    <xf numFmtId="0" fontId="1" fillId="6" borderId="12" xfId="0" applyFont="1" applyFill="1" applyBorder="1" applyAlignment="1" applyProtection="1">
      <alignment horizontal="center"/>
    </xf>
    <xf numFmtId="0" fontId="1" fillId="6" borderId="13" xfId="0" applyFont="1" applyFill="1" applyBorder="1" applyAlignment="1" applyProtection="1">
      <alignment horizontal="center"/>
    </xf>
    <xf numFmtId="0" fontId="1" fillId="6" borderId="18" xfId="0" applyFont="1" applyFill="1" applyBorder="1" applyAlignment="1" applyProtection="1">
      <alignment horizontal="center" vertical="center"/>
    </xf>
    <xf numFmtId="0" fontId="1" fillId="6" borderId="10" xfId="0" applyFont="1" applyFill="1" applyBorder="1" applyAlignment="1" applyProtection="1">
      <alignment horizontal="center"/>
    </xf>
    <xf numFmtId="0" fontId="1" fillId="6" borderId="11" xfId="0" applyFont="1" applyFill="1" applyBorder="1" applyAlignment="1" applyProtection="1">
      <alignment horizontal="center"/>
    </xf>
    <xf numFmtId="0" fontId="1" fillId="6" borderId="29" xfId="0" applyFont="1" applyFill="1" applyBorder="1" applyAlignment="1" applyProtection="1">
      <alignment horizontal="center" vertical="center"/>
    </xf>
    <xf numFmtId="4" fontId="2" fillId="9" borderId="8" xfId="0" applyNumberFormat="1" applyFont="1" applyFill="1" applyBorder="1" applyProtection="1"/>
    <xf numFmtId="4" fontId="2" fillId="9" borderId="9" xfId="0" applyNumberFormat="1" applyFont="1" applyFill="1" applyBorder="1" applyProtection="1"/>
    <xf numFmtId="4" fontId="2" fillId="3" borderId="27" xfId="0" applyNumberFormat="1" applyFont="1" applyFill="1" applyBorder="1" applyProtection="1"/>
    <xf numFmtId="4" fontId="2" fillId="9" borderId="12" xfId="0" applyNumberFormat="1" applyFont="1" applyFill="1" applyBorder="1" applyProtection="1"/>
    <xf numFmtId="4" fontId="2" fillId="9" borderId="13" xfId="0" applyNumberFormat="1" applyFont="1" applyFill="1" applyBorder="1" applyProtection="1"/>
    <xf numFmtId="4" fontId="2" fillId="3" borderId="28" xfId="0" applyNumberFormat="1" applyFont="1" applyFill="1" applyBorder="1" applyProtection="1"/>
    <xf numFmtId="0" fontId="1" fillId="6" borderId="10" xfId="0" applyFont="1" applyFill="1" applyBorder="1" applyAlignment="1" applyProtection="1">
      <alignment horizontal="center" vertical="center"/>
    </xf>
    <xf numFmtId="0" fontId="1" fillId="6" borderId="11" xfId="0" applyFont="1" applyFill="1" applyBorder="1" applyAlignment="1" applyProtection="1">
      <alignment horizontal="center" vertical="center"/>
    </xf>
    <xf numFmtId="49" fontId="1" fillId="6" borderId="18" xfId="0" applyNumberFormat="1" applyFont="1" applyFill="1" applyBorder="1" applyAlignment="1" applyProtection="1">
      <alignment horizontal="center" vertical="center"/>
    </xf>
    <xf numFmtId="49" fontId="5" fillId="8" borderId="19" xfId="0" applyNumberFormat="1" applyFont="1" applyFill="1" applyBorder="1" applyAlignment="1" applyProtection="1">
      <alignment horizontal="left"/>
    </xf>
    <xf numFmtId="4" fontId="5" fillId="8" borderId="20" xfId="0" applyNumberFormat="1" applyFont="1" applyFill="1" applyBorder="1" applyProtection="1"/>
    <xf numFmtId="49" fontId="0" fillId="10" borderId="15" xfId="0" applyNumberFormat="1" applyFill="1" applyBorder="1" applyAlignment="1" applyProtection="1">
      <alignment horizontal="center"/>
    </xf>
    <xf numFmtId="49" fontId="0" fillId="4" borderId="19" xfId="0" applyNumberFormat="1" applyFill="1" applyBorder="1" applyAlignment="1" applyProtection="1">
      <alignment horizontal="left"/>
    </xf>
    <xf numFmtId="4" fontId="5" fillId="4" borderId="20" xfId="0" applyNumberFormat="1" applyFont="1" applyFill="1" applyBorder="1" applyAlignment="1" applyProtection="1">
      <alignment horizontal="center"/>
    </xf>
    <xf numFmtId="0" fontId="0" fillId="10" borderId="15" xfId="0" applyFill="1" applyBorder="1" applyProtection="1"/>
    <xf numFmtId="49" fontId="5" fillId="8" borderId="12" xfId="0" applyNumberFormat="1" applyFont="1" applyFill="1" applyBorder="1" applyAlignment="1" applyProtection="1">
      <alignment horizontal="left"/>
    </xf>
    <xf numFmtId="49" fontId="0" fillId="4" borderId="12" xfId="0" applyNumberFormat="1" applyFill="1" applyBorder="1" applyAlignment="1" applyProtection="1">
      <alignment horizontal="left"/>
    </xf>
    <xf numFmtId="4" fontId="5" fillId="4" borderId="13" xfId="0" applyNumberFormat="1" applyFont="1" applyFill="1" applyBorder="1" applyAlignment="1" applyProtection="1">
      <alignment horizontal="center"/>
    </xf>
    <xf numFmtId="4" fontId="1" fillId="10" borderId="15" xfId="0" applyNumberFormat="1" applyFont="1" applyFill="1" applyBorder="1" applyProtection="1"/>
    <xf numFmtId="49" fontId="0" fillId="8" borderId="12" xfId="0" applyNumberFormat="1" applyFill="1" applyBorder="1" applyAlignment="1" applyProtection="1">
      <alignment horizontal="left"/>
    </xf>
    <xf numFmtId="49" fontId="0" fillId="8" borderId="12" xfId="0" applyNumberFormat="1" applyFill="1" applyBorder="1" applyAlignment="1" applyProtection="1">
      <alignment horizontal="right"/>
    </xf>
    <xf numFmtId="49" fontId="5" fillId="8" borderId="12" xfId="0" applyNumberFormat="1" applyFont="1" applyFill="1" applyBorder="1" applyAlignment="1" applyProtection="1">
      <alignment horizontal="right"/>
    </xf>
    <xf numFmtId="49" fontId="5" fillId="4" borderId="12" xfId="0" applyNumberFormat="1" applyFont="1" applyFill="1" applyBorder="1" applyAlignment="1" applyProtection="1">
      <alignment horizontal="right"/>
    </xf>
    <xf numFmtId="4" fontId="5" fillId="4" borderId="20" xfId="0" applyNumberFormat="1" applyFont="1" applyFill="1" applyBorder="1" applyProtection="1"/>
    <xf numFmtId="49" fontId="6" fillId="7" borderId="3" xfId="0" applyNumberFormat="1" applyFont="1" applyFill="1" applyBorder="1" applyAlignment="1" applyProtection="1">
      <alignment horizontal="right"/>
    </xf>
    <xf numFmtId="4" fontId="6" fillId="7" borderId="31" xfId="0" applyNumberFormat="1" applyFont="1" applyFill="1" applyBorder="1" applyProtection="1"/>
    <xf numFmtId="49" fontId="0" fillId="11" borderId="3" xfId="0" applyNumberFormat="1" applyFill="1" applyBorder="1" applyAlignment="1" applyProtection="1">
      <alignment horizontal="center"/>
    </xf>
    <xf numFmtId="49" fontId="6" fillId="5" borderId="30" xfId="0" applyNumberFormat="1" applyFont="1" applyFill="1" applyBorder="1" applyAlignment="1" applyProtection="1">
      <alignment horizontal="right"/>
    </xf>
    <xf numFmtId="4" fontId="6" fillId="5" borderId="3" xfId="0" applyNumberFormat="1" applyFont="1" applyFill="1" applyBorder="1" applyProtection="1"/>
    <xf numFmtId="4" fontId="1" fillId="11" borderId="3" xfId="0" applyNumberFormat="1" applyFont="1" applyFill="1" applyBorder="1" applyProtection="1"/>
    <xf numFmtId="49" fontId="5" fillId="4" borderId="19" xfId="0" applyNumberFormat="1" applyFont="1" applyFill="1" applyBorder="1" applyAlignment="1" applyProtection="1">
      <alignment horizontal="right"/>
    </xf>
    <xf numFmtId="49" fontId="5" fillId="8" borderId="19" xfId="0" applyNumberFormat="1" applyFont="1" applyFill="1" applyBorder="1" applyAlignment="1" applyProtection="1">
      <alignment horizontal="right"/>
    </xf>
    <xf numFmtId="4" fontId="5" fillId="4" borderId="13" xfId="0" applyNumberFormat="1" applyFont="1" applyFill="1" applyBorder="1" applyProtection="1"/>
    <xf numFmtId="0" fontId="5" fillId="4" borderId="13" xfId="0" applyFont="1" applyFill="1" applyBorder="1" applyProtection="1"/>
    <xf numFmtId="0" fontId="5" fillId="4" borderId="12" xfId="0" applyFont="1" applyFill="1" applyBorder="1" applyProtection="1"/>
    <xf numFmtId="49" fontId="6" fillId="5" borderId="3" xfId="0" applyNumberFormat="1" applyFont="1" applyFill="1" applyBorder="1" applyAlignment="1" applyProtection="1">
      <alignment horizontal="right"/>
    </xf>
    <xf numFmtId="4" fontId="6" fillId="5" borderId="31" xfId="0" applyNumberFormat="1" applyFont="1" applyFill="1" applyBorder="1" applyProtection="1"/>
    <xf numFmtId="49" fontId="5" fillId="8" borderId="22" xfId="0" applyNumberFormat="1" applyFont="1" applyFill="1" applyBorder="1" applyAlignment="1" applyProtection="1">
      <alignment horizontal="left"/>
    </xf>
    <xf numFmtId="0" fontId="5" fillId="4" borderId="22" xfId="0" applyFont="1" applyFill="1" applyBorder="1" applyProtection="1"/>
    <xf numFmtId="0" fontId="5" fillId="4" borderId="23" xfId="0" applyFont="1" applyFill="1" applyBorder="1" applyProtection="1"/>
    <xf numFmtId="49" fontId="5" fillId="8" borderId="22" xfId="0" applyNumberFormat="1" applyFont="1" applyFill="1" applyBorder="1" applyAlignment="1" applyProtection="1">
      <alignment horizontal="right"/>
    </xf>
    <xf numFmtId="4" fontId="5" fillId="4" borderId="11" xfId="0" applyNumberFormat="1" applyFont="1" applyFill="1" applyBorder="1" applyProtection="1"/>
    <xf numFmtId="0" fontId="5" fillId="4" borderId="19" xfId="0" applyFont="1" applyFill="1" applyBorder="1" applyProtection="1"/>
    <xf numFmtId="4" fontId="5" fillId="4" borderId="23" xfId="0" applyNumberFormat="1" applyFont="1" applyFill="1" applyBorder="1" applyProtection="1"/>
    <xf numFmtId="49" fontId="5" fillId="4" borderId="22" xfId="0" applyNumberFormat="1" applyFont="1" applyFill="1" applyBorder="1" applyAlignment="1" applyProtection="1">
      <alignment horizontal="right"/>
    </xf>
    <xf numFmtId="4" fontId="5" fillId="4" borderId="28" xfId="0" applyNumberFormat="1" applyFont="1" applyFill="1" applyBorder="1" applyProtection="1"/>
    <xf numFmtId="4" fontId="6" fillId="4" borderId="13" xfId="0" applyNumberFormat="1" applyFont="1" applyFill="1" applyBorder="1" applyProtection="1"/>
    <xf numFmtId="49" fontId="6" fillId="4" borderId="19" xfId="0" applyNumberFormat="1" applyFont="1" applyFill="1" applyBorder="1" applyAlignment="1" applyProtection="1">
      <alignment horizontal="right"/>
    </xf>
    <xf numFmtId="4" fontId="6" fillId="4" borderId="20" xfId="0" applyNumberFormat="1" applyFont="1" applyFill="1" applyBorder="1" applyProtection="1"/>
    <xf numFmtId="49" fontId="6" fillId="4" borderId="12" xfId="0" applyNumberFormat="1" applyFont="1" applyFill="1" applyBorder="1" applyAlignment="1" applyProtection="1">
      <alignment horizontal="right"/>
    </xf>
    <xf numFmtId="49" fontId="5" fillId="8" borderId="24" xfId="0" applyNumberFormat="1" applyFont="1" applyFill="1" applyBorder="1" applyAlignment="1" applyProtection="1">
      <alignment horizontal="left"/>
    </xf>
    <xf numFmtId="49" fontId="5" fillId="4" borderId="8" xfId="0" applyNumberFormat="1" applyFont="1" applyFill="1" applyBorder="1" applyAlignment="1" applyProtection="1">
      <alignment horizontal="right"/>
    </xf>
    <xf numFmtId="4" fontId="5" fillId="4" borderId="27" xfId="0" applyNumberFormat="1" applyFont="1" applyFill="1" applyBorder="1" applyProtection="1"/>
    <xf numFmtId="49" fontId="5" fillId="4" borderId="10" xfId="0" applyNumberFormat="1" applyFont="1" applyFill="1" applyBorder="1" applyAlignment="1" applyProtection="1">
      <alignment horizontal="right"/>
    </xf>
    <xf numFmtId="4" fontId="5" fillId="4" borderId="29" xfId="0" applyNumberFormat="1" applyFont="1" applyFill="1" applyBorder="1" applyProtection="1"/>
    <xf numFmtId="49" fontId="5" fillId="8" borderId="33" xfId="0" applyNumberFormat="1" applyFont="1" applyFill="1" applyBorder="1" applyAlignment="1" applyProtection="1">
      <alignment horizontal="left"/>
    </xf>
    <xf numFmtId="0" fontId="5" fillId="8" borderId="24" xfId="0" applyFont="1" applyFill="1" applyBorder="1" applyAlignment="1" applyProtection="1">
      <alignment horizontal="left"/>
    </xf>
    <xf numFmtId="0" fontId="5" fillId="4" borderId="24" xfId="0" applyFont="1" applyFill="1" applyBorder="1" applyProtection="1"/>
    <xf numFmtId="4" fontId="5" fillId="4" borderId="25" xfId="0" applyNumberFormat="1" applyFont="1" applyFill="1" applyBorder="1" applyProtection="1"/>
    <xf numFmtId="4" fontId="6" fillId="7" borderId="3" xfId="0" applyNumberFormat="1" applyFont="1" applyFill="1" applyBorder="1" applyProtection="1"/>
    <xf numFmtId="49" fontId="5" fillId="8" borderId="35" xfId="0" applyNumberFormat="1" applyFont="1" applyFill="1" applyBorder="1" applyAlignment="1" applyProtection="1">
      <alignment horizontal="left"/>
    </xf>
    <xf numFmtId="0" fontId="0" fillId="10" borderId="32" xfId="0" applyFill="1" applyBorder="1" applyProtection="1"/>
    <xf numFmtId="4" fontId="6" fillId="8" borderId="20" xfId="0" applyNumberFormat="1" applyFont="1" applyFill="1" applyBorder="1" applyProtection="1"/>
    <xf numFmtId="49" fontId="6" fillId="8" borderId="19" xfId="0" applyNumberFormat="1" applyFont="1" applyFill="1" applyBorder="1" applyAlignment="1" applyProtection="1">
      <alignment horizontal="right"/>
    </xf>
    <xf numFmtId="49" fontId="6" fillId="8" borderId="12" xfId="0" applyNumberFormat="1" applyFont="1" applyFill="1" applyBorder="1" applyAlignment="1" applyProtection="1">
      <alignment horizontal="right"/>
    </xf>
    <xf numFmtId="4" fontId="6" fillId="8" borderId="13" xfId="0" applyNumberFormat="1" applyFont="1" applyFill="1" applyBorder="1" applyProtection="1"/>
    <xf numFmtId="49" fontId="6" fillId="8" borderId="10" xfId="0" applyNumberFormat="1" applyFont="1" applyFill="1" applyBorder="1" applyAlignment="1" applyProtection="1">
      <alignment horizontal="right"/>
    </xf>
    <xf numFmtId="4" fontId="6" fillId="8" borderId="11" xfId="0" applyNumberFormat="1" applyFont="1" applyFill="1" applyBorder="1" applyProtection="1"/>
    <xf numFmtId="4" fontId="5" fillId="4" borderId="34" xfId="0" applyNumberFormat="1" applyFont="1" applyFill="1" applyBorder="1" applyProtection="1"/>
    <xf numFmtId="4" fontId="6" fillId="4" borderId="25" xfId="0" applyNumberFormat="1" applyFont="1" applyFill="1" applyBorder="1" applyProtection="1"/>
    <xf numFmtId="0" fontId="5" fillId="8" borderId="22" xfId="0" applyFont="1" applyFill="1" applyBorder="1" applyAlignment="1" applyProtection="1">
      <alignment horizontal="left"/>
    </xf>
    <xf numFmtId="0" fontId="6" fillId="5" borderId="30" xfId="0" applyFont="1" applyFill="1" applyBorder="1" applyAlignment="1" applyProtection="1">
      <alignment horizontal="right"/>
    </xf>
    <xf numFmtId="4" fontId="2" fillId="9" borderId="10" xfId="0" applyNumberFormat="1" applyFont="1" applyFill="1" applyBorder="1" applyProtection="1"/>
    <xf numFmtId="4" fontId="2" fillId="9" borderId="11" xfId="0" applyNumberFormat="1" applyFont="1" applyFill="1" applyBorder="1" applyProtection="1"/>
    <xf numFmtId="4" fontId="2" fillId="3" borderId="29" xfId="0" applyNumberFormat="1" applyFont="1" applyFill="1" applyBorder="1" applyProtection="1"/>
    <xf numFmtId="0" fontId="7" fillId="6" borderId="12" xfId="0" applyFont="1" applyFill="1" applyBorder="1" applyAlignment="1" applyProtection="1">
      <alignment horizontal="center"/>
    </xf>
    <xf numFmtId="0" fontId="7" fillId="6" borderId="13" xfId="0" applyFont="1" applyFill="1" applyBorder="1" applyAlignment="1" applyProtection="1">
      <alignment horizontal="center"/>
    </xf>
    <xf numFmtId="0" fontId="7" fillId="6" borderId="18" xfId="0" applyFont="1" applyFill="1" applyBorder="1" applyAlignment="1" applyProtection="1">
      <alignment horizontal="center" vertical="center"/>
    </xf>
    <xf numFmtId="0" fontId="7" fillId="6" borderId="10" xfId="0" applyFont="1" applyFill="1" applyBorder="1" applyAlignment="1" applyProtection="1">
      <alignment horizontal="center"/>
    </xf>
    <xf numFmtId="0" fontId="7" fillId="6" borderId="11" xfId="0" applyFont="1" applyFill="1" applyBorder="1" applyAlignment="1" applyProtection="1">
      <alignment horizontal="center"/>
    </xf>
    <xf numFmtId="0" fontId="7" fillId="6" borderId="29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4" fontId="8" fillId="2" borderId="8" xfId="0" applyNumberFormat="1" applyFont="1" applyFill="1" applyBorder="1" applyProtection="1"/>
    <xf numFmtId="4" fontId="8" fillId="2" borderId="9" xfId="0" applyNumberFormat="1" applyFont="1" applyFill="1" applyBorder="1" applyProtection="1"/>
    <xf numFmtId="4" fontId="8" fillId="9" borderId="8" xfId="0" applyNumberFormat="1" applyFont="1" applyFill="1" applyBorder="1" applyProtection="1"/>
    <xf numFmtId="4" fontId="8" fillId="9" borderId="9" xfId="0" applyNumberFormat="1" applyFont="1" applyFill="1" applyBorder="1" applyProtection="1"/>
    <xf numFmtId="4" fontId="8" fillId="3" borderId="27" xfId="0" applyNumberFormat="1" applyFont="1" applyFill="1" applyBorder="1" applyProtection="1"/>
    <xf numFmtId="0" fontId="7" fillId="2" borderId="17" xfId="0" applyFont="1" applyFill="1" applyBorder="1" applyAlignment="1" applyProtection="1">
      <alignment horizontal="center" vertical="center"/>
    </xf>
    <xf numFmtId="4" fontId="8" fillId="2" borderId="12" xfId="0" applyNumberFormat="1" applyFont="1" applyFill="1" applyBorder="1" applyProtection="1"/>
    <xf numFmtId="4" fontId="8" fillId="2" borderId="13" xfId="0" applyNumberFormat="1" applyFont="1" applyFill="1" applyBorder="1" applyProtection="1"/>
    <xf numFmtId="4" fontId="8" fillId="9" borderId="12" xfId="0" applyNumberFormat="1" applyFont="1" applyFill="1" applyBorder="1" applyProtection="1"/>
    <xf numFmtId="4" fontId="8" fillId="9" borderId="13" xfId="0" applyNumberFormat="1" applyFont="1" applyFill="1" applyBorder="1" applyProtection="1"/>
    <xf numFmtId="4" fontId="8" fillId="3" borderId="28" xfId="0" applyNumberFormat="1" applyFont="1" applyFill="1" applyBorder="1" applyProtection="1"/>
    <xf numFmtId="0" fontId="7" fillId="2" borderId="36" xfId="0" applyFont="1" applyFill="1" applyBorder="1" applyAlignment="1" applyProtection="1">
      <alignment horizontal="center" vertical="center"/>
    </xf>
    <xf numFmtId="4" fontId="8" fillId="2" borderId="22" xfId="0" applyNumberFormat="1" applyFont="1" applyFill="1" applyBorder="1" applyProtection="1"/>
    <xf numFmtId="4" fontId="8" fillId="2" borderId="23" xfId="0" applyNumberFormat="1" applyFont="1" applyFill="1" applyBorder="1" applyProtection="1"/>
    <xf numFmtId="4" fontId="8" fillId="9" borderId="22" xfId="0" applyNumberFormat="1" applyFont="1" applyFill="1" applyBorder="1" applyProtection="1"/>
    <xf numFmtId="4" fontId="8" fillId="9" borderId="23" xfId="0" applyNumberFormat="1" applyFont="1" applyFill="1" applyBorder="1" applyProtection="1"/>
    <xf numFmtId="4" fontId="8" fillId="3" borderId="34" xfId="0" applyNumberFormat="1" applyFont="1" applyFill="1" applyBorder="1" applyProtection="1"/>
    <xf numFmtId="0" fontId="7" fillId="2" borderId="3" xfId="0" applyFont="1" applyFill="1" applyBorder="1" applyAlignment="1" applyProtection="1">
      <alignment horizontal="center" vertical="center"/>
    </xf>
    <xf numFmtId="4" fontId="8" fillId="2" borderId="37" xfId="0" applyNumberFormat="1" applyFont="1" applyFill="1" applyBorder="1" applyProtection="1"/>
    <xf numFmtId="4" fontId="8" fillId="2" borderId="38" xfId="0" applyNumberFormat="1" applyFont="1" applyFill="1" applyBorder="1" applyProtection="1"/>
    <xf numFmtId="4" fontId="8" fillId="9" borderId="37" xfId="0" applyNumberFormat="1" applyFont="1" applyFill="1" applyBorder="1" applyProtection="1"/>
    <xf numFmtId="4" fontId="8" fillId="9" borderId="38" xfId="0" applyNumberFormat="1" applyFont="1" applyFill="1" applyBorder="1" applyProtection="1"/>
    <xf numFmtId="4" fontId="8" fillId="3" borderId="31" xfId="0" applyNumberFormat="1" applyFont="1" applyFill="1" applyBorder="1" applyProtection="1"/>
    <xf numFmtId="0" fontId="7" fillId="6" borderId="26" xfId="0" applyFont="1" applyFill="1" applyBorder="1" applyAlignment="1" applyProtection="1">
      <alignment horizontal="center" vertical="center"/>
    </xf>
    <xf numFmtId="0" fontId="7" fillId="6" borderId="17" xfId="0" applyFont="1" applyFill="1" applyBorder="1" applyAlignment="1" applyProtection="1">
      <alignment horizontal="center" vertical="center"/>
    </xf>
    <xf numFmtId="0" fontId="7" fillId="6" borderId="8" xfId="0" applyFont="1" applyFill="1" applyBorder="1" applyAlignment="1" applyProtection="1">
      <alignment horizontal="center"/>
    </xf>
    <xf numFmtId="0" fontId="7" fillId="6" borderId="9" xfId="0" applyFont="1" applyFill="1" applyBorder="1" applyAlignment="1" applyProtection="1">
      <alignment horizontal="center"/>
    </xf>
    <xf numFmtId="0" fontId="7" fillId="6" borderId="27" xfId="0" applyFont="1" applyFill="1" applyBorder="1" applyAlignment="1" applyProtection="1">
      <alignment horizontal="center" vertical="center"/>
    </xf>
    <xf numFmtId="0" fontId="7" fillId="6" borderId="28" xfId="0" applyFont="1" applyFill="1" applyBorder="1" applyAlignment="1" applyProtection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</xf>
    <xf numFmtId="0" fontId="1" fillId="6" borderId="15" xfId="0" applyFont="1" applyFill="1" applyBorder="1" applyAlignment="1" applyProtection="1">
      <alignment horizontal="center" vertical="center"/>
    </xf>
    <xf numFmtId="0" fontId="1" fillId="6" borderId="16" xfId="0" applyFont="1" applyFill="1" applyBorder="1" applyAlignment="1" applyProtection="1">
      <alignment horizontal="center" vertical="center"/>
    </xf>
    <xf numFmtId="0" fontId="4" fillId="6" borderId="22" xfId="0" applyFont="1" applyFill="1" applyBorder="1" applyAlignment="1" applyProtection="1">
      <alignment horizontal="center" vertical="center" wrapText="1"/>
    </xf>
    <xf numFmtId="0" fontId="4" fillId="6" borderId="24" xfId="0" applyFont="1" applyFill="1" applyBorder="1" applyAlignment="1" applyProtection="1">
      <alignment horizontal="center" vertical="center" wrapText="1"/>
    </xf>
    <xf numFmtId="0" fontId="4" fillId="6" borderId="19" xfId="0" applyFont="1" applyFill="1" applyBorder="1" applyAlignment="1" applyProtection="1">
      <alignment horizontal="center" vertical="center" wrapText="1"/>
    </xf>
    <xf numFmtId="0" fontId="4" fillId="6" borderId="23" xfId="0" applyFont="1" applyFill="1" applyBorder="1" applyAlignment="1" applyProtection="1">
      <alignment horizontal="center" vertical="center"/>
    </xf>
    <xf numFmtId="0" fontId="4" fillId="6" borderId="25" xfId="0" applyFont="1" applyFill="1" applyBorder="1" applyAlignment="1" applyProtection="1">
      <alignment horizontal="center" vertical="center"/>
    </xf>
    <xf numFmtId="0" fontId="4" fillId="6" borderId="20" xfId="0" applyFont="1" applyFill="1" applyBorder="1" applyAlignment="1" applyProtection="1">
      <alignment horizontal="center" vertical="center"/>
    </xf>
    <xf numFmtId="0" fontId="1" fillId="6" borderId="8" xfId="0" applyFont="1" applyFill="1" applyBorder="1" applyAlignment="1" applyProtection="1">
      <alignment horizontal="center"/>
    </xf>
    <xf numFmtId="0" fontId="1" fillId="6" borderId="9" xfId="0" applyFont="1" applyFill="1" applyBorder="1" applyAlignment="1" applyProtection="1">
      <alignment horizontal="center"/>
    </xf>
    <xf numFmtId="0" fontId="1" fillId="6" borderId="26" xfId="0" applyFont="1" applyFill="1" applyBorder="1" applyAlignment="1" applyProtection="1">
      <alignment horizontal="center" vertical="center"/>
    </xf>
    <xf numFmtId="0" fontId="1" fillId="6" borderId="17" xfId="0" applyFont="1" applyFill="1" applyBorder="1" applyAlignment="1" applyProtection="1">
      <alignment horizontal="center" vertical="center"/>
    </xf>
    <xf numFmtId="0" fontId="1" fillId="6" borderId="27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1" fillId="6" borderId="21" xfId="0" applyFont="1" applyFill="1" applyBorder="1" applyAlignment="1" applyProtection="1">
      <alignment horizontal="center" vertical="center"/>
    </xf>
    <xf numFmtId="0" fontId="3" fillId="6" borderId="2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7" fillId="6" borderId="2" xfId="0" applyFont="1" applyFill="1" applyBorder="1" applyAlignment="1" applyProtection="1">
      <alignment horizontal="center"/>
    </xf>
    <xf numFmtId="0" fontId="7" fillId="6" borderId="5" xfId="0" applyFont="1" applyFill="1" applyBorder="1" applyAlignment="1" applyProtection="1">
      <alignment horizontal="center"/>
    </xf>
    <xf numFmtId="0" fontId="9" fillId="6" borderId="5" xfId="0" applyFont="1" applyFill="1" applyBorder="1" applyProtection="1"/>
  </cellXfs>
  <cellStyles count="1">
    <cellStyle name="Normal" xfId="0" builtinId="0"/>
  </cellStyles>
  <dxfs count="5">
    <dxf>
      <fill>
        <patternFill>
          <bgColor rgb="FFFF99CC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DDDDDD"/>
      <color rgb="FFFFFF99"/>
      <color rgb="FFFF99CC"/>
      <color rgb="FFD3EBCD"/>
      <color rgb="FF9D959A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0"/>
  <sheetViews>
    <sheetView tabSelected="1" zoomScale="85" zoomScaleNormal="85" workbookViewId="0">
      <selection activeCell="A8" sqref="A8"/>
    </sheetView>
  </sheetViews>
  <sheetFormatPr defaultRowHeight="15" x14ac:dyDescent="0.25"/>
  <cols>
    <col min="1" max="1" width="11.42578125" style="14" customWidth="1"/>
    <col min="2" max="2" width="16.140625" style="14" customWidth="1"/>
    <col min="3" max="3" width="20.28515625" style="14" bestFit="1" customWidth="1"/>
    <col min="4" max="8" width="16.140625" style="14" customWidth="1"/>
    <col min="9" max="9" width="9.140625" style="14"/>
    <col min="10" max="10" width="14.5703125" style="14" customWidth="1"/>
    <col min="11" max="11" width="18.5703125" style="14" customWidth="1"/>
    <col min="12" max="12" width="17.85546875" style="14" customWidth="1"/>
    <col min="13" max="13" width="15.85546875" style="14" customWidth="1"/>
    <col min="14" max="14" width="18.42578125" style="14" customWidth="1"/>
    <col min="15" max="16" width="20.140625" style="14" customWidth="1"/>
    <col min="17" max="17" width="17.85546875" style="14" customWidth="1"/>
    <col min="18" max="18" width="11.85546875" style="14" bestFit="1" customWidth="1"/>
    <col min="19" max="16384" width="9.140625" style="14"/>
  </cols>
  <sheetData>
    <row r="1" spans="1:15" x14ac:dyDescent="0.25">
      <c r="A1" s="13"/>
      <c r="B1" s="154" t="s">
        <v>51</v>
      </c>
      <c r="C1" s="154"/>
      <c r="D1" s="154"/>
      <c r="E1" s="154"/>
      <c r="F1" s="154"/>
      <c r="G1" s="154"/>
      <c r="H1" s="158">
        <v>2</v>
      </c>
    </row>
    <row r="2" spans="1:15" ht="15.75" thickBot="1" x14ac:dyDescent="0.3">
      <c r="A2" s="15"/>
      <c r="B2" s="155"/>
      <c r="C2" s="155"/>
      <c r="D2" s="155"/>
      <c r="E2" s="155"/>
      <c r="F2" s="155"/>
      <c r="G2" s="155"/>
      <c r="H2" s="16"/>
    </row>
    <row r="3" spans="1:15" ht="15.75" x14ac:dyDescent="0.25">
      <c r="A3" s="17" t="s">
        <v>49</v>
      </c>
      <c r="B3" s="11"/>
      <c r="C3" s="156" t="str">
        <f>IF(ISNA(LOOKUP(B3,Sheet2!E5:E27,Sheet2!F5:F27)), "", LOOKUP(B3,Sheet2!E5:E27,Sheet2!F5:F27))</f>
        <v/>
      </c>
      <c r="D3" s="156"/>
      <c r="E3" s="156"/>
      <c r="F3" s="156"/>
      <c r="G3" s="156"/>
      <c r="H3" s="157"/>
    </row>
    <row r="4" spans="1:15" ht="16.5" thickBot="1" x14ac:dyDescent="0.3">
      <c r="A4" s="18" t="s">
        <v>50</v>
      </c>
      <c r="B4" s="12"/>
      <c r="C4" s="19" t="str">
        <f>IF(ISNA(LOOKUP(B4,Sheet2!A1:A5,Sheet2!B1:B5)), "", LOOKUP(B4,Sheet2!A1:A5,Sheet2!B1:B5))</f>
        <v/>
      </c>
      <c r="D4" s="19" t="s">
        <v>64</v>
      </c>
      <c r="E4" s="19" t="str">
        <f ca="1">IF(ISBLANK(B4), "", IF(B4&lt;=3, YEAR(TODAY()), YEAR(TODAY())-1))</f>
        <v/>
      </c>
      <c r="F4" s="19"/>
      <c r="G4" s="19"/>
      <c r="H4" s="20"/>
    </row>
    <row r="5" spans="1:15" x14ac:dyDescent="0.25">
      <c r="A5" s="149" t="s">
        <v>4</v>
      </c>
      <c r="B5" s="147" t="s">
        <v>0</v>
      </c>
      <c r="C5" s="148"/>
      <c r="D5" s="147" t="s">
        <v>1</v>
      </c>
      <c r="E5" s="148"/>
      <c r="F5" s="147" t="s">
        <v>2</v>
      </c>
      <c r="G5" s="148"/>
      <c r="H5" s="151" t="s">
        <v>3</v>
      </c>
      <c r="J5" s="147" t="s">
        <v>197</v>
      </c>
      <c r="K5" s="148"/>
      <c r="L5" s="138" t="s">
        <v>66</v>
      </c>
      <c r="M5" s="147" t="s">
        <v>198</v>
      </c>
      <c r="N5" s="148"/>
      <c r="O5" s="138" t="s">
        <v>67</v>
      </c>
    </row>
    <row r="6" spans="1:15" x14ac:dyDescent="0.25">
      <c r="A6" s="150"/>
      <c r="B6" s="21" t="s">
        <v>5</v>
      </c>
      <c r="C6" s="22" t="s">
        <v>6</v>
      </c>
      <c r="D6" s="21" t="s">
        <v>5</v>
      </c>
      <c r="E6" s="22" t="s">
        <v>6</v>
      </c>
      <c r="F6" s="21" t="s">
        <v>5</v>
      </c>
      <c r="G6" s="22" t="s">
        <v>6</v>
      </c>
      <c r="H6" s="152"/>
      <c r="J6" s="141" t="s">
        <v>68</v>
      </c>
      <c r="K6" s="144" t="s">
        <v>69</v>
      </c>
      <c r="L6" s="139"/>
      <c r="M6" s="141" t="s">
        <v>68</v>
      </c>
      <c r="N6" s="144" t="s">
        <v>70</v>
      </c>
      <c r="O6" s="139"/>
    </row>
    <row r="7" spans="1:15" ht="15.75" thickBot="1" x14ac:dyDescent="0.3">
      <c r="A7" s="23">
        <v>1</v>
      </c>
      <c r="B7" s="24">
        <v>2</v>
      </c>
      <c r="C7" s="25">
        <v>3</v>
      </c>
      <c r="D7" s="24">
        <v>4</v>
      </c>
      <c r="E7" s="25">
        <v>5</v>
      </c>
      <c r="F7" s="24" t="s">
        <v>73</v>
      </c>
      <c r="G7" s="25" t="s">
        <v>72</v>
      </c>
      <c r="H7" s="26" t="s">
        <v>71</v>
      </c>
      <c r="J7" s="142"/>
      <c r="K7" s="145"/>
      <c r="L7" s="139"/>
      <c r="M7" s="142"/>
      <c r="N7" s="145"/>
      <c r="O7" s="139"/>
    </row>
    <row r="8" spans="1:15" x14ac:dyDescent="0.25">
      <c r="A8" s="2"/>
      <c r="B8" s="5"/>
      <c r="C8" s="6"/>
      <c r="D8" s="5"/>
      <c r="E8" s="6"/>
      <c r="F8" s="27">
        <f>B8+D8</f>
        <v>0</v>
      </c>
      <c r="G8" s="28">
        <f>C8+E8</f>
        <v>0</v>
      </c>
      <c r="H8" s="29">
        <f>F8-G8</f>
        <v>0</v>
      </c>
      <c r="J8" s="143"/>
      <c r="K8" s="146"/>
      <c r="L8" s="139"/>
      <c r="M8" s="143"/>
      <c r="N8" s="146"/>
      <c r="O8" s="140"/>
    </row>
    <row r="9" spans="1:15" ht="15.75" thickBot="1" x14ac:dyDescent="0.3">
      <c r="A9" s="3"/>
      <c r="B9" s="7"/>
      <c r="C9" s="8"/>
      <c r="D9" s="7"/>
      <c r="E9" s="8"/>
      <c r="F9" s="30">
        <f t="shared" ref="F9:F72" si="0">B9+D9</f>
        <v>0</v>
      </c>
      <c r="G9" s="31">
        <f t="shared" ref="G9:G72" si="1">C9+E9</f>
        <v>0</v>
      </c>
      <c r="H9" s="32">
        <f t="shared" ref="H9:H72" si="2">F9-G9</f>
        <v>0</v>
      </c>
      <c r="J9" s="33">
        <v>1</v>
      </c>
      <c r="K9" s="34">
        <v>2</v>
      </c>
      <c r="L9" s="153"/>
      <c r="M9" s="33">
        <v>3</v>
      </c>
      <c r="N9" s="34">
        <v>4</v>
      </c>
      <c r="O9" s="35" t="s">
        <v>65</v>
      </c>
    </row>
    <row r="10" spans="1:15" x14ac:dyDescent="0.25">
      <c r="A10" s="3"/>
      <c r="B10" s="7"/>
      <c r="C10" s="8"/>
      <c r="D10" s="7"/>
      <c r="E10" s="8"/>
      <c r="F10" s="30">
        <f t="shared" si="0"/>
        <v>0</v>
      </c>
      <c r="G10" s="31">
        <f t="shared" si="1"/>
        <v>0</v>
      </c>
      <c r="H10" s="32">
        <f t="shared" si="2"/>
        <v>0</v>
      </c>
      <c r="J10" s="36" t="s">
        <v>124</v>
      </c>
      <c r="K10" s="37">
        <f>SUMIF($A$8:$A$230,J10,$H$8:$H$230)</f>
        <v>0</v>
      </c>
      <c r="L10" s="38"/>
      <c r="M10" s="39"/>
      <c r="N10" s="40"/>
      <c r="O10" s="41"/>
    </row>
    <row r="11" spans="1:15" x14ac:dyDescent="0.25">
      <c r="A11" s="3"/>
      <c r="B11" s="7"/>
      <c r="C11" s="8"/>
      <c r="D11" s="7"/>
      <c r="E11" s="8"/>
      <c r="F11" s="30">
        <f t="shared" si="0"/>
        <v>0</v>
      </c>
      <c r="G11" s="31">
        <f t="shared" si="1"/>
        <v>0</v>
      </c>
      <c r="H11" s="32">
        <f t="shared" si="2"/>
        <v>0</v>
      </c>
      <c r="J11" s="42" t="s">
        <v>125</v>
      </c>
      <c r="K11" s="37">
        <f t="shared" ref="K11:K23" si="3">SUMIF($A$8:$A$230,J11,$H$8:$H$230)</f>
        <v>0</v>
      </c>
      <c r="L11" s="38"/>
      <c r="M11" s="43"/>
      <c r="N11" s="44"/>
      <c r="O11" s="45"/>
    </row>
    <row r="12" spans="1:15" x14ac:dyDescent="0.25">
      <c r="A12" s="3"/>
      <c r="B12" s="7"/>
      <c r="C12" s="8"/>
      <c r="D12" s="7"/>
      <c r="E12" s="8"/>
      <c r="F12" s="30">
        <f t="shared" si="0"/>
        <v>0</v>
      </c>
      <c r="G12" s="31">
        <f t="shared" si="1"/>
        <v>0</v>
      </c>
      <c r="H12" s="32">
        <f t="shared" si="2"/>
        <v>0</v>
      </c>
      <c r="J12" s="46" t="s">
        <v>126</v>
      </c>
      <c r="K12" s="37">
        <f t="shared" si="3"/>
        <v>0</v>
      </c>
      <c r="L12" s="38"/>
      <c r="M12" s="43"/>
      <c r="N12" s="44"/>
      <c r="O12" s="41"/>
    </row>
    <row r="13" spans="1:15" x14ac:dyDescent="0.25">
      <c r="A13" s="3"/>
      <c r="B13" s="7"/>
      <c r="C13" s="8"/>
      <c r="D13" s="7"/>
      <c r="E13" s="8"/>
      <c r="F13" s="30">
        <f t="shared" si="0"/>
        <v>0</v>
      </c>
      <c r="G13" s="31">
        <f t="shared" si="1"/>
        <v>0</v>
      </c>
      <c r="H13" s="32">
        <f t="shared" si="2"/>
        <v>0</v>
      </c>
      <c r="J13" s="47" t="s">
        <v>127</v>
      </c>
      <c r="K13" s="37">
        <f t="shared" si="3"/>
        <v>0</v>
      </c>
      <c r="L13" s="38"/>
      <c r="M13" s="43"/>
      <c r="N13" s="44"/>
      <c r="O13" s="41"/>
    </row>
    <row r="14" spans="1:15" x14ac:dyDescent="0.25">
      <c r="A14" s="3"/>
      <c r="B14" s="7"/>
      <c r="C14" s="8"/>
      <c r="D14" s="7"/>
      <c r="E14" s="8"/>
      <c r="F14" s="30">
        <f t="shared" si="0"/>
        <v>0</v>
      </c>
      <c r="G14" s="31">
        <f t="shared" si="1"/>
        <v>0</v>
      </c>
      <c r="H14" s="32">
        <f t="shared" si="2"/>
        <v>0</v>
      </c>
      <c r="J14" s="42" t="s">
        <v>128</v>
      </c>
      <c r="K14" s="37">
        <f t="shared" si="3"/>
        <v>0</v>
      </c>
      <c r="L14" s="38"/>
      <c r="M14" s="43"/>
      <c r="N14" s="44"/>
      <c r="O14" s="41"/>
    </row>
    <row r="15" spans="1:15" x14ac:dyDescent="0.25">
      <c r="A15" s="3"/>
      <c r="B15" s="7"/>
      <c r="C15" s="8"/>
      <c r="D15" s="7"/>
      <c r="E15" s="8"/>
      <c r="F15" s="30">
        <f t="shared" si="0"/>
        <v>0</v>
      </c>
      <c r="G15" s="31">
        <f t="shared" si="1"/>
        <v>0</v>
      </c>
      <c r="H15" s="32">
        <f t="shared" si="2"/>
        <v>0</v>
      </c>
      <c r="J15" s="46" t="s">
        <v>74</v>
      </c>
      <c r="K15" s="37">
        <f t="shared" si="3"/>
        <v>0</v>
      </c>
      <c r="L15" s="38"/>
      <c r="M15" s="43"/>
      <c r="N15" s="44"/>
      <c r="O15" s="41"/>
    </row>
    <row r="16" spans="1:15" x14ac:dyDescent="0.25">
      <c r="A16" s="3"/>
      <c r="B16" s="7"/>
      <c r="C16" s="8"/>
      <c r="D16" s="7"/>
      <c r="E16" s="8"/>
      <c r="F16" s="30">
        <f t="shared" si="0"/>
        <v>0</v>
      </c>
      <c r="G16" s="31">
        <f t="shared" si="1"/>
        <v>0</v>
      </c>
      <c r="H16" s="32">
        <f t="shared" si="2"/>
        <v>0</v>
      </c>
      <c r="J16" s="48" t="s">
        <v>129</v>
      </c>
      <c r="K16" s="37">
        <f t="shared" si="3"/>
        <v>0</v>
      </c>
      <c r="L16" s="38"/>
      <c r="M16" s="43"/>
      <c r="N16" s="44"/>
      <c r="O16" s="41"/>
    </row>
    <row r="17" spans="1:15" x14ac:dyDescent="0.25">
      <c r="A17" s="3"/>
      <c r="B17" s="7"/>
      <c r="C17" s="8"/>
      <c r="D17" s="7"/>
      <c r="E17" s="8"/>
      <c r="F17" s="30">
        <f t="shared" si="0"/>
        <v>0</v>
      </c>
      <c r="G17" s="31">
        <f t="shared" si="1"/>
        <v>0</v>
      </c>
      <c r="H17" s="32">
        <f t="shared" si="2"/>
        <v>0</v>
      </c>
      <c r="J17" s="42" t="s">
        <v>130</v>
      </c>
      <c r="K17" s="37">
        <f t="shared" si="3"/>
        <v>0</v>
      </c>
      <c r="L17" s="38"/>
      <c r="M17" s="43"/>
      <c r="N17" s="44"/>
      <c r="O17" s="41"/>
    </row>
    <row r="18" spans="1:15" x14ac:dyDescent="0.25">
      <c r="A18" s="3"/>
      <c r="B18" s="7"/>
      <c r="C18" s="8"/>
      <c r="D18" s="7"/>
      <c r="E18" s="8"/>
      <c r="F18" s="30">
        <f t="shared" si="0"/>
        <v>0</v>
      </c>
      <c r="G18" s="31">
        <f t="shared" si="1"/>
        <v>0</v>
      </c>
      <c r="H18" s="32">
        <f t="shared" si="2"/>
        <v>0</v>
      </c>
      <c r="J18" s="42" t="s">
        <v>131</v>
      </c>
      <c r="K18" s="37">
        <f t="shared" si="3"/>
        <v>0</v>
      </c>
      <c r="L18" s="38"/>
      <c r="M18" s="43"/>
      <c r="N18" s="44"/>
      <c r="O18" s="41"/>
    </row>
    <row r="19" spans="1:15" x14ac:dyDescent="0.25">
      <c r="A19" s="3"/>
      <c r="B19" s="7"/>
      <c r="C19" s="8"/>
      <c r="D19" s="7"/>
      <c r="E19" s="8"/>
      <c r="F19" s="30">
        <f t="shared" si="0"/>
        <v>0</v>
      </c>
      <c r="G19" s="31">
        <f t="shared" si="1"/>
        <v>0</v>
      </c>
      <c r="H19" s="32">
        <f t="shared" si="2"/>
        <v>0</v>
      </c>
      <c r="J19" s="48" t="s">
        <v>132</v>
      </c>
      <c r="K19" s="37">
        <f t="shared" si="3"/>
        <v>0</v>
      </c>
      <c r="L19" s="38"/>
      <c r="M19" s="43"/>
      <c r="N19" s="44"/>
      <c r="O19" s="41"/>
    </row>
    <row r="20" spans="1:15" x14ac:dyDescent="0.25">
      <c r="A20" s="3"/>
      <c r="B20" s="7"/>
      <c r="C20" s="8"/>
      <c r="D20" s="7"/>
      <c r="E20" s="8"/>
      <c r="F20" s="30">
        <f t="shared" si="0"/>
        <v>0</v>
      </c>
      <c r="G20" s="31">
        <f t="shared" si="1"/>
        <v>0</v>
      </c>
      <c r="H20" s="32">
        <f t="shared" si="2"/>
        <v>0</v>
      </c>
      <c r="J20" s="42" t="s">
        <v>133</v>
      </c>
      <c r="K20" s="37">
        <f t="shared" si="3"/>
        <v>0</v>
      </c>
      <c r="L20" s="38"/>
      <c r="M20" s="43"/>
      <c r="N20" s="44"/>
      <c r="O20" s="41"/>
    </row>
    <row r="21" spans="1:15" x14ac:dyDescent="0.25">
      <c r="A21" s="3"/>
      <c r="B21" s="7"/>
      <c r="C21" s="8"/>
      <c r="D21" s="7"/>
      <c r="E21" s="8"/>
      <c r="F21" s="30">
        <f t="shared" si="0"/>
        <v>0</v>
      </c>
      <c r="G21" s="31">
        <f t="shared" si="1"/>
        <v>0</v>
      </c>
      <c r="H21" s="32">
        <f t="shared" si="2"/>
        <v>0</v>
      </c>
      <c r="J21" s="48" t="s">
        <v>134</v>
      </c>
      <c r="K21" s="37">
        <f t="shared" si="3"/>
        <v>0</v>
      </c>
      <c r="L21" s="38"/>
      <c r="M21" s="43"/>
      <c r="N21" s="44"/>
      <c r="O21" s="45"/>
    </row>
    <row r="22" spans="1:15" x14ac:dyDescent="0.25">
      <c r="A22" s="3"/>
      <c r="B22" s="7"/>
      <c r="C22" s="8"/>
      <c r="D22" s="7"/>
      <c r="E22" s="8"/>
      <c r="F22" s="30">
        <f t="shared" si="0"/>
        <v>0</v>
      </c>
      <c r="G22" s="31">
        <f t="shared" si="1"/>
        <v>0</v>
      </c>
      <c r="H22" s="32">
        <f t="shared" si="2"/>
        <v>0</v>
      </c>
      <c r="J22" s="42" t="s">
        <v>135</v>
      </c>
      <c r="K22" s="37">
        <f t="shared" si="3"/>
        <v>0</v>
      </c>
      <c r="L22" s="38"/>
      <c r="M22" s="43"/>
      <c r="N22" s="44"/>
      <c r="O22" s="41"/>
    </row>
    <row r="23" spans="1:15" ht="15.75" thickBot="1" x14ac:dyDescent="0.3">
      <c r="A23" s="3"/>
      <c r="B23" s="7"/>
      <c r="C23" s="8"/>
      <c r="D23" s="7"/>
      <c r="E23" s="8"/>
      <c r="F23" s="30">
        <f t="shared" si="0"/>
        <v>0</v>
      </c>
      <c r="G23" s="31">
        <f t="shared" si="1"/>
        <v>0</v>
      </c>
      <c r="H23" s="32">
        <f t="shared" si="2"/>
        <v>0</v>
      </c>
      <c r="J23" s="48" t="s">
        <v>136</v>
      </c>
      <c r="K23" s="37">
        <f t="shared" si="3"/>
        <v>0</v>
      </c>
      <c r="L23" s="38"/>
      <c r="M23" s="49" t="s">
        <v>75</v>
      </c>
      <c r="N23" s="50">
        <f>SUMIF($A$8:$A$230,M23,$H$8:$H$230)*-1</f>
        <v>0</v>
      </c>
      <c r="O23" s="41"/>
    </row>
    <row r="24" spans="1:15" ht="15.75" thickBot="1" x14ac:dyDescent="0.3">
      <c r="A24" s="3"/>
      <c r="B24" s="7"/>
      <c r="C24" s="8"/>
      <c r="D24" s="7"/>
      <c r="E24" s="8"/>
      <c r="F24" s="30">
        <f t="shared" si="0"/>
        <v>0</v>
      </c>
      <c r="G24" s="31">
        <f t="shared" si="1"/>
        <v>0</v>
      </c>
      <c r="H24" s="32">
        <f t="shared" si="2"/>
        <v>0</v>
      </c>
      <c r="J24" s="51" t="s">
        <v>58</v>
      </c>
      <c r="K24" s="52">
        <f>SUM(K10:K23)</f>
        <v>0</v>
      </c>
      <c r="L24" s="53" t="s">
        <v>196</v>
      </c>
      <c r="M24" s="54" t="s">
        <v>58</v>
      </c>
      <c r="N24" s="55">
        <f>SUM(N10:N23)</f>
        <v>0</v>
      </c>
      <c r="O24" s="56">
        <f>N24-K24</f>
        <v>0</v>
      </c>
    </row>
    <row r="25" spans="1:15" x14ac:dyDescent="0.25">
      <c r="A25" s="3"/>
      <c r="B25" s="7"/>
      <c r="C25" s="8"/>
      <c r="D25" s="7"/>
      <c r="E25" s="8"/>
      <c r="F25" s="30">
        <f>B25+D25</f>
        <v>0</v>
      </c>
      <c r="G25" s="31">
        <f t="shared" si="1"/>
        <v>0</v>
      </c>
      <c r="H25" s="32">
        <f t="shared" si="2"/>
        <v>0</v>
      </c>
      <c r="J25" s="36" t="s">
        <v>52</v>
      </c>
      <c r="K25" s="37">
        <f t="shared" ref="K25:K52" si="4">SUMIF($A$8:$A$230,J25,$H$8:$H$230)</f>
        <v>0</v>
      </c>
      <c r="L25" s="38"/>
      <c r="M25" s="57"/>
      <c r="N25" s="50"/>
      <c r="O25" s="41"/>
    </row>
    <row r="26" spans="1:15" x14ac:dyDescent="0.25">
      <c r="A26" s="3"/>
      <c r="B26" s="7"/>
      <c r="C26" s="8"/>
      <c r="D26" s="7"/>
      <c r="E26" s="8"/>
      <c r="F26" s="30">
        <f t="shared" si="0"/>
        <v>0</v>
      </c>
      <c r="G26" s="31">
        <f t="shared" si="1"/>
        <v>0</v>
      </c>
      <c r="H26" s="32">
        <f t="shared" si="2"/>
        <v>0</v>
      </c>
      <c r="J26" s="36" t="s">
        <v>137</v>
      </c>
      <c r="K26" s="37">
        <f t="shared" si="4"/>
        <v>0</v>
      </c>
      <c r="L26" s="38"/>
      <c r="M26" s="57"/>
      <c r="N26" s="50"/>
      <c r="O26" s="41"/>
    </row>
    <row r="27" spans="1:15" x14ac:dyDescent="0.25">
      <c r="A27" s="3"/>
      <c r="B27" s="7"/>
      <c r="C27" s="8"/>
      <c r="D27" s="7"/>
      <c r="E27" s="8"/>
      <c r="F27" s="30">
        <f t="shared" si="0"/>
        <v>0</v>
      </c>
      <c r="G27" s="31">
        <f t="shared" si="1"/>
        <v>0</v>
      </c>
      <c r="H27" s="32">
        <f t="shared" si="2"/>
        <v>0</v>
      </c>
      <c r="J27" s="58" t="s">
        <v>62</v>
      </c>
      <c r="K27" s="37">
        <f t="shared" si="4"/>
        <v>0</v>
      </c>
      <c r="L27" s="38"/>
      <c r="M27" s="57"/>
      <c r="N27" s="50"/>
      <c r="O27" s="41"/>
    </row>
    <row r="28" spans="1:15" x14ac:dyDescent="0.25">
      <c r="A28" s="3"/>
      <c r="B28" s="7"/>
      <c r="C28" s="8"/>
      <c r="D28" s="7"/>
      <c r="E28" s="8"/>
      <c r="F28" s="30">
        <f t="shared" si="0"/>
        <v>0</v>
      </c>
      <c r="G28" s="31">
        <f t="shared" si="1"/>
        <v>0</v>
      </c>
      <c r="H28" s="32">
        <f t="shared" si="2"/>
        <v>0</v>
      </c>
      <c r="J28" s="42" t="s">
        <v>53</v>
      </c>
      <c r="K28" s="37">
        <f t="shared" si="4"/>
        <v>0</v>
      </c>
      <c r="L28" s="38"/>
      <c r="M28" s="57"/>
      <c r="N28" s="50"/>
      <c r="O28" s="45"/>
    </row>
    <row r="29" spans="1:15" x14ac:dyDescent="0.25">
      <c r="A29" s="3"/>
      <c r="B29" s="7"/>
      <c r="C29" s="8"/>
      <c r="D29" s="7"/>
      <c r="E29" s="8"/>
      <c r="F29" s="30">
        <f t="shared" si="0"/>
        <v>0</v>
      </c>
      <c r="G29" s="31">
        <f t="shared" si="1"/>
        <v>0</v>
      </c>
      <c r="H29" s="32">
        <f t="shared" si="2"/>
        <v>0</v>
      </c>
      <c r="J29" s="42" t="s">
        <v>54</v>
      </c>
      <c r="K29" s="37">
        <f t="shared" si="4"/>
        <v>0</v>
      </c>
      <c r="L29" s="38"/>
      <c r="M29" s="57"/>
      <c r="N29" s="59"/>
      <c r="O29" s="41"/>
    </row>
    <row r="30" spans="1:15" x14ac:dyDescent="0.25">
      <c r="A30" s="3"/>
      <c r="B30" s="7"/>
      <c r="C30" s="8"/>
      <c r="D30" s="7"/>
      <c r="E30" s="8"/>
      <c r="F30" s="30">
        <f t="shared" si="0"/>
        <v>0</v>
      </c>
      <c r="G30" s="31">
        <f t="shared" si="1"/>
        <v>0</v>
      </c>
      <c r="H30" s="32">
        <f t="shared" si="2"/>
        <v>0</v>
      </c>
      <c r="J30" s="42" t="s">
        <v>55</v>
      </c>
      <c r="K30" s="37">
        <f t="shared" si="4"/>
        <v>0</v>
      </c>
      <c r="L30" s="38"/>
      <c r="M30" s="57"/>
      <c r="N30" s="60"/>
      <c r="O30" s="41"/>
    </row>
    <row r="31" spans="1:15" x14ac:dyDescent="0.25">
      <c r="A31" s="3"/>
      <c r="B31" s="7"/>
      <c r="C31" s="8"/>
      <c r="D31" s="7"/>
      <c r="E31" s="8"/>
      <c r="F31" s="30">
        <f t="shared" si="0"/>
        <v>0</v>
      </c>
      <c r="G31" s="31">
        <f t="shared" si="1"/>
        <v>0</v>
      </c>
      <c r="H31" s="32">
        <f t="shared" si="2"/>
        <v>0</v>
      </c>
      <c r="J31" s="42" t="s">
        <v>56</v>
      </c>
      <c r="K31" s="37">
        <f t="shared" si="4"/>
        <v>0</v>
      </c>
      <c r="L31" s="38"/>
      <c r="M31" s="49"/>
      <c r="N31" s="60"/>
      <c r="O31" s="45"/>
    </row>
    <row r="32" spans="1:15" x14ac:dyDescent="0.25">
      <c r="A32" s="3"/>
      <c r="B32" s="7"/>
      <c r="C32" s="8"/>
      <c r="D32" s="7"/>
      <c r="E32" s="8"/>
      <c r="F32" s="30">
        <f t="shared" si="0"/>
        <v>0</v>
      </c>
      <c r="G32" s="31">
        <f t="shared" si="1"/>
        <v>0</v>
      </c>
      <c r="H32" s="32">
        <f t="shared" si="2"/>
        <v>0</v>
      </c>
      <c r="J32" s="42" t="s">
        <v>57</v>
      </c>
      <c r="K32" s="37">
        <f t="shared" si="4"/>
        <v>0</v>
      </c>
      <c r="L32" s="38"/>
      <c r="M32" s="49"/>
      <c r="N32" s="50"/>
      <c r="O32" s="41"/>
    </row>
    <row r="33" spans="1:15" x14ac:dyDescent="0.25">
      <c r="A33" s="3"/>
      <c r="B33" s="7"/>
      <c r="C33" s="8"/>
      <c r="D33" s="7"/>
      <c r="E33" s="8"/>
      <c r="F33" s="30">
        <f t="shared" si="0"/>
        <v>0</v>
      </c>
      <c r="G33" s="31">
        <f t="shared" si="1"/>
        <v>0</v>
      </c>
      <c r="H33" s="32">
        <f t="shared" si="2"/>
        <v>0</v>
      </c>
      <c r="J33" s="48" t="s">
        <v>63</v>
      </c>
      <c r="K33" s="37">
        <f t="shared" si="4"/>
        <v>0</v>
      </c>
      <c r="L33" s="38"/>
      <c r="M33" s="49"/>
      <c r="N33" s="59"/>
      <c r="O33" s="45"/>
    </row>
    <row r="34" spans="1:15" x14ac:dyDescent="0.25">
      <c r="A34" s="3"/>
      <c r="B34" s="7"/>
      <c r="C34" s="8"/>
      <c r="D34" s="7"/>
      <c r="E34" s="8"/>
      <c r="F34" s="30">
        <f t="shared" si="0"/>
        <v>0</v>
      </c>
      <c r="G34" s="31">
        <f t="shared" si="1"/>
        <v>0</v>
      </c>
      <c r="H34" s="32">
        <f t="shared" si="2"/>
        <v>0</v>
      </c>
      <c r="J34" s="42" t="s">
        <v>138</v>
      </c>
      <c r="K34" s="37">
        <f t="shared" si="4"/>
        <v>0</v>
      </c>
      <c r="L34" s="38"/>
      <c r="M34" s="49"/>
      <c r="N34" s="59"/>
      <c r="O34" s="41"/>
    </row>
    <row r="35" spans="1:15" x14ac:dyDescent="0.25">
      <c r="A35" s="3"/>
      <c r="B35" s="7"/>
      <c r="C35" s="8"/>
      <c r="D35" s="7"/>
      <c r="E35" s="8"/>
      <c r="F35" s="30">
        <f t="shared" si="0"/>
        <v>0</v>
      </c>
      <c r="G35" s="31">
        <f t="shared" si="1"/>
        <v>0</v>
      </c>
      <c r="H35" s="32">
        <f t="shared" si="2"/>
        <v>0</v>
      </c>
      <c r="J35" s="48" t="s">
        <v>139</v>
      </c>
      <c r="K35" s="37">
        <f t="shared" si="4"/>
        <v>0</v>
      </c>
      <c r="L35" s="38"/>
      <c r="M35" s="49"/>
      <c r="N35" s="59"/>
      <c r="O35" s="41"/>
    </row>
    <row r="36" spans="1:15" x14ac:dyDescent="0.25">
      <c r="A36" s="3"/>
      <c r="B36" s="7"/>
      <c r="C36" s="8"/>
      <c r="D36" s="7"/>
      <c r="E36" s="8"/>
      <c r="F36" s="30">
        <f t="shared" si="0"/>
        <v>0</v>
      </c>
      <c r="G36" s="31">
        <f t="shared" si="1"/>
        <v>0</v>
      </c>
      <c r="H36" s="32">
        <f t="shared" si="2"/>
        <v>0</v>
      </c>
      <c r="J36" s="42" t="s">
        <v>140</v>
      </c>
      <c r="K36" s="37">
        <f t="shared" si="4"/>
        <v>0</v>
      </c>
      <c r="L36" s="38"/>
      <c r="M36" s="49"/>
      <c r="N36" s="59"/>
      <c r="O36" s="45"/>
    </row>
    <row r="37" spans="1:15" x14ac:dyDescent="0.25">
      <c r="A37" s="3"/>
      <c r="B37" s="7"/>
      <c r="C37" s="8"/>
      <c r="D37" s="7"/>
      <c r="E37" s="8"/>
      <c r="F37" s="30">
        <f t="shared" si="0"/>
        <v>0</v>
      </c>
      <c r="G37" s="31">
        <f t="shared" si="1"/>
        <v>0</v>
      </c>
      <c r="H37" s="32">
        <f t="shared" si="2"/>
        <v>0</v>
      </c>
      <c r="J37" s="48" t="s">
        <v>141</v>
      </c>
      <c r="K37" s="37">
        <f t="shared" si="4"/>
        <v>0</v>
      </c>
      <c r="L37" s="38"/>
      <c r="M37" s="49"/>
      <c r="N37" s="59"/>
      <c r="O37" s="41"/>
    </row>
    <row r="38" spans="1:15" x14ac:dyDescent="0.25">
      <c r="A38" s="3"/>
      <c r="B38" s="7"/>
      <c r="C38" s="8"/>
      <c r="D38" s="7"/>
      <c r="E38" s="8"/>
      <c r="F38" s="30">
        <f t="shared" si="0"/>
        <v>0</v>
      </c>
      <c r="G38" s="31">
        <f t="shared" si="1"/>
        <v>0</v>
      </c>
      <c r="H38" s="32">
        <f t="shared" si="2"/>
        <v>0</v>
      </c>
      <c r="J38" s="42" t="s">
        <v>142</v>
      </c>
      <c r="K38" s="37">
        <f t="shared" si="4"/>
        <v>0</v>
      </c>
      <c r="L38" s="38"/>
      <c r="M38" s="49"/>
      <c r="N38" s="59"/>
      <c r="O38" s="45"/>
    </row>
    <row r="39" spans="1:15" x14ac:dyDescent="0.25">
      <c r="A39" s="3"/>
      <c r="B39" s="7"/>
      <c r="C39" s="8"/>
      <c r="D39" s="7"/>
      <c r="E39" s="8"/>
      <c r="F39" s="30">
        <f t="shared" si="0"/>
        <v>0</v>
      </c>
      <c r="G39" s="31">
        <f t="shared" si="1"/>
        <v>0</v>
      </c>
      <c r="H39" s="32">
        <f t="shared" si="2"/>
        <v>0</v>
      </c>
      <c r="J39" s="42" t="s">
        <v>143</v>
      </c>
      <c r="K39" s="37">
        <f t="shared" si="4"/>
        <v>0</v>
      </c>
      <c r="L39" s="38"/>
      <c r="M39" s="49"/>
      <c r="N39" s="59"/>
      <c r="O39" s="41"/>
    </row>
    <row r="40" spans="1:15" x14ac:dyDescent="0.25">
      <c r="A40" s="3"/>
      <c r="B40" s="7"/>
      <c r="C40" s="8"/>
      <c r="D40" s="7"/>
      <c r="E40" s="8"/>
      <c r="F40" s="30">
        <f t="shared" si="0"/>
        <v>0</v>
      </c>
      <c r="G40" s="31">
        <f t="shared" si="1"/>
        <v>0</v>
      </c>
      <c r="H40" s="32">
        <f t="shared" si="2"/>
        <v>0</v>
      </c>
      <c r="J40" s="42" t="s">
        <v>144</v>
      </c>
      <c r="K40" s="37">
        <f t="shared" si="4"/>
        <v>0</v>
      </c>
      <c r="L40" s="38"/>
      <c r="M40" s="49"/>
      <c r="N40" s="59"/>
      <c r="O40" s="45"/>
    </row>
    <row r="41" spans="1:15" x14ac:dyDescent="0.25">
      <c r="A41" s="3"/>
      <c r="B41" s="7"/>
      <c r="C41" s="8"/>
      <c r="D41" s="7"/>
      <c r="E41" s="8"/>
      <c r="F41" s="30">
        <f t="shared" si="0"/>
        <v>0</v>
      </c>
      <c r="G41" s="31">
        <f t="shared" si="1"/>
        <v>0</v>
      </c>
      <c r="H41" s="32">
        <f t="shared" si="2"/>
        <v>0</v>
      </c>
      <c r="J41" s="48" t="s">
        <v>145</v>
      </c>
      <c r="K41" s="37">
        <f t="shared" si="4"/>
        <v>0</v>
      </c>
      <c r="L41" s="38"/>
      <c r="M41" s="49"/>
      <c r="N41" s="59"/>
      <c r="O41" s="41"/>
    </row>
    <row r="42" spans="1:15" x14ac:dyDescent="0.25">
      <c r="A42" s="3"/>
      <c r="B42" s="7"/>
      <c r="C42" s="8"/>
      <c r="D42" s="7"/>
      <c r="E42" s="8"/>
      <c r="F42" s="30">
        <f t="shared" si="0"/>
        <v>0</v>
      </c>
      <c r="G42" s="31">
        <f t="shared" si="1"/>
        <v>0</v>
      </c>
      <c r="H42" s="32">
        <f t="shared" si="2"/>
        <v>0</v>
      </c>
      <c r="J42" s="42" t="s">
        <v>146</v>
      </c>
      <c r="K42" s="37">
        <f t="shared" si="4"/>
        <v>0</v>
      </c>
      <c r="L42" s="38"/>
      <c r="M42" s="49"/>
      <c r="N42" s="59"/>
      <c r="O42" s="41"/>
    </row>
    <row r="43" spans="1:15" x14ac:dyDescent="0.25">
      <c r="A43" s="3"/>
      <c r="B43" s="7"/>
      <c r="C43" s="8"/>
      <c r="D43" s="7"/>
      <c r="E43" s="8"/>
      <c r="F43" s="30">
        <f t="shared" si="0"/>
        <v>0</v>
      </c>
      <c r="G43" s="31">
        <f t="shared" si="1"/>
        <v>0</v>
      </c>
      <c r="H43" s="32">
        <f t="shared" si="2"/>
        <v>0</v>
      </c>
      <c r="J43" s="42" t="s">
        <v>76</v>
      </c>
      <c r="K43" s="37">
        <f t="shared" si="4"/>
        <v>0</v>
      </c>
      <c r="L43" s="38"/>
      <c r="M43" s="49"/>
      <c r="N43" s="60"/>
      <c r="O43" s="45"/>
    </row>
    <row r="44" spans="1:15" x14ac:dyDescent="0.25">
      <c r="A44" s="3"/>
      <c r="B44" s="7"/>
      <c r="C44" s="8"/>
      <c r="D44" s="7"/>
      <c r="E44" s="8"/>
      <c r="F44" s="30">
        <f t="shared" si="0"/>
        <v>0</v>
      </c>
      <c r="G44" s="31">
        <f t="shared" si="1"/>
        <v>0</v>
      </c>
      <c r="H44" s="32">
        <f t="shared" si="2"/>
        <v>0</v>
      </c>
      <c r="J44" s="42" t="s">
        <v>147</v>
      </c>
      <c r="K44" s="37">
        <f t="shared" si="4"/>
        <v>0</v>
      </c>
      <c r="L44" s="38"/>
      <c r="M44" s="49"/>
      <c r="N44" s="60"/>
      <c r="O44" s="41"/>
    </row>
    <row r="45" spans="1:15" x14ac:dyDescent="0.25">
      <c r="A45" s="3"/>
      <c r="B45" s="7"/>
      <c r="C45" s="8"/>
      <c r="D45" s="7"/>
      <c r="E45" s="8"/>
      <c r="F45" s="30">
        <f t="shared" si="0"/>
        <v>0</v>
      </c>
      <c r="G45" s="31">
        <f t="shared" si="1"/>
        <v>0</v>
      </c>
      <c r="H45" s="32">
        <f t="shared" si="2"/>
        <v>0</v>
      </c>
      <c r="J45" s="48" t="s">
        <v>79</v>
      </c>
      <c r="K45" s="37">
        <f t="shared" si="4"/>
        <v>0</v>
      </c>
      <c r="L45" s="38"/>
      <c r="M45" s="49"/>
      <c r="N45" s="60"/>
      <c r="O45" s="45"/>
    </row>
    <row r="46" spans="1:15" x14ac:dyDescent="0.25">
      <c r="A46" s="3"/>
      <c r="B46" s="7"/>
      <c r="C46" s="8"/>
      <c r="D46" s="7"/>
      <c r="E46" s="8"/>
      <c r="F46" s="30">
        <f t="shared" si="0"/>
        <v>0</v>
      </c>
      <c r="G46" s="31">
        <f t="shared" si="1"/>
        <v>0</v>
      </c>
      <c r="H46" s="32">
        <f t="shared" si="2"/>
        <v>0</v>
      </c>
      <c r="J46" s="42" t="s">
        <v>77</v>
      </c>
      <c r="K46" s="37">
        <f t="shared" si="4"/>
        <v>0</v>
      </c>
      <c r="L46" s="38"/>
      <c r="M46" s="49"/>
      <c r="N46" s="60"/>
      <c r="O46" s="41"/>
    </row>
    <row r="47" spans="1:15" x14ac:dyDescent="0.25">
      <c r="A47" s="3"/>
      <c r="B47" s="7"/>
      <c r="C47" s="8"/>
      <c r="D47" s="7"/>
      <c r="E47" s="8"/>
      <c r="F47" s="30">
        <f t="shared" si="0"/>
        <v>0</v>
      </c>
      <c r="G47" s="31">
        <f t="shared" si="1"/>
        <v>0</v>
      </c>
      <c r="H47" s="32">
        <f t="shared" si="2"/>
        <v>0</v>
      </c>
      <c r="J47" s="48" t="s">
        <v>80</v>
      </c>
      <c r="K47" s="37">
        <f t="shared" si="4"/>
        <v>0</v>
      </c>
      <c r="L47" s="38"/>
      <c r="M47" s="49"/>
      <c r="N47" s="60"/>
      <c r="O47" s="45"/>
    </row>
    <row r="48" spans="1:15" x14ac:dyDescent="0.25">
      <c r="A48" s="3"/>
      <c r="B48" s="7"/>
      <c r="C48" s="8"/>
      <c r="D48" s="7"/>
      <c r="E48" s="8"/>
      <c r="F48" s="30">
        <f t="shared" si="0"/>
        <v>0</v>
      </c>
      <c r="G48" s="31">
        <f t="shared" si="1"/>
        <v>0</v>
      </c>
      <c r="H48" s="32">
        <f t="shared" si="2"/>
        <v>0</v>
      </c>
      <c r="J48" s="42" t="s">
        <v>148</v>
      </c>
      <c r="K48" s="37">
        <f t="shared" si="4"/>
        <v>0</v>
      </c>
      <c r="L48" s="38"/>
      <c r="M48" s="49"/>
      <c r="N48" s="60"/>
      <c r="O48" s="45"/>
    </row>
    <row r="49" spans="1:15" x14ac:dyDescent="0.25">
      <c r="A49" s="3"/>
      <c r="B49" s="7"/>
      <c r="C49" s="8"/>
      <c r="D49" s="7"/>
      <c r="E49" s="8"/>
      <c r="F49" s="30">
        <f t="shared" si="0"/>
        <v>0</v>
      </c>
      <c r="G49" s="31">
        <f t="shared" si="1"/>
        <v>0</v>
      </c>
      <c r="H49" s="32">
        <f t="shared" si="2"/>
        <v>0</v>
      </c>
      <c r="J49" s="42" t="s">
        <v>78</v>
      </c>
      <c r="K49" s="37">
        <f t="shared" si="4"/>
        <v>0</v>
      </c>
      <c r="L49" s="38"/>
      <c r="M49" s="49"/>
      <c r="N49" s="60"/>
      <c r="O49" s="45"/>
    </row>
    <row r="50" spans="1:15" x14ac:dyDescent="0.25">
      <c r="A50" s="3"/>
      <c r="B50" s="7"/>
      <c r="C50" s="8"/>
      <c r="D50" s="7"/>
      <c r="E50" s="8"/>
      <c r="F50" s="30">
        <f t="shared" si="0"/>
        <v>0</v>
      </c>
      <c r="G50" s="31">
        <f t="shared" si="1"/>
        <v>0</v>
      </c>
      <c r="H50" s="32">
        <f t="shared" si="2"/>
        <v>0</v>
      </c>
      <c r="J50" s="42" t="s">
        <v>149</v>
      </c>
      <c r="K50" s="37">
        <f t="shared" si="4"/>
        <v>0</v>
      </c>
      <c r="L50" s="38"/>
      <c r="M50" s="49"/>
      <c r="N50" s="60"/>
      <c r="O50" s="45"/>
    </row>
    <row r="51" spans="1:15" x14ac:dyDescent="0.25">
      <c r="A51" s="3"/>
      <c r="B51" s="7"/>
      <c r="C51" s="8"/>
      <c r="D51" s="7"/>
      <c r="E51" s="8"/>
      <c r="F51" s="30">
        <f t="shared" si="0"/>
        <v>0</v>
      </c>
      <c r="G51" s="31">
        <f t="shared" si="1"/>
        <v>0</v>
      </c>
      <c r="H51" s="32">
        <f t="shared" si="2"/>
        <v>0</v>
      </c>
      <c r="J51" s="42" t="s">
        <v>150</v>
      </c>
      <c r="K51" s="37">
        <f t="shared" si="4"/>
        <v>0</v>
      </c>
      <c r="L51" s="38"/>
      <c r="M51" s="49"/>
      <c r="N51" s="60"/>
      <c r="O51" s="45"/>
    </row>
    <row r="52" spans="1:15" ht="15.75" thickBot="1" x14ac:dyDescent="0.3">
      <c r="A52" s="3"/>
      <c r="B52" s="7"/>
      <c r="C52" s="8"/>
      <c r="D52" s="7"/>
      <c r="E52" s="8"/>
      <c r="F52" s="30">
        <f t="shared" si="0"/>
        <v>0</v>
      </c>
      <c r="G52" s="31">
        <f t="shared" si="1"/>
        <v>0</v>
      </c>
      <c r="H52" s="32">
        <f t="shared" si="2"/>
        <v>0</v>
      </c>
      <c r="J52" s="48" t="s">
        <v>81</v>
      </c>
      <c r="K52" s="37">
        <f t="shared" si="4"/>
        <v>0</v>
      </c>
      <c r="L52" s="38"/>
      <c r="M52" s="61">
        <v>311112</v>
      </c>
      <c r="N52" s="50">
        <f>SUMIF($A$8:$A$230,M52,$H$8:$H$230)*-1</f>
        <v>0</v>
      </c>
      <c r="O52" s="45"/>
    </row>
    <row r="53" spans="1:15" ht="15.75" thickBot="1" x14ac:dyDescent="0.3">
      <c r="A53" s="3"/>
      <c r="B53" s="7"/>
      <c r="C53" s="8"/>
      <c r="D53" s="7"/>
      <c r="E53" s="8"/>
      <c r="F53" s="30">
        <f t="shared" si="0"/>
        <v>0</v>
      </c>
      <c r="G53" s="31">
        <f t="shared" si="1"/>
        <v>0</v>
      </c>
      <c r="H53" s="32">
        <f t="shared" si="2"/>
        <v>0</v>
      </c>
      <c r="J53" s="51" t="s">
        <v>58</v>
      </c>
      <c r="K53" s="52">
        <f>SUM(K25:K52)</f>
        <v>0</v>
      </c>
      <c r="L53" s="53" t="s">
        <v>196</v>
      </c>
      <c r="M53" s="62" t="s">
        <v>58</v>
      </c>
      <c r="N53" s="63">
        <f>SUM(N25:N52)</f>
        <v>0</v>
      </c>
      <c r="O53" s="56">
        <f>N53-K53</f>
        <v>0</v>
      </c>
    </row>
    <row r="54" spans="1:15" x14ac:dyDescent="0.25">
      <c r="A54" s="3"/>
      <c r="B54" s="7"/>
      <c r="C54" s="8"/>
      <c r="D54" s="7"/>
      <c r="E54" s="8"/>
      <c r="F54" s="30">
        <f t="shared" si="0"/>
        <v>0</v>
      </c>
      <c r="G54" s="31">
        <f t="shared" si="1"/>
        <v>0</v>
      </c>
      <c r="H54" s="32">
        <f t="shared" si="2"/>
        <v>0</v>
      </c>
      <c r="J54" s="64" t="s">
        <v>151</v>
      </c>
      <c r="K54" s="37">
        <f t="shared" ref="K54:K55" si="5">SUMIF($A$8:$A$230,J54,$H$8:$H$230)</f>
        <v>0</v>
      </c>
      <c r="L54" s="38"/>
      <c r="M54" s="65"/>
      <c r="N54" s="66"/>
      <c r="O54" s="45"/>
    </row>
    <row r="55" spans="1:15" ht="15.75" thickBot="1" x14ac:dyDescent="0.3">
      <c r="A55" s="3"/>
      <c r="B55" s="7"/>
      <c r="C55" s="8"/>
      <c r="D55" s="7"/>
      <c r="E55" s="8"/>
      <c r="F55" s="30">
        <f t="shared" si="0"/>
        <v>0</v>
      </c>
      <c r="G55" s="31">
        <f t="shared" si="1"/>
        <v>0</v>
      </c>
      <c r="H55" s="32">
        <f t="shared" si="2"/>
        <v>0</v>
      </c>
      <c r="J55" s="67" t="s">
        <v>152</v>
      </c>
      <c r="K55" s="37">
        <f t="shared" si="5"/>
        <v>0</v>
      </c>
      <c r="L55" s="38"/>
      <c r="M55" s="65">
        <v>311113</v>
      </c>
      <c r="N55" s="68">
        <f>SUMIF($A$8:$A$230,M55,$H$8:$H$230)*-1</f>
        <v>0</v>
      </c>
      <c r="O55" s="45"/>
    </row>
    <row r="56" spans="1:15" ht="15.75" thickBot="1" x14ac:dyDescent="0.3">
      <c r="A56" s="3"/>
      <c r="B56" s="7"/>
      <c r="C56" s="8"/>
      <c r="D56" s="7"/>
      <c r="E56" s="8"/>
      <c r="F56" s="30">
        <f t="shared" si="0"/>
        <v>0</v>
      </c>
      <c r="G56" s="31">
        <f t="shared" si="1"/>
        <v>0</v>
      </c>
      <c r="H56" s="32">
        <f t="shared" si="2"/>
        <v>0</v>
      </c>
      <c r="J56" s="51" t="s">
        <v>58</v>
      </c>
      <c r="K56" s="52">
        <f>SUM(K54:K55)</f>
        <v>0</v>
      </c>
      <c r="L56" s="53" t="s">
        <v>196</v>
      </c>
      <c r="M56" s="62" t="s">
        <v>58</v>
      </c>
      <c r="N56" s="63">
        <f>SUM(N54:N55)</f>
        <v>0</v>
      </c>
      <c r="O56" s="56">
        <f>N56-K56</f>
        <v>0</v>
      </c>
    </row>
    <row r="57" spans="1:15" ht="15.75" thickBot="1" x14ac:dyDescent="0.3">
      <c r="A57" s="3"/>
      <c r="B57" s="7"/>
      <c r="C57" s="8"/>
      <c r="D57" s="7"/>
      <c r="E57" s="8"/>
      <c r="F57" s="30">
        <f t="shared" si="0"/>
        <v>0</v>
      </c>
      <c r="G57" s="31">
        <f t="shared" si="1"/>
        <v>0</v>
      </c>
      <c r="H57" s="32">
        <f t="shared" si="2"/>
        <v>0</v>
      </c>
      <c r="J57" s="36" t="s">
        <v>153</v>
      </c>
      <c r="K57" s="37">
        <f>SUMIF($A$8:$A$230,J57,$H$8:$H$230)</f>
        <v>0</v>
      </c>
      <c r="L57" s="38"/>
      <c r="M57" s="57" t="s">
        <v>184</v>
      </c>
      <c r="N57" s="68">
        <f>SUMIF($A$8:$A$230,M57,$H$8:$H$230)*-1</f>
        <v>0</v>
      </c>
      <c r="O57" s="45"/>
    </row>
    <row r="58" spans="1:15" ht="15.75" thickBot="1" x14ac:dyDescent="0.3">
      <c r="A58" s="3"/>
      <c r="B58" s="7"/>
      <c r="C58" s="8"/>
      <c r="D58" s="7"/>
      <c r="E58" s="8"/>
      <c r="F58" s="30">
        <f t="shared" si="0"/>
        <v>0</v>
      </c>
      <c r="G58" s="31">
        <f t="shared" si="1"/>
        <v>0</v>
      </c>
      <c r="H58" s="32">
        <f t="shared" si="2"/>
        <v>0</v>
      </c>
      <c r="J58" s="51" t="s">
        <v>58</v>
      </c>
      <c r="K58" s="52">
        <f>SUM(K57:K57)</f>
        <v>0</v>
      </c>
      <c r="L58" s="53" t="s">
        <v>196</v>
      </c>
      <c r="M58" s="62" t="s">
        <v>58</v>
      </c>
      <c r="N58" s="63">
        <f>SUM(N57:N57)</f>
        <v>0</v>
      </c>
      <c r="O58" s="56">
        <f>N58-K58</f>
        <v>0</v>
      </c>
    </row>
    <row r="59" spans="1:15" x14ac:dyDescent="0.25">
      <c r="A59" s="3"/>
      <c r="B59" s="7"/>
      <c r="C59" s="8"/>
      <c r="D59" s="7"/>
      <c r="E59" s="8"/>
      <c r="F59" s="30">
        <f t="shared" si="0"/>
        <v>0</v>
      </c>
      <c r="G59" s="31">
        <f t="shared" si="1"/>
        <v>0</v>
      </c>
      <c r="H59" s="32">
        <f t="shared" si="2"/>
        <v>0</v>
      </c>
      <c r="J59" s="36" t="s">
        <v>59</v>
      </c>
      <c r="K59" s="37">
        <f t="shared" ref="K59:K71" si="6">SUMIF($A$8:$A$230,J59,$H$8:$H$230)</f>
        <v>0</v>
      </c>
      <c r="L59" s="38"/>
      <c r="M59" s="69"/>
      <c r="N59" s="50"/>
      <c r="O59" s="45"/>
    </row>
    <row r="60" spans="1:15" x14ac:dyDescent="0.25">
      <c r="A60" s="3"/>
      <c r="B60" s="7"/>
      <c r="C60" s="8"/>
      <c r="D60" s="7"/>
      <c r="E60" s="8"/>
      <c r="F60" s="30">
        <f t="shared" si="0"/>
        <v>0</v>
      </c>
      <c r="G60" s="31">
        <f t="shared" si="1"/>
        <v>0</v>
      </c>
      <c r="H60" s="32">
        <f t="shared" si="2"/>
        <v>0</v>
      </c>
      <c r="J60" s="36" t="s">
        <v>154</v>
      </c>
      <c r="K60" s="37">
        <f t="shared" si="6"/>
        <v>0</v>
      </c>
      <c r="L60" s="38"/>
      <c r="M60" s="69"/>
      <c r="N60" s="50"/>
      <c r="O60" s="45"/>
    </row>
    <row r="61" spans="1:15" x14ac:dyDescent="0.25">
      <c r="A61" s="3"/>
      <c r="B61" s="7"/>
      <c r="C61" s="8"/>
      <c r="D61" s="7"/>
      <c r="E61" s="8"/>
      <c r="F61" s="30">
        <f t="shared" si="0"/>
        <v>0</v>
      </c>
      <c r="G61" s="31">
        <f t="shared" si="1"/>
        <v>0</v>
      </c>
      <c r="H61" s="32">
        <f t="shared" si="2"/>
        <v>0</v>
      </c>
      <c r="J61" s="36" t="s">
        <v>60</v>
      </c>
      <c r="K61" s="37">
        <f t="shared" si="6"/>
        <v>0</v>
      </c>
      <c r="L61" s="38"/>
      <c r="M61" s="61"/>
      <c r="N61" s="59"/>
      <c r="O61" s="45"/>
    </row>
    <row r="62" spans="1:15" x14ac:dyDescent="0.25">
      <c r="A62" s="3"/>
      <c r="B62" s="7"/>
      <c r="C62" s="8"/>
      <c r="D62" s="7"/>
      <c r="E62" s="8"/>
      <c r="F62" s="30">
        <f t="shared" si="0"/>
        <v>0</v>
      </c>
      <c r="G62" s="31">
        <f t="shared" si="1"/>
        <v>0</v>
      </c>
      <c r="H62" s="32">
        <f t="shared" si="2"/>
        <v>0</v>
      </c>
      <c r="J62" s="36" t="s">
        <v>61</v>
      </c>
      <c r="K62" s="37">
        <f t="shared" si="6"/>
        <v>0</v>
      </c>
      <c r="L62" s="38"/>
      <c r="M62" s="61"/>
      <c r="N62" s="59"/>
      <c r="O62" s="45"/>
    </row>
    <row r="63" spans="1:15" x14ac:dyDescent="0.25">
      <c r="A63" s="3"/>
      <c r="B63" s="7"/>
      <c r="C63" s="8"/>
      <c r="D63" s="7"/>
      <c r="E63" s="8"/>
      <c r="F63" s="30">
        <f t="shared" si="0"/>
        <v>0</v>
      </c>
      <c r="G63" s="31">
        <f t="shared" si="1"/>
        <v>0</v>
      </c>
      <c r="H63" s="32">
        <f t="shared" si="2"/>
        <v>0</v>
      </c>
      <c r="J63" s="42" t="s">
        <v>155</v>
      </c>
      <c r="K63" s="37">
        <f t="shared" si="6"/>
        <v>0</v>
      </c>
      <c r="L63" s="38"/>
      <c r="M63" s="61"/>
      <c r="N63" s="59"/>
      <c r="O63" s="45"/>
    </row>
    <row r="64" spans="1:15" x14ac:dyDescent="0.25">
      <c r="A64" s="3"/>
      <c r="B64" s="7"/>
      <c r="C64" s="8"/>
      <c r="D64" s="7"/>
      <c r="E64" s="8"/>
      <c r="F64" s="30">
        <f t="shared" si="0"/>
        <v>0</v>
      </c>
      <c r="G64" s="31">
        <f t="shared" si="1"/>
        <v>0</v>
      </c>
      <c r="H64" s="32">
        <f t="shared" si="2"/>
        <v>0</v>
      </c>
      <c r="J64" s="36" t="s">
        <v>82</v>
      </c>
      <c r="K64" s="37">
        <f t="shared" si="6"/>
        <v>0</v>
      </c>
      <c r="L64" s="38"/>
      <c r="M64" s="57"/>
      <c r="N64" s="50"/>
      <c r="O64" s="45"/>
    </row>
    <row r="65" spans="1:15" x14ac:dyDescent="0.25">
      <c r="A65" s="3"/>
      <c r="B65" s="7"/>
      <c r="C65" s="8"/>
      <c r="D65" s="7"/>
      <c r="E65" s="8"/>
      <c r="F65" s="30">
        <f t="shared" si="0"/>
        <v>0</v>
      </c>
      <c r="G65" s="31">
        <f t="shared" si="1"/>
        <v>0</v>
      </c>
      <c r="H65" s="32">
        <f t="shared" si="2"/>
        <v>0</v>
      </c>
      <c r="J65" s="42" t="s">
        <v>83</v>
      </c>
      <c r="K65" s="37">
        <f t="shared" si="6"/>
        <v>0</v>
      </c>
      <c r="L65" s="38"/>
      <c r="M65" s="49"/>
      <c r="N65" s="59"/>
      <c r="O65" s="45"/>
    </row>
    <row r="66" spans="1:15" x14ac:dyDescent="0.25">
      <c r="A66" s="3"/>
      <c r="B66" s="7"/>
      <c r="C66" s="8"/>
      <c r="D66" s="7"/>
      <c r="E66" s="8"/>
      <c r="F66" s="30">
        <f t="shared" si="0"/>
        <v>0</v>
      </c>
      <c r="G66" s="31">
        <f t="shared" si="1"/>
        <v>0</v>
      </c>
      <c r="H66" s="32">
        <f t="shared" si="2"/>
        <v>0</v>
      </c>
      <c r="J66" s="64" t="s">
        <v>156</v>
      </c>
      <c r="K66" s="37">
        <f t="shared" si="6"/>
        <v>0</v>
      </c>
      <c r="L66" s="38"/>
      <c r="M66" s="61"/>
      <c r="N66" s="70"/>
      <c r="O66" s="45"/>
    </row>
    <row r="67" spans="1:15" x14ac:dyDescent="0.25">
      <c r="A67" s="3"/>
      <c r="B67" s="7"/>
      <c r="C67" s="8"/>
      <c r="D67" s="7"/>
      <c r="E67" s="8"/>
      <c r="F67" s="30">
        <f t="shared" si="0"/>
        <v>0</v>
      </c>
      <c r="G67" s="31">
        <f t="shared" si="1"/>
        <v>0</v>
      </c>
      <c r="H67" s="32">
        <f t="shared" si="2"/>
        <v>0</v>
      </c>
      <c r="J67" s="64" t="s">
        <v>157</v>
      </c>
      <c r="K67" s="37">
        <f t="shared" si="6"/>
        <v>0</v>
      </c>
      <c r="L67" s="38"/>
      <c r="M67" s="61"/>
      <c r="N67" s="70"/>
      <c r="O67" s="45"/>
    </row>
    <row r="68" spans="1:15" x14ac:dyDescent="0.25">
      <c r="A68" s="3"/>
      <c r="B68" s="7"/>
      <c r="C68" s="8"/>
      <c r="D68" s="7"/>
      <c r="E68" s="8"/>
      <c r="F68" s="30">
        <f t="shared" si="0"/>
        <v>0</v>
      </c>
      <c r="G68" s="31">
        <f t="shared" si="1"/>
        <v>0</v>
      </c>
      <c r="H68" s="32">
        <f t="shared" si="2"/>
        <v>0</v>
      </c>
      <c r="J68" s="64" t="s">
        <v>158</v>
      </c>
      <c r="K68" s="37">
        <f t="shared" si="6"/>
        <v>0</v>
      </c>
      <c r="L68" s="38"/>
      <c r="M68" s="61"/>
      <c r="N68" s="70"/>
      <c r="O68" s="45"/>
    </row>
    <row r="69" spans="1:15" x14ac:dyDescent="0.25">
      <c r="A69" s="3"/>
      <c r="B69" s="7"/>
      <c r="C69" s="8"/>
      <c r="D69" s="7"/>
      <c r="E69" s="8"/>
      <c r="F69" s="30">
        <f t="shared" si="0"/>
        <v>0</v>
      </c>
      <c r="G69" s="31">
        <f t="shared" si="1"/>
        <v>0</v>
      </c>
      <c r="H69" s="32">
        <f t="shared" si="2"/>
        <v>0</v>
      </c>
      <c r="J69" s="64" t="s">
        <v>84</v>
      </c>
      <c r="K69" s="37">
        <f t="shared" si="6"/>
        <v>0</v>
      </c>
      <c r="L69" s="38"/>
      <c r="M69" s="71"/>
      <c r="N69" s="70"/>
      <c r="O69" s="45"/>
    </row>
    <row r="70" spans="1:15" x14ac:dyDescent="0.25">
      <c r="A70" s="3"/>
      <c r="B70" s="7"/>
      <c r="C70" s="8"/>
      <c r="D70" s="7"/>
      <c r="E70" s="8"/>
      <c r="F70" s="30">
        <f t="shared" si="0"/>
        <v>0</v>
      </c>
      <c r="G70" s="31">
        <f t="shared" si="1"/>
        <v>0</v>
      </c>
      <c r="H70" s="32">
        <f t="shared" si="2"/>
        <v>0</v>
      </c>
      <c r="J70" s="42" t="s">
        <v>159</v>
      </c>
      <c r="K70" s="37">
        <f t="shared" si="6"/>
        <v>0</v>
      </c>
      <c r="L70" s="38"/>
      <c r="M70" s="49"/>
      <c r="N70" s="59"/>
      <c r="O70" s="41"/>
    </row>
    <row r="71" spans="1:15" ht="15.75" thickBot="1" x14ac:dyDescent="0.3">
      <c r="A71" s="3"/>
      <c r="B71" s="7"/>
      <c r="C71" s="8"/>
      <c r="D71" s="7"/>
      <c r="E71" s="8"/>
      <c r="F71" s="30">
        <f t="shared" si="0"/>
        <v>0</v>
      </c>
      <c r="G71" s="31">
        <f t="shared" si="1"/>
        <v>0</v>
      </c>
      <c r="H71" s="32">
        <f t="shared" si="2"/>
        <v>0</v>
      </c>
      <c r="J71" s="42" t="s">
        <v>160</v>
      </c>
      <c r="K71" s="37">
        <f t="shared" si="6"/>
        <v>0</v>
      </c>
      <c r="L71" s="38"/>
      <c r="M71" s="49" t="s">
        <v>123</v>
      </c>
      <c r="N71" s="68">
        <f>SUMIF($A$8:$A$230,M71,$H$8:$H$230)*-1</f>
        <v>0</v>
      </c>
      <c r="O71" s="45"/>
    </row>
    <row r="72" spans="1:15" ht="15.75" thickBot="1" x14ac:dyDescent="0.3">
      <c r="A72" s="3"/>
      <c r="B72" s="7"/>
      <c r="C72" s="8"/>
      <c r="D72" s="7"/>
      <c r="E72" s="8"/>
      <c r="F72" s="30">
        <f t="shared" si="0"/>
        <v>0</v>
      </c>
      <c r="G72" s="31">
        <f t="shared" si="1"/>
        <v>0</v>
      </c>
      <c r="H72" s="32">
        <f t="shared" si="2"/>
        <v>0</v>
      </c>
      <c r="J72" s="51" t="s">
        <v>58</v>
      </c>
      <c r="K72" s="52">
        <f>SUM(K59:K69)</f>
        <v>0</v>
      </c>
      <c r="L72" s="53" t="s">
        <v>196</v>
      </c>
      <c r="M72" s="62" t="s">
        <v>58</v>
      </c>
      <c r="N72" s="63">
        <f>SUM(N59:N71)</f>
        <v>0</v>
      </c>
      <c r="O72" s="56">
        <f>N72-K72</f>
        <v>0</v>
      </c>
    </row>
    <row r="73" spans="1:15" x14ac:dyDescent="0.25">
      <c r="A73" s="3"/>
      <c r="B73" s="7"/>
      <c r="C73" s="8"/>
      <c r="D73" s="7"/>
      <c r="E73" s="8"/>
      <c r="F73" s="30">
        <f t="shared" ref="F73:F136" si="7">B73+D73</f>
        <v>0</v>
      </c>
      <c r="G73" s="31">
        <f t="shared" ref="G73:G136" si="8">C73+E73</f>
        <v>0</v>
      </c>
      <c r="H73" s="32">
        <f t="shared" ref="H73:H136" si="9">F73-G73</f>
        <v>0</v>
      </c>
      <c r="J73" s="36" t="s">
        <v>85</v>
      </c>
      <c r="K73" s="37">
        <f t="shared" ref="K73:K80" si="10">SUMIF($A$8:$A$230,J73,$H$8:$H$230)</f>
        <v>0</v>
      </c>
      <c r="L73" s="41"/>
      <c r="M73" s="49"/>
      <c r="N73" s="50"/>
      <c r="O73" s="45"/>
    </row>
    <row r="74" spans="1:15" x14ac:dyDescent="0.25">
      <c r="A74" s="3"/>
      <c r="B74" s="7"/>
      <c r="C74" s="8"/>
      <c r="D74" s="7"/>
      <c r="E74" s="8"/>
      <c r="F74" s="30">
        <f t="shared" si="7"/>
        <v>0</v>
      </c>
      <c r="G74" s="31">
        <f t="shared" si="8"/>
        <v>0</v>
      </c>
      <c r="H74" s="32">
        <f t="shared" si="9"/>
        <v>0</v>
      </c>
      <c r="J74" s="58" t="s">
        <v>87</v>
      </c>
      <c r="K74" s="37">
        <f t="shared" si="10"/>
        <v>0</v>
      </c>
      <c r="L74" s="41"/>
      <c r="M74" s="49"/>
      <c r="N74" s="72"/>
      <c r="O74" s="41"/>
    </row>
    <row r="75" spans="1:15" x14ac:dyDescent="0.25">
      <c r="A75" s="3"/>
      <c r="B75" s="7"/>
      <c r="C75" s="8"/>
      <c r="D75" s="7"/>
      <c r="E75" s="8"/>
      <c r="F75" s="30">
        <f t="shared" si="7"/>
        <v>0</v>
      </c>
      <c r="G75" s="31">
        <f t="shared" si="8"/>
        <v>0</v>
      </c>
      <c r="H75" s="32">
        <f t="shared" si="9"/>
        <v>0</v>
      </c>
      <c r="J75" s="42" t="s">
        <v>86</v>
      </c>
      <c r="K75" s="37">
        <f t="shared" si="10"/>
        <v>0</v>
      </c>
      <c r="L75" s="41"/>
      <c r="M75" s="49"/>
      <c r="N75" s="59"/>
      <c r="O75" s="41"/>
    </row>
    <row r="76" spans="1:15" x14ac:dyDescent="0.25">
      <c r="A76" s="3"/>
      <c r="B76" s="7"/>
      <c r="C76" s="8"/>
      <c r="D76" s="7"/>
      <c r="E76" s="8"/>
      <c r="F76" s="30">
        <f t="shared" si="7"/>
        <v>0</v>
      </c>
      <c r="G76" s="31">
        <f t="shared" si="8"/>
        <v>0</v>
      </c>
      <c r="H76" s="32">
        <f t="shared" si="9"/>
        <v>0</v>
      </c>
      <c r="J76" s="48" t="s">
        <v>161</v>
      </c>
      <c r="K76" s="37">
        <f t="shared" si="10"/>
        <v>0</v>
      </c>
      <c r="L76" s="41"/>
      <c r="M76" s="49"/>
      <c r="N76" s="59"/>
      <c r="O76" s="41"/>
    </row>
    <row r="77" spans="1:15" x14ac:dyDescent="0.25">
      <c r="A77" s="3"/>
      <c r="B77" s="7"/>
      <c r="C77" s="8"/>
      <c r="D77" s="7"/>
      <c r="E77" s="8"/>
      <c r="F77" s="30">
        <f t="shared" si="7"/>
        <v>0</v>
      </c>
      <c r="G77" s="31">
        <f t="shared" si="8"/>
        <v>0</v>
      </c>
      <c r="H77" s="32">
        <f t="shared" si="9"/>
        <v>0</v>
      </c>
      <c r="J77" s="42" t="s">
        <v>162</v>
      </c>
      <c r="K77" s="37">
        <f t="shared" si="10"/>
        <v>0</v>
      </c>
      <c r="L77" s="41"/>
      <c r="M77" s="49"/>
      <c r="N77" s="59"/>
      <c r="O77" s="41"/>
    </row>
    <row r="78" spans="1:15" x14ac:dyDescent="0.25">
      <c r="A78" s="3"/>
      <c r="B78" s="7"/>
      <c r="C78" s="8"/>
      <c r="D78" s="7"/>
      <c r="E78" s="8"/>
      <c r="F78" s="30">
        <f t="shared" si="7"/>
        <v>0</v>
      </c>
      <c r="G78" s="31">
        <f t="shared" si="8"/>
        <v>0</v>
      </c>
      <c r="H78" s="32">
        <f t="shared" si="9"/>
        <v>0</v>
      </c>
      <c r="J78" s="67" t="s">
        <v>163</v>
      </c>
      <c r="K78" s="37">
        <f t="shared" si="10"/>
        <v>0</v>
      </c>
      <c r="L78" s="41"/>
      <c r="M78" s="49"/>
      <c r="N78" s="70"/>
      <c r="O78" s="41"/>
    </row>
    <row r="79" spans="1:15" x14ac:dyDescent="0.25">
      <c r="A79" s="3"/>
      <c r="B79" s="7"/>
      <c r="C79" s="8"/>
      <c r="D79" s="7"/>
      <c r="E79" s="8"/>
      <c r="F79" s="30">
        <f t="shared" si="7"/>
        <v>0</v>
      </c>
      <c r="G79" s="31">
        <f t="shared" si="8"/>
        <v>0</v>
      </c>
      <c r="H79" s="32">
        <f t="shared" si="9"/>
        <v>0</v>
      </c>
      <c r="J79" s="64" t="s">
        <v>164</v>
      </c>
      <c r="K79" s="37">
        <f t="shared" si="10"/>
        <v>0</v>
      </c>
      <c r="L79" s="41"/>
      <c r="M79" s="49"/>
      <c r="N79" s="70"/>
      <c r="O79" s="41"/>
    </row>
    <row r="80" spans="1:15" ht="15.75" thickBot="1" x14ac:dyDescent="0.3">
      <c r="A80" s="3"/>
      <c r="B80" s="7"/>
      <c r="C80" s="8"/>
      <c r="D80" s="7"/>
      <c r="E80" s="8"/>
      <c r="F80" s="30">
        <f t="shared" si="7"/>
        <v>0</v>
      </c>
      <c r="G80" s="31">
        <f t="shared" si="8"/>
        <v>0</v>
      </c>
      <c r="H80" s="32">
        <f t="shared" si="9"/>
        <v>0</v>
      </c>
      <c r="J80" s="67" t="s">
        <v>165</v>
      </c>
      <c r="K80" s="37">
        <f t="shared" si="10"/>
        <v>0</v>
      </c>
      <c r="L80" s="41"/>
      <c r="M80" s="49" t="s">
        <v>88</v>
      </c>
      <c r="N80" s="68">
        <f>SUMIF($A$8:$A$230,M80,$H$8:$H$230)*-1</f>
        <v>0</v>
      </c>
      <c r="O80" s="41"/>
    </row>
    <row r="81" spans="1:15" ht="15.75" thickBot="1" x14ac:dyDescent="0.3">
      <c r="A81" s="3"/>
      <c r="B81" s="7"/>
      <c r="C81" s="8"/>
      <c r="D81" s="7"/>
      <c r="E81" s="8"/>
      <c r="F81" s="30">
        <f t="shared" si="7"/>
        <v>0</v>
      </c>
      <c r="G81" s="31">
        <f t="shared" si="8"/>
        <v>0</v>
      </c>
      <c r="H81" s="32">
        <f t="shared" si="9"/>
        <v>0</v>
      </c>
      <c r="J81" s="51" t="s">
        <v>58</v>
      </c>
      <c r="K81" s="52">
        <f>SUM(K73:K80)</f>
        <v>0</v>
      </c>
      <c r="L81" s="53" t="s">
        <v>196</v>
      </c>
      <c r="M81" s="62" t="s">
        <v>58</v>
      </c>
      <c r="N81" s="63">
        <f>SUM(N73:N80)</f>
        <v>0</v>
      </c>
      <c r="O81" s="56">
        <f>N81-K81</f>
        <v>0</v>
      </c>
    </row>
    <row r="82" spans="1:15" ht="15.75" thickBot="1" x14ac:dyDescent="0.3">
      <c r="A82" s="3"/>
      <c r="B82" s="7"/>
      <c r="C82" s="8"/>
      <c r="D82" s="7"/>
      <c r="E82" s="8"/>
      <c r="F82" s="30">
        <f t="shared" si="7"/>
        <v>0</v>
      </c>
      <c r="G82" s="31">
        <f t="shared" si="8"/>
        <v>0</v>
      </c>
      <c r="H82" s="32">
        <f t="shared" si="9"/>
        <v>0</v>
      </c>
      <c r="J82" s="36" t="s">
        <v>166</v>
      </c>
      <c r="K82" s="37">
        <f>SUMIF($A$8:$A$230,J82,$H$8:$H$230)</f>
        <v>0</v>
      </c>
      <c r="L82" s="41"/>
      <c r="M82" s="57" t="s">
        <v>185</v>
      </c>
      <c r="N82" s="68">
        <f>SUMIF($A$8:$A$230,M82,$H$8:$H$230)*-1</f>
        <v>0</v>
      </c>
      <c r="O82" s="41"/>
    </row>
    <row r="83" spans="1:15" ht="15.75" thickBot="1" x14ac:dyDescent="0.3">
      <c r="A83" s="3"/>
      <c r="B83" s="7"/>
      <c r="C83" s="8"/>
      <c r="D83" s="7"/>
      <c r="E83" s="8"/>
      <c r="F83" s="30">
        <f t="shared" si="7"/>
        <v>0</v>
      </c>
      <c r="G83" s="31">
        <f t="shared" si="8"/>
        <v>0</v>
      </c>
      <c r="H83" s="32">
        <f t="shared" si="9"/>
        <v>0</v>
      </c>
      <c r="J83" s="51" t="s">
        <v>58</v>
      </c>
      <c r="K83" s="52">
        <f>SUM(K82:K82)</f>
        <v>0</v>
      </c>
      <c r="L83" s="53" t="s">
        <v>196</v>
      </c>
      <c r="M83" s="62" t="s">
        <v>58</v>
      </c>
      <c r="N83" s="63">
        <f>SUM(N82:N82)</f>
        <v>0</v>
      </c>
      <c r="O83" s="56">
        <f>N83-K83</f>
        <v>0</v>
      </c>
    </row>
    <row r="84" spans="1:15" x14ac:dyDescent="0.25">
      <c r="A84" s="3"/>
      <c r="B84" s="7"/>
      <c r="C84" s="8"/>
      <c r="D84" s="7"/>
      <c r="E84" s="8"/>
      <c r="F84" s="30">
        <f t="shared" si="7"/>
        <v>0</v>
      </c>
      <c r="G84" s="31">
        <f t="shared" si="8"/>
        <v>0</v>
      </c>
      <c r="H84" s="32">
        <f t="shared" si="9"/>
        <v>0</v>
      </c>
      <c r="J84" s="36" t="s">
        <v>167</v>
      </c>
      <c r="K84" s="37">
        <f t="shared" ref="K84:K85" si="11">SUMIF($A$8:$A$230,J84,$H$8:$H$230)</f>
        <v>0</v>
      </c>
      <c r="L84" s="41"/>
      <c r="M84" s="49"/>
      <c r="N84" s="73"/>
      <c r="O84" s="41"/>
    </row>
    <row r="85" spans="1:15" ht="15.75" thickBot="1" x14ac:dyDescent="0.3">
      <c r="A85" s="3"/>
      <c r="B85" s="7"/>
      <c r="C85" s="8"/>
      <c r="D85" s="7"/>
      <c r="E85" s="8"/>
      <c r="F85" s="30">
        <f t="shared" si="7"/>
        <v>0</v>
      </c>
      <c r="G85" s="31">
        <f t="shared" si="8"/>
        <v>0</v>
      </c>
      <c r="H85" s="32">
        <f t="shared" si="9"/>
        <v>0</v>
      </c>
      <c r="J85" s="48" t="s">
        <v>168</v>
      </c>
      <c r="K85" s="37">
        <f t="shared" si="11"/>
        <v>0</v>
      </c>
      <c r="L85" s="41"/>
      <c r="M85" s="49" t="s">
        <v>186</v>
      </c>
      <c r="N85" s="68">
        <f>SUMIF($A$8:$A$230,M85,$H$8:$H$230)*-1</f>
        <v>0</v>
      </c>
      <c r="O85" s="41"/>
    </row>
    <row r="86" spans="1:15" ht="15.75" thickBot="1" x14ac:dyDescent="0.3">
      <c r="A86" s="3"/>
      <c r="B86" s="7"/>
      <c r="C86" s="8"/>
      <c r="D86" s="7"/>
      <c r="E86" s="8"/>
      <c r="F86" s="30">
        <f t="shared" si="7"/>
        <v>0</v>
      </c>
      <c r="G86" s="31">
        <f t="shared" si="8"/>
        <v>0</v>
      </c>
      <c r="H86" s="32">
        <f t="shared" si="9"/>
        <v>0</v>
      </c>
      <c r="J86" s="51" t="s">
        <v>58</v>
      </c>
      <c r="K86" s="52">
        <f>SUM(K84:K85)</f>
        <v>0</v>
      </c>
      <c r="L86" s="53" t="s">
        <v>196</v>
      </c>
      <c r="M86" s="62" t="s">
        <v>58</v>
      </c>
      <c r="N86" s="63">
        <f>SUM(N84:N85)</f>
        <v>0</v>
      </c>
      <c r="O86" s="56">
        <f>N86-K86</f>
        <v>0</v>
      </c>
    </row>
    <row r="87" spans="1:15" x14ac:dyDescent="0.25">
      <c r="A87" s="3"/>
      <c r="B87" s="7"/>
      <c r="C87" s="8"/>
      <c r="D87" s="7"/>
      <c r="E87" s="8"/>
      <c r="F87" s="30">
        <f t="shared" si="7"/>
        <v>0</v>
      </c>
      <c r="G87" s="31">
        <f t="shared" si="8"/>
        <v>0</v>
      </c>
      <c r="H87" s="32">
        <f t="shared" si="9"/>
        <v>0</v>
      </c>
      <c r="J87" s="36" t="s">
        <v>169</v>
      </c>
      <c r="K87" s="37">
        <f t="shared" ref="K87:K89" si="12">SUMIF($A$8:$A$230,J87,$H$8:$H$230)</f>
        <v>0</v>
      </c>
      <c r="L87" s="41"/>
      <c r="M87" s="49"/>
      <c r="N87" s="59"/>
      <c r="O87" s="41"/>
    </row>
    <row r="88" spans="1:15" x14ac:dyDescent="0.25">
      <c r="A88" s="3"/>
      <c r="B88" s="7"/>
      <c r="C88" s="8"/>
      <c r="D88" s="7"/>
      <c r="E88" s="8"/>
      <c r="F88" s="30">
        <f t="shared" si="7"/>
        <v>0</v>
      </c>
      <c r="G88" s="31">
        <f t="shared" si="8"/>
        <v>0</v>
      </c>
      <c r="H88" s="32">
        <f t="shared" si="9"/>
        <v>0</v>
      </c>
      <c r="J88" s="42" t="s">
        <v>89</v>
      </c>
      <c r="K88" s="37">
        <f t="shared" si="12"/>
        <v>0</v>
      </c>
      <c r="L88" s="41"/>
      <c r="M88" s="49"/>
      <c r="N88" s="59"/>
      <c r="O88" s="41"/>
    </row>
    <row r="89" spans="1:15" ht="15.75" thickBot="1" x14ac:dyDescent="0.3">
      <c r="A89" s="3"/>
      <c r="B89" s="7"/>
      <c r="C89" s="8"/>
      <c r="D89" s="7"/>
      <c r="E89" s="8"/>
      <c r="F89" s="30">
        <f t="shared" si="7"/>
        <v>0</v>
      </c>
      <c r="G89" s="31">
        <f t="shared" si="8"/>
        <v>0</v>
      </c>
      <c r="H89" s="32">
        <f t="shared" si="9"/>
        <v>0</v>
      </c>
      <c r="J89" s="48" t="s">
        <v>90</v>
      </c>
      <c r="K89" s="37">
        <f t="shared" si="12"/>
        <v>0</v>
      </c>
      <c r="L89" s="41"/>
      <c r="M89" s="71" t="s">
        <v>187</v>
      </c>
      <c r="N89" s="68">
        <f>SUMIF($A$8:$A$230,M89,$H$8:$H$230)*-1</f>
        <v>0</v>
      </c>
      <c r="O89" s="41"/>
    </row>
    <row r="90" spans="1:15" ht="15.75" thickBot="1" x14ac:dyDescent="0.3">
      <c r="A90" s="3"/>
      <c r="B90" s="7"/>
      <c r="C90" s="8"/>
      <c r="D90" s="7"/>
      <c r="E90" s="8"/>
      <c r="F90" s="30">
        <f t="shared" si="7"/>
        <v>0</v>
      </c>
      <c r="G90" s="31">
        <f t="shared" si="8"/>
        <v>0</v>
      </c>
      <c r="H90" s="32">
        <f t="shared" si="9"/>
        <v>0</v>
      </c>
      <c r="J90" s="51" t="s">
        <v>58</v>
      </c>
      <c r="K90" s="52">
        <f>SUM(K87:K89)</f>
        <v>0</v>
      </c>
      <c r="L90" s="53" t="s">
        <v>196</v>
      </c>
      <c r="M90" s="62" t="s">
        <v>58</v>
      </c>
      <c r="N90" s="63">
        <f>SUM(N87:N89)</f>
        <v>0</v>
      </c>
      <c r="O90" s="56">
        <f>N90-K90</f>
        <v>0</v>
      </c>
    </row>
    <row r="91" spans="1:15" x14ac:dyDescent="0.25">
      <c r="A91" s="3"/>
      <c r="B91" s="7"/>
      <c r="C91" s="8"/>
      <c r="D91" s="7"/>
      <c r="E91" s="8"/>
      <c r="F91" s="30">
        <f t="shared" si="7"/>
        <v>0</v>
      </c>
      <c r="G91" s="31">
        <f t="shared" si="8"/>
        <v>0</v>
      </c>
      <c r="H91" s="32">
        <f t="shared" si="9"/>
        <v>0</v>
      </c>
      <c r="J91" s="36" t="s">
        <v>170</v>
      </c>
      <c r="K91" s="37">
        <f t="shared" ref="K91:K94" si="13">SUMIF($A$8:$A$230,J91,$H$8:$H$230)</f>
        <v>0</v>
      </c>
      <c r="L91" s="41"/>
      <c r="M91" s="74"/>
      <c r="N91" s="75"/>
      <c r="O91" s="41"/>
    </row>
    <row r="92" spans="1:15" x14ac:dyDescent="0.25">
      <c r="A92" s="3"/>
      <c r="B92" s="7"/>
      <c r="C92" s="8"/>
      <c r="D92" s="7"/>
      <c r="E92" s="8"/>
      <c r="F92" s="30">
        <f t="shared" si="7"/>
        <v>0</v>
      </c>
      <c r="G92" s="31">
        <f t="shared" si="8"/>
        <v>0</v>
      </c>
      <c r="H92" s="32">
        <f t="shared" si="9"/>
        <v>0</v>
      </c>
      <c r="J92" s="36" t="s">
        <v>171</v>
      </c>
      <c r="K92" s="37">
        <f t="shared" si="13"/>
        <v>0</v>
      </c>
      <c r="L92" s="41"/>
      <c r="M92" s="76"/>
      <c r="N92" s="73"/>
      <c r="O92" s="41"/>
    </row>
    <row r="93" spans="1:15" x14ac:dyDescent="0.25">
      <c r="A93" s="3"/>
      <c r="B93" s="7"/>
      <c r="C93" s="8"/>
      <c r="D93" s="7"/>
      <c r="E93" s="8"/>
      <c r="F93" s="30">
        <f t="shared" si="7"/>
        <v>0</v>
      </c>
      <c r="G93" s="31">
        <f t="shared" si="8"/>
        <v>0</v>
      </c>
      <c r="H93" s="32">
        <f t="shared" si="9"/>
        <v>0</v>
      </c>
      <c r="J93" s="36" t="s">
        <v>172</v>
      </c>
      <c r="K93" s="37">
        <f t="shared" si="13"/>
        <v>0</v>
      </c>
      <c r="L93" s="41"/>
      <c r="M93" s="76"/>
      <c r="N93" s="73"/>
      <c r="O93" s="41"/>
    </row>
    <row r="94" spans="1:15" ht="15.75" thickBot="1" x14ac:dyDescent="0.3">
      <c r="A94" s="3"/>
      <c r="B94" s="7"/>
      <c r="C94" s="8"/>
      <c r="D94" s="7"/>
      <c r="E94" s="8"/>
      <c r="F94" s="30">
        <f t="shared" si="7"/>
        <v>0</v>
      </c>
      <c r="G94" s="31">
        <f t="shared" si="8"/>
        <v>0</v>
      </c>
      <c r="H94" s="32">
        <f t="shared" si="9"/>
        <v>0</v>
      </c>
      <c r="J94" s="36" t="s">
        <v>173</v>
      </c>
      <c r="K94" s="37">
        <f t="shared" si="13"/>
        <v>0</v>
      </c>
      <c r="L94" s="41"/>
      <c r="M94" s="49" t="s">
        <v>188</v>
      </c>
      <c r="N94" s="68">
        <f>SUMIF($A$8:$A$230,M94,$H$8:$H$230)*-1</f>
        <v>0</v>
      </c>
      <c r="O94" s="41"/>
    </row>
    <row r="95" spans="1:15" ht="15.75" thickBot="1" x14ac:dyDescent="0.3">
      <c r="A95" s="3"/>
      <c r="B95" s="7"/>
      <c r="C95" s="8"/>
      <c r="D95" s="7"/>
      <c r="E95" s="8"/>
      <c r="F95" s="30">
        <f t="shared" si="7"/>
        <v>0</v>
      </c>
      <c r="G95" s="31">
        <f t="shared" si="8"/>
        <v>0</v>
      </c>
      <c r="H95" s="32">
        <f t="shared" si="9"/>
        <v>0</v>
      </c>
      <c r="J95" s="51" t="s">
        <v>58</v>
      </c>
      <c r="K95" s="52">
        <f>SUM(K91:K94)</f>
        <v>0</v>
      </c>
      <c r="L95" s="53" t="s">
        <v>196</v>
      </c>
      <c r="M95" s="54" t="s">
        <v>58</v>
      </c>
      <c r="N95" s="55">
        <f>SUM(N91:N94)</f>
        <v>0</v>
      </c>
      <c r="O95" s="56">
        <f>N95-K95</f>
        <v>0</v>
      </c>
    </row>
    <row r="96" spans="1:15" x14ac:dyDescent="0.25">
      <c r="A96" s="3"/>
      <c r="B96" s="7"/>
      <c r="C96" s="8"/>
      <c r="D96" s="7"/>
      <c r="E96" s="8"/>
      <c r="F96" s="30">
        <f t="shared" si="7"/>
        <v>0</v>
      </c>
      <c r="G96" s="31">
        <f t="shared" si="8"/>
        <v>0</v>
      </c>
      <c r="H96" s="32">
        <f t="shared" si="9"/>
        <v>0</v>
      </c>
      <c r="J96" s="36" t="s">
        <v>175</v>
      </c>
      <c r="K96" s="37">
        <f t="shared" ref="K96:K97" si="14">SUMIF($A$8:$A$230,J96,$H$8:$H$230)</f>
        <v>0</v>
      </c>
      <c r="L96" s="41"/>
      <c r="M96" s="49" t="s">
        <v>199</v>
      </c>
      <c r="N96" s="59">
        <f t="shared" ref="N96:N105" si="15">SUMIF($A$8:$A$230,M96,$H$8:$H$230)*-1</f>
        <v>0</v>
      </c>
      <c r="O96" s="41"/>
    </row>
    <row r="97" spans="1:15" x14ac:dyDescent="0.25">
      <c r="A97" s="3"/>
      <c r="B97" s="7"/>
      <c r="C97" s="8"/>
      <c r="D97" s="7"/>
      <c r="E97" s="8"/>
      <c r="F97" s="30">
        <f t="shared" si="7"/>
        <v>0</v>
      </c>
      <c r="G97" s="31">
        <f t="shared" si="8"/>
        <v>0</v>
      </c>
      <c r="H97" s="32">
        <f t="shared" si="9"/>
        <v>0</v>
      </c>
      <c r="J97" s="77" t="s">
        <v>176</v>
      </c>
      <c r="K97" s="37">
        <f t="shared" si="14"/>
        <v>0</v>
      </c>
      <c r="L97" s="41"/>
      <c r="M97" s="71" t="s">
        <v>200</v>
      </c>
      <c r="N97" s="59">
        <f t="shared" si="15"/>
        <v>0</v>
      </c>
      <c r="O97" s="41"/>
    </row>
    <row r="98" spans="1:15" ht="15.75" thickBot="1" x14ac:dyDescent="0.3">
      <c r="A98" s="3"/>
      <c r="B98" s="7"/>
      <c r="C98" s="8"/>
      <c r="D98" s="7"/>
      <c r="E98" s="8"/>
      <c r="F98" s="30">
        <f t="shared" si="7"/>
        <v>0</v>
      </c>
      <c r="G98" s="31">
        <f t="shared" si="8"/>
        <v>0</v>
      </c>
      <c r="H98" s="32">
        <f t="shared" si="9"/>
        <v>0</v>
      </c>
      <c r="J98" s="64"/>
      <c r="K98" s="37"/>
      <c r="L98" s="41"/>
      <c r="M98" s="71" t="s">
        <v>201</v>
      </c>
      <c r="N98" s="70">
        <f>SUMIF($A$8:$A$230,M98,$H$8:$H$230)*-1</f>
        <v>0</v>
      </c>
      <c r="O98" s="41"/>
    </row>
    <row r="99" spans="1:15" ht="15.75" thickBot="1" x14ac:dyDescent="0.3">
      <c r="A99" s="3"/>
      <c r="B99" s="7"/>
      <c r="C99" s="8"/>
      <c r="D99" s="7"/>
      <c r="E99" s="8"/>
      <c r="F99" s="30">
        <f t="shared" si="7"/>
        <v>0</v>
      </c>
      <c r="G99" s="31">
        <f t="shared" si="8"/>
        <v>0</v>
      </c>
      <c r="H99" s="32">
        <f t="shared" si="9"/>
        <v>0</v>
      </c>
      <c r="J99" s="51" t="s">
        <v>58</v>
      </c>
      <c r="K99" s="52">
        <f>SUM(K96:K98)</f>
        <v>0</v>
      </c>
      <c r="L99" s="53" t="s">
        <v>196</v>
      </c>
      <c r="M99" s="62" t="s">
        <v>58</v>
      </c>
      <c r="N99" s="63">
        <f>SUM(N96:N98)</f>
        <v>0</v>
      </c>
      <c r="O99" s="56">
        <f>N99-K99</f>
        <v>0</v>
      </c>
    </row>
    <row r="100" spans="1:15" x14ac:dyDescent="0.25">
      <c r="A100" s="3"/>
      <c r="B100" s="7"/>
      <c r="C100" s="8"/>
      <c r="D100" s="7"/>
      <c r="E100" s="8"/>
      <c r="F100" s="30">
        <f t="shared" si="7"/>
        <v>0</v>
      </c>
      <c r="G100" s="31">
        <f t="shared" si="8"/>
        <v>0</v>
      </c>
      <c r="H100" s="32">
        <f t="shared" si="9"/>
        <v>0</v>
      </c>
      <c r="J100" s="36" t="s">
        <v>174</v>
      </c>
      <c r="K100" s="37">
        <f t="shared" ref="K100:K106" si="16">SUMIF($A$8:$A$230,J100,$H$8:$H$230)</f>
        <v>0</v>
      </c>
      <c r="L100" s="41"/>
      <c r="M100" s="78" t="s">
        <v>189</v>
      </c>
      <c r="N100" s="79">
        <f t="shared" si="15"/>
        <v>0</v>
      </c>
      <c r="O100" s="41"/>
    </row>
    <row r="101" spans="1:15" x14ac:dyDescent="0.25">
      <c r="A101" s="3"/>
      <c r="B101" s="7"/>
      <c r="C101" s="8"/>
      <c r="D101" s="7"/>
      <c r="E101" s="8"/>
      <c r="F101" s="30">
        <f t="shared" si="7"/>
        <v>0</v>
      </c>
      <c r="G101" s="31">
        <f t="shared" si="8"/>
        <v>0</v>
      </c>
      <c r="H101" s="32">
        <f t="shared" si="9"/>
        <v>0</v>
      </c>
      <c r="J101" s="42" t="s">
        <v>93</v>
      </c>
      <c r="K101" s="37">
        <f t="shared" si="16"/>
        <v>0</v>
      </c>
      <c r="L101" s="41"/>
      <c r="M101" s="57" t="s">
        <v>190</v>
      </c>
      <c r="N101" s="50">
        <f t="shared" si="15"/>
        <v>0</v>
      </c>
      <c r="O101" s="41"/>
    </row>
    <row r="102" spans="1:15" x14ac:dyDescent="0.25">
      <c r="A102" s="3"/>
      <c r="B102" s="7"/>
      <c r="C102" s="8"/>
      <c r="D102" s="7"/>
      <c r="E102" s="8"/>
      <c r="F102" s="30">
        <f t="shared" si="7"/>
        <v>0</v>
      </c>
      <c r="G102" s="31">
        <f t="shared" si="8"/>
        <v>0</v>
      </c>
      <c r="H102" s="32">
        <f t="shared" si="9"/>
        <v>0</v>
      </c>
      <c r="J102" s="42" t="s">
        <v>177</v>
      </c>
      <c r="K102" s="37">
        <f t="shared" si="16"/>
        <v>0</v>
      </c>
      <c r="L102" s="41"/>
      <c r="M102" s="57" t="s">
        <v>189</v>
      </c>
      <c r="N102" s="50">
        <f t="shared" si="15"/>
        <v>0</v>
      </c>
      <c r="O102" s="41"/>
    </row>
    <row r="103" spans="1:15" x14ac:dyDescent="0.25">
      <c r="A103" s="3"/>
      <c r="B103" s="7"/>
      <c r="C103" s="8"/>
      <c r="D103" s="7"/>
      <c r="E103" s="8"/>
      <c r="F103" s="30">
        <f t="shared" si="7"/>
        <v>0</v>
      </c>
      <c r="G103" s="31">
        <f t="shared" si="8"/>
        <v>0</v>
      </c>
      <c r="H103" s="32">
        <f t="shared" si="9"/>
        <v>0</v>
      </c>
      <c r="J103" s="42" t="s">
        <v>178</v>
      </c>
      <c r="K103" s="37">
        <f t="shared" si="16"/>
        <v>0</v>
      </c>
      <c r="L103" s="41"/>
      <c r="M103" s="57" t="s">
        <v>92</v>
      </c>
      <c r="N103" s="50">
        <f>(SUMIFS($H$8:$H$230,$A$8:$A$230,"7*")+SUMIFS($H$8:$H$230,$A$8:$A$230,"8*")+SUMIFS($H$8:$H$230,$A$8:$A$230,"9*")+SUMIFS($H$8:$H$230,$A$8:$A$230,"4*")+SUMIFS($H$8:$H$230,$A$8:$A$230,"5*")+SUMIFS($H$8:$H$230,$A$8:$A$230,"6*"))*-1</f>
        <v>0</v>
      </c>
      <c r="O103" s="41"/>
    </row>
    <row r="104" spans="1:15" x14ac:dyDescent="0.25">
      <c r="A104" s="3"/>
      <c r="B104" s="7"/>
      <c r="C104" s="8"/>
      <c r="D104" s="7"/>
      <c r="E104" s="8"/>
      <c r="F104" s="30">
        <f t="shared" si="7"/>
        <v>0</v>
      </c>
      <c r="G104" s="31">
        <f t="shared" si="8"/>
        <v>0</v>
      </c>
      <c r="H104" s="32">
        <f t="shared" si="9"/>
        <v>0</v>
      </c>
      <c r="J104" s="42" t="s">
        <v>179</v>
      </c>
      <c r="K104" s="37">
        <f t="shared" si="16"/>
        <v>0</v>
      </c>
      <c r="L104" s="41"/>
      <c r="M104" s="57" t="s">
        <v>91</v>
      </c>
      <c r="N104" s="50">
        <f t="shared" si="15"/>
        <v>0</v>
      </c>
      <c r="O104" s="41"/>
    </row>
    <row r="105" spans="1:15" x14ac:dyDescent="0.25">
      <c r="A105" s="3"/>
      <c r="B105" s="7"/>
      <c r="C105" s="8"/>
      <c r="D105" s="7"/>
      <c r="E105" s="8"/>
      <c r="F105" s="30">
        <f t="shared" si="7"/>
        <v>0</v>
      </c>
      <c r="G105" s="31">
        <f t="shared" si="8"/>
        <v>0</v>
      </c>
      <c r="H105" s="32">
        <f t="shared" si="9"/>
        <v>0</v>
      </c>
      <c r="J105" s="42" t="s">
        <v>180</v>
      </c>
      <c r="K105" s="37">
        <f t="shared" si="16"/>
        <v>0</v>
      </c>
      <c r="L105" s="41"/>
      <c r="M105" s="49" t="s">
        <v>191</v>
      </c>
      <c r="N105" s="59">
        <f t="shared" si="15"/>
        <v>0</v>
      </c>
      <c r="O105" s="41"/>
    </row>
    <row r="106" spans="1:15" ht="15.75" thickBot="1" x14ac:dyDescent="0.3">
      <c r="A106" s="3"/>
      <c r="B106" s="7"/>
      <c r="C106" s="8"/>
      <c r="D106" s="7"/>
      <c r="E106" s="8"/>
      <c r="F106" s="30">
        <f t="shared" si="7"/>
        <v>0</v>
      </c>
      <c r="G106" s="31">
        <f t="shared" si="8"/>
        <v>0</v>
      </c>
      <c r="H106" s="32">
        <f t="shared" si="9"/>
        <v>0</v>
      </c>
      <c r="J106" s="42" t="s">
        <v>181</v>
      </c>
      <c r="K106" s="37">
        <f t="shared" si="16"/>
        <v>0</v>
      </c>
      <c r="L106" s="41"/>
      <c r="M106" s="80"/>
      <c r="N106" s="81"/>
      <c r="O106" s="41"/>
    </row>
    <row r="107" spans="1:15" ht="15.75" thickBot="1" x14ac:dyDescent="0.3">
      <c r="A107" s="3"/>
      <c r="B107" s="7"/>
      <c r="C107" s="8"/>
      <c r="D107" s="7"/>
      <c r="E107" s="8"/>
      <c r="F107" s="30">
        <f t="shared" si="7"/>
        <v>0</v>
      </c>
      <c r="G107" s="31">
        <f t="shared" si="8"/>
        <v>0</v>
      </c>
      <c r="H107" s="32">
        <f t="shared" si="9"/>
        <v>0</v>
      </c>
      <c r="J107" s="51" t="s">
        <v>58</v>
      </c>
      <c r="K107" s="52">
        <f>SUM(K100:K106)</f>
        <v>0</v>
      </c>
      <c r="L107" s="53" t="s">
        <v>196</v>
      </c>
      <c r="M107" s="62" t="s">
        <v>58</v>
      </c>
      <c r="N107" s="63">
        <f>SUM(N100:N106)</f>
        <v>0</v>
      </c>
      <c r="O107" s="56">
        <f>N107-K107</f>
        <v>0</v>
      </c>
    </row>
    <row r="108" spans="1:15" x14ac:dyDescent="0.25">
      <c r="A108" s="3"/>
      <c r="B108" s="7"/>
      <c r="C108" s="8"/>
      <c r="D108" s="7"/>
      <c r="E108" s="8"/>
      <c r="F108" s="30">
        <f t="shared" si="7"/>
        <v>0</v>
      </c>
      <c r="G108" s="31">
        <f t="shared" si="8"/>
        <v>0</v>
      </c>
      <c r="H108" s="32">
        <f t="shared" si="9"/>
        <v>0</v>
      </c>
      <c r="J108" s="36" t="s">
        <v>94</v>
      </c>
      <c r="K108" s="37">
        <f t="shared" ref="K108:K119" si="17">SUMIF($A$8:$A$230,J108,$H$8:$H$230)</f>
        <v>0</v>
      </c>
      <c r="L108" s="41"/>
      <c r="M108" s="57" t="s">
        <v>192</v>
      </c>
      <c r="N108" s="50">
        <f t="shared" ref="N108:N142" si="18">SUMIF($A$8:$A$230,M108,$H$8:$H$230)*-1</f>
        <v>0</v>
      </c>
      <c r="O108" s="41"/>
    </row>
    <row r="109" spans="1:15" x14ac:dyDescent="0.25">
      <c r="A109" s="3"/>
      <c r="B109" s="7"/>
      <c r="C109" s="8"/>
      <c r="D109" s="7"/>
      <c r="E109" s="8"/>
      <c r="F109" s="30">
        <f t="shared" si="7"/>
        <v>0</v>
      </c>
      <c r="G109" s="31">
        <f t="shared" si="8"/>
        <v>0</v>
      </c>
      <c r="H109" s="32">
        <f t="shared" si="9"/>
        <v>0</v>
      </c>
      <c r="J109" s="42" t="s">
        <v>182</v>
      </c>
      <c r="K109" s="37">
        <f t="shared" si="17"/>
        <v>0</v>
      </c>
      <c r="L109" s="41"/>
      <c r="M109" s="49" t="s">
        <v>193</v>
      </c>
      <c r="N109" s="59">
        <f t="shared" si="18"/>
        <v>0</v>
      </c>
      <c r="O109" s="41"/>
    </row>
    <row r="110" spans="1:15" ht="15.75" thickBot="1" x14ac:dyDescent="0.3">
      <c r="A110" s="3"/>
      <c r="B110" s="7"/>
      <c r="C110" s="8"/>
      <c r="D110" s="7"/>
      <c r="E110" s="8"/>
      <c r="F110" s="30">
        <f t="shared" si="7"/>
        <v>0</v>
      </c>
      <c r="G110" s="31">
        <f t="shared" si="8"/>
        <v>0</v>
      </c>
      <c r="H110" s="32">
        <f t="shared" si="9"/>
        <v>0</v>
      </c>
      <c r="J110" s="82"/>
      <c r="K110" s="37"/>
      <c r="L110" s="41"/>
      <c r="M110" s="80" t="s">
        <v>95</v>
      </c>
      <c r="N110" s="68">
        <f t="shared" si="18"/>
        <v>0</v>
      </c>
      <c r="O110" s="41"/>
    </row>
    <row r="111" spans="1:15" ht="15.75" thickBot="1" x14ac:dyDescent="0.3">
      <c r="A111" s="3"/>
      <c r="B111" s="7"/>
      <c r="C111" s="8"/>
      <c r="D111" s="7"/>
      <c r="E111" s="8"/>
      <c r="F111" s="30">
        <f t="shared" si="7"/>
        <v>0</v>
      </c>
      <c r="G111" s="31">
        <f t="shared" si="8"/>
        <v>0</v>
      </c>
      <c r="H111" s="32">
        <f t="shared" si="9"/>
        <v>0</v>
      </c>
      <c r="J111" s="51" t="s">
        <v>58</v>
      </c>
      <c r="K111" s="52">
        <f>SUM(K108:K110)</f>
        <v>0</v>
      </c>
      <c r="L111" s="53" t="s">
        <v>196</v>
      </c>
      <c r="M111" s="62" t="s">
        <v>58</v>
      </c>
      <c r="N111" s="55">
        <f>SUM(N108:N110)</f>
        <v>0</v>
      </c>
      <c r="O111" s="56">
        <f>N111-K111</f>
        <v>0</v>
      </c>
    </row>
    <row r="112" spans="1:15" ht="15.75" thickBot="1" x14ac:dyDescent="0.3">
      <c r="A112" s="3"/>
      <c r="B112" s="7"/>
      <c r="C112" s="8"/>
      <c r="D112" s="7"/>
      <c r="E112" s="8"/>
      <c r="F112" s="30">
        <f t="shared" si="7"/>
        <v>0</v>
      </c>
      <c r="G112" s="31">
        <f t="shared" si="8"/>
        <v>0</v>
      </c>
      <c r="H112" s="32">
        <f t="shared" si="9"/>
        <v>0</v>
      </c>
      <c r="J112" s="83">
        <v>122192</v>
      </c>
      <c r="K112" s="37">
        <f t="shared" si="17"/>
        <v>0</v>
      </c>
      <c r="L112" s="41"/>
      <c r="M112" s="84">
        <v>291911</v>
      </c>
      <c r="N112" s="85">
        <f t="shared" si="18"/>
        <v>0</v>
      </c>
      <c r="O112" s="41"/>
    </row>
    <row r="113" spans="1:15" ht="15.75" thickBot="1" x14ac:dyDescent="0.3">
      <c r="A113" s="3"/>
      <c r="B113" s="7"/>
      <c r="C113" s="8"/>
      <c r="D113" s="7"/>
      <c r="E113" s="8"/>
      <c r="F113" s="30">
        <f t="shared" si="7"/>
        <v>0</v>
      </c>
      <c r="G113" s="31">
        <f t="shared" si="8"/>
        <v>0</v>
      </c>
      <c r="H113" s="32">
        <f t="shared" si="9"/>
        <v>0</v>
      </c>
      <c r="J113" s="51" t="s">
        <v>58</v>
      </c>
      <c r="K113" s="52">
        <f>SUM(K112)</f>
        <v>0</v>
      </c>
      <c r="L113" s="53" t="s">
        <v>196</v>
      </c>
      <c r="M113" s="62" t="s">
        <v>58</v>
      </c>
      <c r="N113" s="63">
        <f>SUM(N112)</f>
        <v>0</v>
      </c>
      <c r="O113" s="56">
        <f>N113-K113</f>
        <v>0</v>
      </c>
    </row>
    <row r="114" spans="1:15" x14ac:dyDescent="0.25">
      <c r="A114" s="3"/>
      <c r="B114" s="7"/>
      <c r="C114" s="8"/>
      <c r="D114" s="7"/>
      <c r="E114" s="8"/>
      <c r="F114" s="30">
        <f t="shared" si="7"/>
        <v>0</v>
      </c>
      <c r="G114" s="31">
        <f t="shared" si="8"/>
        <v>0</v>
      </c>
      <c r="H114" s="32">
        <f t="shared" si="9"/>
        <v>0</v>
      </c>
      <c r="J114" s="36" t="s">
        <v>96</v>
      </c>
      <c r="K114" s="37">
        <f t="shared" si="17"/>
        <v>0</v>
      </c>
      <c r="L114" s="41"/>
      <c r="M114" s="57" t="s">
        <v>98</v>
      </c>
      <c r="N114" s="50">
        <f t="shared" si="18"/>
        <v>0</v>
      </c>
      <c r="O114" s="41"/>
    </row>
    <row r="115" spans="1:15" ht="15.75" thickBot="1" x14ac:dyDescent="0.3">
      <c r="A115" s="3"/>
      <c r="B115" s="7"/>
      <c r="C115" s="8"/>
      <c r="D115" s="7"/>
      <c r="E115" s="8"/>
      <c r="F115" s="30">
        <f t="shared" si="7"/>
        <v>0</v>
      </c>
      <c r="G115" s="31">
        <f t="shared" si="8"/>
        <v>0</v>
      </c>
      <c r="H115" s="32">
        <f t="shared" si="9"/>
        <v>0</v>
      </c>
      <c r="J115" s="64" t="s">
        <v>97</v>
      </c>
      <c r="K115" s="37">
        <f t="shared" si="17"/>
        <v>0</v>
      </c>
      <c r="L115" s="41"/>
      <c r="M115" s="71" t="s">
        <v>98</v>
      </c>
      <c r="N115" s="70">
        <f t="shared" si="18"/>
        <v>0</v>
      </c>
      <c r="O115" s="41"/>
    </row>
    <row r="116" spans="1:15" ht="15.75" thickBot="1" x14ac:dyDescent="0.3">
      <c r="A116" s="3"/>
      <c r="B116" s="7"/>
      <c r="C116" s="8"/>
      <c r="D116" s="7"/>
      <c r="E116" s="8"/>
      <c r="F116" s="30">
        <f t="shared" si="7"/>
        <v>0</v>
      </c>
      <c r="G116" s="31">
        <f t="shared" si="8"/>
        <v>0</v>
      </c>
      <c r="H116" s="32">
        <f t="shared" si="9"/>
        <v>0</v>
      </c>
      <c r="J116" s="51" t="s">
        <v>58</v>
      </c>
      <c r="K116" s="52">
        <f>SUM(K114:K115)</f>
        <v>0</v>
      </c>
      <c r="L116" s="53" t="s">
        <v>196</v>
      </c>
      <c r="M116" s="62" t="s">
        <v>58</v>
      </c>
      <c r="N116" s="55">
        <f>SUM(N114:N115)</f>
        <v>0</v>
      </c>
      <c r="O116" s="56">
        <f>N116-K116</f>
        <v>0</v>
      </c>
    </row>
    <row r="117" spans="1:15" ht="15.75" thickBot="1" x14ac:dyDescent="0.3">
      <c r="A117" s="3"/>
      <c r="B117" s="7"/>
      <c r="C117" s="8"/>
      <c r="D117" s="7"/>
      <c r="E117" s="8"/>
      <c r="F117" s="30">
        <f t="shared" si="7"/>
        <v>0</v>
      </c>
      <c r="G117" s="31">
        <f t="shared" si="8"/>
        <v>0</v>
      </c>
      <c r="H117" s="32">
        <f t="shared" si="9"/>
        <v>0</v>
      </c>
      <c r="J117" s="83">
        <v>123231</v>
      </c>
      <c r="K117" s="37">
        <f t="shared" si="17"/>
        <v>0</v>
      </c>
      <c r="L117" s="41"/>
      <c r="M117" s="84">
        <v>291213</v>
      </c>
      <c r="N117" s="85">
        <f t="shared" si="18"/>
        <v>0</v>
      </c>
      <c r="O117" s="41"/>
    </row>
    <row r="118" spans="1:15" ht="15.75" thickBot="1" x14ac:dyDescent="0.3">
      <c r="A118" s="3"/>
      <c r="B118" s="7"/>
      <c r="C118" s="8"/>
      <c r="D118" s="7"/>
      <c r="E118" s="8"/>
      <c r="F118" s="30">
        <f t="shared" si="7"/>
        <v>0</v>
      </c>
      <c r="G118" s="31">
        <f t="shared" si="8"/>
        <v>0</v>
      </c>
      <c r="H118" s="32">
        <f t="shared" si="9"/>
        <v>0</v>
      </c>
      <c r="J118" s="51" t="s">
        <v>58</v>
      </c>
      <c r="K118" s="86">
        <f>SUM(K117)</f>
        <v>0</v>
      </c>
      <c r="L118" s="53" t="s">
        <v>196</v>
      </c>
      <c r="M118" s="62" t="s">
        <v>58</v>
      </c>
      <c r="N118" s="63">
        <f>SUM(N117)</f>
        <v>0</v>
      </c>
      <c r="O118" s="56">
        <f>N118-K118</f>
        <v>0</v>
      </c>
    </row>
    <row r="119" spans="1:15" x14ac:dyDescent="0.25">
      <c r="A119" s="3"/>
      <c r="B119" s="7"/>
      <c r="C119" s="8"/>
      <c r="D119" s="7"/>
      <c r="E119" s="8"/>
      <c r="F119" s="30">
        <f t="shared" si="7"/>
        <v>0</v>
      </c>
      <c r="G119" s="31">
        <f t="shared" si="8"/>
        <v>0</v>
      </c>
      <c r="H119" s="32">
        <f t="shared" si="9"/>
        <v>0</v>
      </c>
      <c r="J119" s="87" t="s">
        <v>120</v>
      </c>
      <c r="K119" s="37">
        <f t="shared" si="17"/>
        <v>0</v>
      </c>
      <c r="L119" s="88"/>
      <c r="M119" s="49" t="s">
        <v>99</v>
      </c>
      <c r="N119" s="59">
        <f t="shared" si="18"/>
        <v>0</v>
      </c>
      <c r="O119" s="41"/>
    </row>
    <row r="120" spans="1:15" x14ac:dyDescent="0.25">
      <c r="A120" s="3"/>
      <c r="B120" s="7"/>
      <c r="C120" s="8"/>
      <c r="D120" s="7"/>
      <c r="E120" s="8"/>
      <c r="F120" s="30">
        <f t="shared" si="7"/>
        <v>0</v>
      </c>
      <c r="G120" s="31">
        <f t="shared" si="8"/>
        <v>0</v>
      </c>
      <c r="H120" s="32">
        <f t="shared" si="9"/>
        <v>0</v>
      </c>
      <c r="J120" s="42"/>
      <c r="K120" s="89"/>
      <c r="L120" s="41"/>
      <c r="M120" s="57" t="s">
        <v>100</v>
      </c>
      <c r="N120" s="50">
        <f t="shared" si="18"/>
        <v>0</v>
      </c>
      <c r="O120" s="41"/>
    </row>
    <row r="121" spans="1:15" x14ac:dyDescent="0.25">
      <c r="A121" s="3"/>
      <c r="B121" s="7"/>
      <c r="C121" s="8"/>
      <c r="D121" s="7"/>
      <c r="E121" s="8"/>
      <c r="F121" s="30">
        <f t="shared" si="7"/>
        <v>0</v>
      </c>
      <c r="G121" s="31">
        <f t="shared" si="8"/>
        <v>0</v>
      </c>
      <c r="H121" s="32">
        <f t="shared" si="9"/>
        <v>0</v>
      </c>
      <c r="J121" s="90"/>
      <c r="K121" s="89"/>
      <c r="L121" s="41"/>
      <c r="M121" s="57" t="s">
        <v>101</v>
      </c>
      <c r="N121" s="50">
        <f t="shared" si="18"/>
        <v>0</v>
      </c>
      <c r="O121" s="41"/>
    </row>
    <row r="122" spans="1:15" x14ac:dyDescent="0.25">
      <c r="A122" s="3"/>
      <c r="B122" s="7"/>
      <c r="C122" s="8"/>
      <c r="D122" s="7"/>
      <c r="E122" s="8"/>
      <c r="F122" s="30">
        <f t="shared" si="7"/>
        <v>0</v>
      </c>
      <c r="G122" s="31">
        <f t="shared" si="8"/>
        <v>0</v>
      </c>
      <c r="H122" s="32">
        <f t="shared" si="9"/>
        <v>0</v>
      </c>
      <c r="J122" s="90"/>
      <c r="K122" s="89"/>
      <c r="L122" s="41"/>
      <c r="M122" s="57" t="s">
        <v>102</v>
      </c>
      <c r="N122" s="50">
        <f t="shared" si="18"/>
        <v>0</v>
      </c>
      <c r="O122" s="41"/>
    </row>
    <row r="123" spans="1:15" x14ac:dyDescent="0.25">
      <c r="A123" s="3"/>
      <c r="B123" s="7"/>
      <c r="C123" s="8"/>
      <c r="D123" s="7"/>
      <c r="E123" s="8"/>
      <c r="F123" s="30">
        <f t="shared" si="7"/>
        <v>0</v>
      </c>
      <c r="G123" s="31">
        <f t="shared" si="8"/>
        <v>0</v>
      </c>
      <c r="H123" s="32">
        <f t="shared" si="9"/>
        <v>0</v>
      </c>
      <c r="J123" s="90"/>
      <c r="K123" s="89"/>
      <c r="L123" s="41"/>
      <c r="M123" s="57" t="s">
        <v>103</v>
      </c>
      <c r="N123" s="50">
        <f t="shared" si="18"/>
        <v>0</v>
      </c>
      <c r="O123" s="41"/>
    </row>
    <row r="124" spans="1:15" x14ac:dyDescent="0.25">
      <c r="A124" s="3"/>
      <c r="B124" s="7"/>
      <c r="C124" s="8"/>
      <c r="D124" s="7"/>
      <c r="E124" s="8"/>
      <c r="F124" s="30">
        <f t="shared" si="7"/>
        <v>0</v>
      </c>
      <c r="G124" s="31">
        <f t="shared" si="8"/>
        <v>0</v>
      </c>
      <c r="H124" s="32">
        <f t="shared" si="9"/>
        <v>0</v>
      </c>
      <c r="J124" s="90"/>
      <c r="K124" s="89"/>
      <c r="L124" s="41"/>
      <c r="M124" s="57" t="s">
        <v>104</v>
      </c>
      <c r="N124" s="50">
        <f t="shared" si="18"/>
        <v>0</v>
      </c>
      <c r="O124" s="41"/>
    </row>
    <row r="125" spans="1:15" x14ac:dyDescent="0.25">
      <c r="A125" s="3"/>
      <c r="B125" s="7"/>
      <c r="C125" s="8"/>
      <c r="D125" s="7"/>
      <c r="E125" s="8"/>
      <c r="F125" s="30">
        <f t="shared" si="7"/>
        <v>0</v>
      </c>
      <c r="G125" s="31">
        <f t="shared" si="8"/>
        <v>0</v>
      </c>
      <c r="H125" s="32">
        <f t="shared" si="9"/>
        <v>0</v>
      </c>
      <c r="J125" s="90"/>
      <c r="K125" s="89"/>
      <c r="L125" s="41"/>
      <c r="M125" s="57" t="s">
        <v>105</v>
      </c>
      <c r="N125" s="50">
        <f t="shared" si="18"/>
        <v>0</v>
      </c>
      <c r="O125" s="41"/>
    </row>
    <row r="126" spans="1:15" x14ac:dyDescent="0.25">
      <c r="A126" s="3"/>
      <c r="B126" s="7"/>
      <c r="C126" s="8"/>
      <c r="D126" s="7"/>
      <c r="E126" s="8"/>
      <c r="F126" s="30">
        <f t="shared" si="7"/>
        <v>0</v>
      </c>
      <c r="G126" s="31">
        <f t="shared" si="8"/>
        <v>0</v>
      </c>
      <c r="H126" s="32">
        <f t="shared" si="9"/>
        <v>0</v>
      </c>
      <c r="J126" s="90"/>
      <c r="K126" s="89"/>
      <c r="L126" s="41"/>
      <c r="M126" s="57" t="s">
        <v>106</v>
      </c>
      <c r="N126" s="50">
        <f t="shared" si="18"/>
        <v>0</v>
      </c>
      <c r="O126" s="41"/>
    </row>
    <row r="127" spans="1:15" x14ac:dyDescent="0.25">
      <c r="A127" s="3"/>
      <c r="B127" s="7"/>
      <c r="C127" s="8"/>
      <c r="D127" s="7"/>
      <c r="E127" s="8"/>
      <c r="F127" s="30">
        <f t="shared" si="7"/>
        <v>0</v>
      </c>
      <c r="G127" s="31">
        <f t="shared" si="8"/>
        <v>0</v>
      </c>
      <c r="H127" s="32">
        <f t="shared" si="9"/>
        <v>0</v>
      </c>
      <c r="J127" s="90"/>
      <c r="K127" s="89"/>
      <c r="L127" s="41"/>
      <c r="M127" s="57" t="s">
        <v>107</v>
      </c>
      <c r="N127" s="50">
        <f t="shared" si="18"/>
        <v>0</v>
      </c>
      <c r="O127" s="41"/>
    </row>
    <row r="128" spans="1:15" x14ac:dyDescent="0.25">
      <c r="A128" s="3"/>
      <c r="B128" s="7"/>
      <c r="C128" s="8"/>
      <c r="D128" s="7"/>
      <c r="E128" s="8"/>
      <c r="F128" s="30">
        <f t="shared" si="7"/>
        <v>0</v>
      </c>
      <c r="G128" s="31">
        <f t="shared" si="8"/>
        <v>0</v>
      </c>
      <c r="H128" s="32">
        <f t="shared" si="9"/>
        <v>0</v>
      </c>
      <c r="J128" s="91"/>
      <c r="K128" s="92"/>
      <c r="L128" s="41"/>
      <c r="M128" s="57" t="s">
        <v>108</v>
      </c>
      <c r="N128" s="50">
        <f t="shared" si="18"/>
        <v>0</v>
      </c>
      <c r="O128" s="41"/>
    </row>
    <row r="129" spans="1:15" x14ac:dyDescent="0.25">
      <c r="A129" s="3"/>
      <c r="B129" s="7"/>
      <c r="C129" s="8"/>
      <c r="D129" s="7"/>
      <c r="E129" s="8"/>
      <c r="F129" s="30">
        <f t="shared" si="7"/>
        <v>0</v>
      </c>
      <c r="G129" s="31">
        <f t="shared" si="8"/>
        <v>0</v>
      </c>
      <c r="H129" s="32">
        <f t="shared" si="9"/>
        <v>0</v>
      </c>
      <c r="J129" s="91"/>
      <c r="K129" s="92"/>
      <c r="L129" s="41"/>
      <c r="M129" s="57" t="s">
        <v>109</v>
      </c>
      <c r="N129" s="50">
        <f t="shared" si="18"/>
        <v>0</v>
      </c>
      <c r="O129" s="41"/>
    </row>
    <row r="130" spans="1:15" x14ac:dyDescent="0.25">
      <c r="A130" s="3"/>
      <c r="B130" s="7"/>
      <c r="C130" s="8"/>
      <c r="D130" s="7"/>
      <c r="E130" s="8"/>
      <c r="F130" s="30">
        <f t="shared" si="7"/>
        <v>0</v>
      </c>
      <c r="G130" s="31">
        <f t="shared" si="8"/>
        <v>0</v>
      </c>
      <c r="H130" s="32">
        <f t="shared" si="9"/>
        <v>0</v>
      </c>
      <c r="J130" s="91"/>
      <c r="K130" s="92"/>
      <c r="L130" s="41"/>
      <c r="M130" s="57" t="s">
        <v>110</v>
      </c>
      <c r="N130" s="50">
        <f t="shared" si="18"/>
        <v>0</v>
      </c>
      <c r="O130" s="41"/>
    </row>
    <row r="131" spans="1:15" x14ac:dyDescent="0.25">
      <c r="A131" s="3"/>
      <c r="B131" s="7"/>
      <c r="C131" s="8"/>
      <c r="D131" s="7"/>
      <c r="E131" s="8"/>
      <c r="F131" s="30">
        <f t="shared" si="7"/>
        <v>0</v>
      </c>
      <c r="G131" s="31">
        <f t="shared" si="8"/>
        <v>0</v>
      </c>
      <c r="H131" s="32">
        <f t="shared" si="9"/>
        <v>0</v>
      </c>
      <c r="J131" s="91"/>
      <c r="K131" s="92"/>
      <c r="L131" s="41"/>
      <c r="M131" s="57" t="s">
        <v>111</v>
      </c>
      <c r="N131" s="50">
        <f t="shared" si="18"/>
        <v>0</v>
      </c>
      <c r="O131" s="41"/>
    </row>
    <row r="132" spans="1:15" x14ac:dyDescent="0.25">
      <c r="A132" s="3"/>
      <c r="B132" s="7"/>
      <c r="C132" s="8"/>
      <c r="D132" s="7"/>
      <c r="E132" s="8"/>
      <c r="F132" s="30">
        <f t="shared" si="7"/>
        <v>0</v>
      </c>
      <c r="G132" s="31">
        <f t="shared" si="8"/>
        <v>0</v>
      </c>
      <c r="H132" s="32">
        <f t="shared" si="9"/>
        <v>0</v>
      </c>
      <c r="J132" s="91"/>
      <c r="K132" s="92"/>
      <c r="L132" s="41"/>
      <c r="M132" s="57" t="s">
        <v>112</v>
      </c>
      <c r="N132" s="50">
        <f t="shared" si="18"/>
        <v>0</v>
      </c>
      <c r="O132" s="41"/>
    </row>
    <row r="133" spans="1:15" x14ac:dyDescent="0.25">
      <c r="A133" s="3"/>
      <c r="B133" s="7"/>
      <c r="C133" s="8"/>
      <c r="D133" s="7"/>
      <c r="E133" s="8"/>
      <c r="F133" s="30">
        <f t="shared" si="7"/>
        <v>0</v>
      </c>
      <c r="G133" s="31">
        <f t="shared" si="8"/>
        <v>0</v>
      </c>
      <c r="H133" s="32">
        <f t="shared" si="9"/>
        <v>0</v>
      </c>
      <c r="J133" s="91"/>
      <c r="K133" s="92"/>
      <c r="L133" s="41"/>
      <c r="M133" s="57" t="s">
        <v>122</v>
      </c>
      <c r="N133" s="50">
        <f t="shared" si="18"/>
        <v>0</v>
      </c>
      <c r="O133" s="41"/>
    </row>
    <row r="134" spans="1:15" x14ac:dyDescent="0.25">
      <c r="A134" s="3"/>
      <c r="B134" s="7"/>
      <c r="C134" s="8"/>
      <c r="D134" s="7"/>
      <c r="E134" s="8"/>
      <c r="F134" s="30">
        <f t="shared" si="7"/>
        <v>0</v>
      </c>
      <c r="G134" s="31">
        <f t="shared" si="8"/>
        <v>0</v>
      </c>
      <c r="H134" s="32">
        <f t="shared" si="9"/>
        <v>0</v>
      </c>
      <c r="J134" s="91"/>
      <c r="K134" s="92"/>
      <c r="L134" s="41"/>
      <c r="M134" s="57" t="s">
        <v>194</v>
      </c>
      <c r="N134" s="50">
        <f t="shared" si="18"/>
        <v>0</v>
      </c>
      <c r="O134" s="41"/>
    </row>
    <row r="135" spans="1:15" x14ac:dyDescent="0.25">
      <c r="A135" s="3"/>
      <c r="B135" s="7"/>
      <c r="C135" s="8"/>
      <c r="D135" s="7"/>
      <c r="E135" s="8"/>
      <c r="F135" s="30">
        <f t="shared" si="7"/>
        <v>0</v>
      </c>
      <c r="G135" s="31">
        <f t="shared" si="8"/>
        <v>0</v>
      </c>
      <c r="H135" s="32">
        <f t="shared" si="9"/>
        <v>0</v>
      </c>
      <c r="J135" s="91"/>
      <c r="K135" s="92"/>
      <c r="L135" s="41"/>
      <c r="M135" s="57" t="s">
        <v>113</v>
      </c>
      <c r="N135" s="50">
        <f t="shared" si="18"/>
        <v>0</v>
      </c>
      <c r="O135" s="41"/>
    </row>
    <row r="136" spans="1:15" x14ac:dyDescent="0.25">
      <c r="A136" s="3"/>
      <c r="B136" s="7"/>
      <c r="C136" s="8"/>
      <c r="D136" s="7"/>
      <c r="E136" s="8"/>
      <c r="F136" s="30">
        <f t="shared" si="7"/>
        <v>0</v>
      </c>
      <c r="G136" s="31">
        <f t="shared" si="8"/>
        <v>0</v>
      </c>
      <c r="H136" s="32">
        <f t="shared" si="9"/>
        <v>0</v>
      </c>
      <c r="J136" s="91"/>
      <c r="K136" s="92"/>
      <c r="L136" s="41"/>
      <c r="M136" s="57" t="s">
        <v>114</v>
      </c>
      <c r="N136" s="50">
        <f t="shared" si="18"/>
        <v>0</v>
      </c>
      <c r="O136" s="41"/>
    </row>
    <row r="137" spans="1:15" x14ac:dyDescent="0.25">
      <c r="A137" s="3"/>
      <c r="B137" s="7"/>
      <c r="C137" s="8"/>
      <c r="D137" s="7"/>
      <c r="E137" s="8"/>
      <c r="F137" s="30">
        <f t="shared" ref="F137:F200" si="19">B137+D137</f>
        <v>0</v>
      </c>
      <c r="G137" s="31">
        <f t="shared" ref="G137:G200" si="20">C137+E137</f>
        <v>0</v>
      </c>
      <c r="H137" s="32">
        <f t="shared" ref="H137:H200" si="21">F137-G137</f>
        <v>0</v>
      </c>
      <c r="J137" s="91"/>
      <c r="K137" s="92"/>
      <c r="L137" s="41"/>
      <c r="M137" s="57" t="s">
        <v>115</v>
      </c>
      <c r="N137" s="50">
        <f t="shared" si="18"/>
        <v>0</v>
      </c>
      <c r="O137" s="41"/>
    </row>
    <row r="138" spans="1:15" x14ac:dyDescent="0.25">
      <c r="A138" s="3"/>
      <c r="B138" s="7"/>
      <c r="C138" s="8"/>
      <c r="D138" s="7"/>
      <c r="E138" s="8"/>
      <c r="F138" s="30">
        <f t="shared" si="19"/>
        <v>0</v>
      </c>
      <c r="G138" s="31">
        <f t="shared" si="20"/>
        <v>0</v>
      </c>
      <c r="H138" s="32">
        <f t="shared" si="21"/>
        <v>0</v>
      </c>
      <c r="J138" s="91"/>
      <c r="K138" s="92"/>
      <c r="L138" s="41"/>
      <c r="M138" s="57" t="s">
        <v>116</v>
      </c>
      <c r="N138" s="50">
        <f t="shared" si="18"/>
        <v>0</v>
      </c>
      <c r="O138" s="41"/>
    </row>
    <row r="139" spans="1:15" x14ac:dyDescent="0.25">
      <c r="A139" s="3"/>
      <c r="B139" s="7"/>
      <c r="C139" s="8"/>
      <c r="D139" s="7"/>
      <c r="E139" s="8"/>
      <c r="F139" s="30">
        <f t="shared" si="19"/>
        <v>0</v>
      </c>
      <c r="G139" s="31">
        <f t="shared" si="20"/>
        <v>0</v>
      </c>
      <c r="H139" s="32">
        <f t="shared" si="21"/>
        <v>0</v>
      </c>
      <c r="J139" s="91"/>
      <c r="K139" s="92"/>
      <c r="L139" s="41"/>
      <c r="M139" s="57" t="s">
        <v>117</v>
      </c>
      <c r="N139" s="50">
        <f t="shared" si="18"/>
        <v>0</v>
      </c>
      <c r="O139" s="41"/>
    </row>
    <row r="140" spans="1:15" x14ac:dyDescent="0.25">
      <c r="A140" s="3"/>
      <c r="B140" s="7"/>
      <c r="C140" s="8"/>
      <c r="D140" s="7"/>
      <c r="E140" s="8"/>
      <c r="F140" s="30">
        <f t="shared" si="19"/>
        <v>0</v>
      </c>
      <c r="G140" s="31">
        <f t="shared" si="20"/>
        <v>0</v>
      </c>
      <c r="H140" s="32">
        <f t="shared" si="21"/>
        <v>0</v>
      </c>
      <c r="J140" s="91"/>
      <c r="K140" s="92"/>
      <c r="L140" s="41"/>
      <c r="M140" s="57" t="s">
        <v>118</v>
      </c>
      <c r="N140" s="50">
        <f t="shared" si="18"/>
        <v>0</v>
      </c>
      <c r="O140" s="41"/>
    </row>
    <row r="141" spans="1:15" x14ac:dyDescent="0.25">
      <c r="A141" s="3"/>
      <c r="B141" s="7"/>
      <c r="C141" s="8"/>
      <c r="D141" s="7"/>
      <c r="E141" s="8"/>
      <c r="F141" s="30">
        <f t="shared" si="19"/>
        <v>0</v>
      </c>
      <c r="G141" s="31">
        <f t="shared" si="20"/>
        <v>0</v>
      </c>
      <c r="H141" s="32">
        <f t="shared" si="21"/>
        <v>0</v>
      </c>
      <c r="J141" s="91"/>
      <c r="K141" s="92"/>
      <c r="L141" s="41"/>
      <c r="M141" s="57" t="s">
        <v>119</v>
      </c>
      <c r="N141" s="50">
        <f t="shared" si="18"/>
        <v>0</v>
      </c>
      <c r="O141" s="41"/>
    </row>
    <row r="142" spans="1:15" ht="15.75" thickBot="1" x14ac:dyDescent="0.3">
      <c r="A142" s="3"/>
      <c r="B142" s="7"/>
      <c r="C142" s="8"/>
      <c r="D142" s="7"/>
      <c r="E142" s="8"/>
      <c r="F142" s="30">
        <f t="shared" si="19"/>
        <v>0</v>
      </c>
      <c r="G142" s="31">
        <f t="shared" si="20"/>
        <v>0</v>
      </c>
      <c r="H142" s="32">
        <f t="shared" si="21"/>
        <v>0</v>
      </c>
      <c r="J142" s="93"/>
      <c r="K142" s="94"/>
      <c r="L142" s="41"/>
      <c r="M142" s="80" t="s">
        <v>195</v>
      </c>
      <c r="N142" s="95">
        <f t="shared" si="18"/>
        <v>0</v>
      </c>
      <c r="O142" s="41"/>
    </row>
    <row r="143" spans="1:15" ht="15.75" thickBot="1" x14ac:dyDescent="0.3">
      <c r="A143" s="3"/>
      <c r="B143" s="7"/>
      <c r="C143" s="8"/>
      <c r="D143" s="7"/>
      <c r="E143" s="8"/>
      <c r="F143" s="30">
        <f t="shared" si="19"/>
        <v>0</v>
      </c>
      <c r="G143" s="31">
        <f t="shared" si="20"/>
        <v>0</v>
      </c>
      <c r="H143" s="32">
        <f t="shared" si="21"/>
        <v>0</v>
      </c>
      <c r="J143" s="51" t="s">
        <v>58</v>
      </c>
      <c r="K143" s="52">
        <f>SUM(K119:K142)</f>
        <v>0</v>
      </c>
      <c r="L143" s="53" t="s">
        <v>196</v>
      </c>
      <c r="M143" s="54" t="s">
        <v>58</v>
      </c>
      <c r="N143" s="55">
        <f>SUM(N119:N142)</f>
        <v>0</v>
      </c>
      <c r="O143" s="56">
        <f>N143-K143</f>
        <v>0</v>
      </c>
    </row>
    <row r="144" spans="1:15" ht="15.75" thickBot="1" x14ac:dyDescent="0.3">
      <c r="A144" s="3"/>
      <c r="B144" s="7"/>
      <c r="C144" s="8"/>
      <c r="D144" s="7"/>
      <c r="E144" s="8"/>
      <c r="F144" s="30">
        <f t="shared" si="19"/>
        <v>0</v>
      </c>
      <c r="G144" s="31">
        <f t="shared" si="20"/>
        <v>0</v>
      </c>
      <c r="H144" s="32">
        <f t="shared" si="21"/>
        <v>0</v>
      </c>
      <c r="J144" s="36" t="s">
        <v>121</v>
      </c>
      <c r="K144" s="37">
        <f t="shared" ref="K144" si="22">SUMIF($A$8:$A$230,J144,$H$8:$H$230)</f>
        <v>0</v>
      </c>
      <c r="L144" s="41"/>
      <c r="M144" s="57" t="s">
        <v>118</v>
      </c>
      <c r="N144" s="96"/>
      <c r="O144" s="41"/>
    </row>
    <row r="145" spans="1:17" ht="15.75" thickBot="1" x14ac:dyDescent="0.3">
      <c r="A145" s="3"/>
      <c r="B145" s="7"/>
      <c r="C145" s="8"/>
      <c r="D145" s="7"/>
      <c r="E145" s="8"/>
      <c r="F145" s="30">
        <f t="shared" si="19"/>
        <v>0</v>
      </c>
      <c r="G145" s="31">
        <f t="shared" si="20"/>
        <v>0</v>
      </c>
      <c r="H145" s="32">
        <f t="shared" si="21"/>
        <v>0</v>
      </c>
      <c r="J145" s="51" t="s">
        <v>58</v>
      </c>
      <c r="K145" s="52">
        <f>SUM(K144)</f>
        <v>0</v>
      </c>
      <c r="L145" s="53" t="s">
        <v>196</v>
      </c>
      <c r="M145" s="54" t="s">
        <v>58</v>
      </c>
      <c r="N145" s="55">
        <f>SUM(N144)</f>
        <v>0</v>
      </c>
      <c r="O145" s="56">
        <f>N145-K145</f>
        <v>0</v>
      </c>
    </row>
    <row r="146" spans="1:17" ht="15.75" thickBot="1" x14ac:dyDescent="0.3">
      <c r="A146" s="3"/>
      <c r="B146" s="7"/>
      <c r="C146" s="8"/>
      <c r="D146" s="7"/>
      <c r="E146" s="8"/>
      <c r="F146" s="30">
        <f t="shared" si="19"/>
        <v>0</v>
      </c>
      <c r="G146" s="31">
        <f t="shared" si="20"/>
        <v>0</v>
      </c>
      <c r="H146" s="32">
        <f t="shared" si="21"/>
        <v>0</v>
      </c>
      <c r="J146" s="36" t="s">
        <v>183</v>
      </c>
      <c r="K146" s="37">
        <f t="shared" ref="K146" si="23">SUMIF($A$8:$A$230,J146,$H$8:$H$230)</f>
        <v>0</v>
      </c>
      <c r="L146" s="41"/>
      <c r="M146" s="69">
        <v>352111</v>
      </c>
      <c r="N146" s="96"/>
      <c r="O146" s="41"/>
    </row>
    <row r="147" spans="1:17" ht="15.75" thickBot="1" x14ac:dyDescent="0.3">
      <c r="A147" s="3"/>
      <c r="B147" s="7"/>
      <c r="C147" s="8"/>
      <c r="D147" s="7"/>
      <c r="E147" s="8"/>
      <c r="F147" s="30">
        <f t="shared" si="19"/>
        <v>0</v>
      </c>
      <c r="G147" s="31">
        <f t="shared" si="20"/>
        <v>0</v>
      </c>
      <c r="H147" s="32">
        <f t="shared" si="21"/>
        <v>0</v>
      </c>
      <c r="J147" s="51" t="s">
        <v>58</v>
      </c>
      <c r="K147" s="52">
        <f>SUM(K146)</f>
        <v>0</v>
      </c>
      <c r="L147" s="53" t="s">
        <v>196</v>
      </c>
      <c r="M147" s="54" t="s">
        <v>58</v>
      </c>
      <c r="N147" s="55">
        <f>SUM(N146)</f>
        <v>0</v>
      </c>
      <c r="O147" s="56">
        <f>N147-K147</f>
        <v>0</v>
      </c>
    </row>
    <row r="148" spans="1:17" ht="15.75" thickBot="1" x14ac:dyDescent="0.3">
      <c r="A148" s="3"/>
      <c r="B148" s="7"/>
      <c r="C148" s="8"/>
      <c r="D148" s="7"/>
      <c r="E148" s="8"/>
      <c r="F148" s="30">
        <f t="shared" si="19"/>
        <v>0</v>
      </c>
      <c r="G148" s="31">
        <f t="shared" si="20"/>
        <v>0</v>
      </c>
      <c r="H148" s="32">
        <f t="shared" si="21"/>
        <v>0</v>
      </c>
      <c r="J148" s="97">
        <v>351141</v>
      </c>
      <c r="K148" s="37">
        <f t="shared" ref="K148" si="24">SUMIF($A$8:$A$230,J148,$H$8:$H$230)</f>
        <v>0</v>
      </c>
      <c r="L148" s="41"/>
      <c r="M148" s="65">
        <v>352141</v>
      </c>
      <c r="N148" s="70"/>
      <c r="O148" s="41"/>
    </row>
    <row r="149" spans="1:17" ht="15.75" thickBot="1" x14ac:dyDescent="0.3">
      <c r="A149" s="3"/>
      <c r="B149" s="7"/>
      <c r="C149" s="8"/>
      <c r="D149" s="7"/>
      <c r="E149" s="8"/>
      <c r="F149" s="30">
        <f t="shared" si="19"/>
        <v>0</v>
      </c>
      <c r="G149" s="31">
        <f t="shared" si="20"/>
        <v>0</v>
      </c>
      <c r="H149" s="32">
        <f t="shared" si="21"/>
        <v>0</v>
      </c>
      <c r="J149" s="51" t="s">
        <v>58</v>
      </c>
      <c r="K149" s="52">
        <f>SUM(K148)</f>
        <v>0</v>
      </c>
      <c r="L149" s="53" t="s">
        <v>196</v>
      </c>
      <c r="M149" s="98" t="s">
        <v>58</v>
      </c>
      <c r="N149" s="55">
        <f>SUM(N148)</f>
        <v>0</v>
      </c>
      <c r="O149" s="56">
        <f>N149-K149</f>
        <v>0</v>
      </c>
    </row>
    <row r="150" spans="1:17" ht="15.75" thickBot="1" x14ac:dyDescent="0.3">
      <c r="A150" s="3"/>
      <c r="B150" s="7"/>
      <c r="C150" s="8"/>
      <c r="D150" s="7"/>
      <c r="E150" s="8"/>
      <c r="F150" s="30">
        <f t="shared" si="19"/>
        <v>0</v>
      </c>
      <c r="G150" s="31">
        <f t="shared" si="20"/>
        <v>0</v>
      </c>
      <c r="H150" s="32">
        <f t="shared" si="21"/>
        <v>0</v>
      </c>
      <c r="J150" s="83">
        <v>351151</v>
      </c>
      <c r="K150" s="37">
        <f t="shared" ref="K150" si="25">SUMIF($A$8:$A$230,J150,$H$8:$H$230)</f>
        <v>0</v>
      </c>
      <c r="L150" s="41"/>
      <c r="M150" s="84">
        <v>352151</v>
      </c>
      <c r="N150" s="85"/>
      <c r="O150" s="41"/>
    </row>
    <row r="151" spans="1:17" ht="15.75" thickBot="1" x14ac:dyDescent="0.3">
      <c r="A151" s="3"/>
      <c r="B151" s="7"/>
      <c r="C151" s="8"/>
      <c r="D151" s="7"/>
      <c r="E151" s="8"/>
      <c r="F151" s="30">
        <f t="shared" si="19"/>
        <v>0</v>
      </c>
      <c r="G151" s="31">
        <f t="shared" si="20"/>
        <v>0</v>
      </c>
      <c r="H151" s="32">
        <f t="shared" si="21"/>
        <v>0</v>
      </c>
      <c r="J151" s="51" t="s">
        <v>58</v>
      </c>
      <c r="K151" s="52">
        <f>SUM(K150)</f>
        <v>0</v>
      </c>
      <c r="L151" s="53" t="s">
        <v>196</v>
      </c>
      <c r="M151" s="62" t="s">
        <v>58</v>
      </c>
      <c r="N151" s="55">
        <f>SUM(N150)</f>
        <v>0</v>
      </c>
      <c r="O151" s="56">
        <f>N151-K151</f>
        <v>0</v>
      </c>
    </row>
    <row r="152" spans="1:17" x14ac:dyDescent="0.25">
      <c r="A152" s="3"/>
      <c r="B152" s="7"/>
      <c r="C152" s="8"/>
      <c r="D152" s="7"/>
      <c r="E152" s="8"/>
      <c r="F152" s="30">
        <f t="shared" si="19"/>
        <v>0</v>
      </c>
      <c r="G152" s="31">
        <f t="shared" si="20"/>
        <v>0</v>
      </c>
      <c r="H152" s="32">
        <f t="shared" si="21"/>
        <v>0</v>
      </c>
    </row>
    <row r="153" spans="1:17" x14ac:dyDescent="0.25">
      <c r="A153" s="3"/>
      <c r="B153" s="7"/>
      <c r="C153" s="8"/>
      <c r="D153" s="7"/>
      <c r="E153" s="8"/>
      <c r="F153" s="30">
        <f t="shared" si="19"/>
        <v>0</v>
      </c>
      <c r="G153" s="31">
        <f t="shared" si="20"/>
        <v>0</v>
      </c>
      <c r="H153" s="32">
        <f t="shared" si="21"/>
        <v>0</v>
      </c>
    </row>
    <row r="154" spans="1:17" x14ac:dyDescent="0.25">
      <c r="A154" s="3"/>
      <c r="B154" s="7"/>
      <c r="C154" s="8"/>
      <c r="D154" s="7"/>
      <c r="E154" s="8"/>
      <c r="F154" s="30">
        <f t="shared" si="19"/>
        <v>0</v>
      </c>
      <c r="G154" s="31">
        <f t="shared" si="20"/>
        <v>0</v>
      </c>
      <c r="H154" s="32">
        <f t="shared" si="21"/>
        <v>0</v>
      </c>
    </row>
    <row r="155" spans="1:17" ht="15.75" thickBot="1" x14ac:dyDescent="0.3">
      <c r="A155" s="3"/>
      <c r="B155" s="7"/>
      <c r="C155" s="8"/>
      <c r="D155" s="7"/>
      <c r="E155" s="8"/>
      <c r="F155" s="30">
        <f t="shared" si="19"/>
        <v>0</v>
      </c>
      <c r="G155" s="31">
        <f t="shared" si="20"/>
        <v>0</v>
      </c>
      <c r="H155" s="32">
        <f t="shared" si="21"/>
        <v>0</v>
      </c>
    </row>
    <row r="156" spans="1:17" ht="15.75" x14ac:dyDescent="0.25">
      <c r="A156" s="3"/>
      <c r="B156" s="7"/>
      <c r="C156" s="8"/>
      <c r="D156" s="7"/>
      <c r="E156" s="8"/>
      <c r="F156" s="30">
        <f t="shared" si="19"/>
        <v>0</v>
      </c>
      <c r="G156" s="31">
        <f t="shared" si="20"/>
        <v>0</v>
      </c>
      <c r="H156" s="32">
        <f t="shared" si="21"/>
        <v>0</v>
      </c>
      <c r="J156" s="132" t="s">
        <v>202</v>
      </c>
      <c r="K156" s="134" t="s">
        <v>0</v>
      </c>
      <c r="L156" s="135"/>
      <c r="M156" s="134" t="s">
        <v>1</v>
      </c>
      <c r="N156" s="135"/>
      <c r="O156" s="134" t="s">
        <v>2</v>
      </c>
      <c r="P156" s="135"/>
      <c r="Q156" s="136" t="s">
        <v>3</v>
      </c>
    </row>
    <row r="157" spans="1:17" ht="15.75" x14ac:dyDescent="0.25">
      <c r="A157" s="3"/>
      <c r="B157" s="7"/>
      <c r="C157" s="8"/>
      <c r="D157" s="7"/>
      <c r="E157" s="8"/>
      <c r="F157" s="30">
        <f t="shared" si="19"/>
        <v>0</v>
      </c>
      <c r="G157" s="31">
        <f t="shared" si="20"/>
        <v>0</v>
      </c>
      <c r="H157" s="32">
        <f t="shared" si="21"/>
        <v>0</v>
      </c>
      <c r="J157" s="133"/>
      <c r="K157" s="102" t="s">
        <v>5</v>
      </c>
      <c r="L157" s="103" t="s">
        <v>6</v>
      </c>
      <c r="M157" s="102" t="s">
        <v>5</v>
      </c>
      <c r="N157" s="103" t="s">
        <v>6</v>
      </c>
      <c r="O157" s="102" t="s">
        <v>5</v>
      </c>
      <c r="P157" s="103" t="s">
        <v>6</v>
      </c>
      <c r="Q157" s="137"/>
    </row>
    <row r="158" spans="1:17" ht="16.5" thickBot="1" x14ac:dyDescent="0.3">
      <c r="A158" s="3"/>
      <c r="B158" s="7"/>
      <c r="C158" s="8"/>
      <c r="D158" s="7"/>
      <c r="E158" s="8"/>
      <c r="F158" s="30">
        <f t="shared" si="19"/>
        <v>0</v>
      </c>
      <c r="G158" s="31">
        <f t="shared" si="20"/>
        <v>0</v>
      </c>
      <c r="H158" s="32">
        <f t="shared" si="21"/>
        <v>0</v>
      </c>
      <c r="J158" s="104">
        <v>1</v>
      </c>
      <c r="K158" s="105">
        <v>2</v>
      </c>
      <c r="L158" s="106">
        <v>3</v>
      </c>
      <c r="M158" s="105">
        <v>4</v>
      </c>
      <c r="N158" s="106">
        <v>5</v>
      </c>
      <c r="O158" s="105" t="s">
        <v>73</v>
      </c>
      <c r="P158" s="106" t="s">
        <v>72</v>
      </c>
      <c r="Q158" s="107" t="s">
        <v>71</v>
      </c>
    </row>
    <row r="159" spans="1:17" ht="15.75" x14ac:dyDescent="0.25">
      <c r="A159" s="3"/>
      <c r="B159" s="7"/>
      <c r="C159" s="8"/>
      <c r="D159" s="7"/>
      <c r="E159" s="8"/>
      <c r="F159" s="30">
        <f t="shared" si="19"/>
        <v>0</v>
      </c>
      <c r="G159" s="31">
        <f t="shared" si="20"/>
        <v>0</v>
      </c>
      <c r="H159" s="32">
        <f t="shared" si="21"/>
        <v>0</v>
      </c>
      <c r="J159" s="108">
        <v>0</v>
      </c>
      <c r="K159" s="109">
        <f>SUMIFS(B$8:B$230,$A$8:$A$230,"0*")</f>
        <v>0</v>
      </c>
      <c r="L159" s="110">
        <f t="shared" ref="L159:Q159" si="26">SUMIFS(C$8:C$230,$A$8:$A$230,"0*")</f>
        <v>0</v>
      </c>
      <c r="M159" s="109">
        <f t="shared" si="26"/>
        <v>0</v>
      </c>
      <c r="N159" s="110">
        <f t="shared" si="26"/>
        <v>0</v>
      </c>
      <c r="O159" s="111">
        <f t="shared" si="26"/>
        <v>0</v>
      </c>
      <c r="P159" s="112">
        <f t="shared" si="26"/>
        <v>0</v>
      </c>
      <c r="Q159" s="113">
        <f t="shared" si="26"/>
        <v>0</v>
      </c>
    </row>
    <row r="160" spans="1:17" ht="15.75" x14ac:dyDescent="0.25">
      <c r="A160" s="3"/>
      <c r="B160" s="7"/>
      <c r="C160" s="8"/>
      <c r="D160" s="7"/>
      <c r="E160" s="8"/>
      <c r="F160" s="30">
        <f t="shared" si="19"/>
        <v>0</v>
      </c>
      <c r="G160" s="31">
        <f t="shared" si="20"/>
        <v>0</v>
      </c>
      <c r="H160" s="32">
        <f t="shared" si="21"/>
        <v>0</v>
      </c>
      <c r="J160" s="114">
        <v>1</v>
      </c>
      <c r="K160" s="115">
        <f>SUMIFS(B$8:B$230,$A$8:$A$230,"1*")</f>
        <v>0</v>
      </c>
      <c r="L160" s="116">
        <f t="shared" ref="L160:Q160" si="27">SUMIFS(C$8:C$230,$A$8:$A$230,"1*")</f>
        <v>0</v>
      </c>
      <c r="M160" s="115">
        <f t="shared" si="27"/>
        <v>0</v>
      </c>
      <c r="N160" s="116">
        <f t="shared" si="27"/>
        <v>0</v>
      </c>
      <c r="O160" s="117">
        <f t="shared" si="27"/>
        <v>0</v>
      </c>
      <c r="P160" s="118">
        <f t="shared" si="27"/>
        <v>0</v>
      </c>
      <c r="Q160" s="119">
        <f t="shared" si="27"/>
        <v>0</v>
      </c>
    </row>
    <row r="161" spans="1:17" ht="15.75" x14ac:dyDescent="0.25">
      <c r="A161" s="3"/>
      <c r="B161" s="7"/>
      <c r="C161" s="8"/>
      <c r="D161" s="7"/>
      <c r="E161" s="8"/>
      <c r="F161" s="30">
        <f t="shared" si="19"/>
        <v>0</v>
      </c>
      <c r="G161" s="31">
        <f t="shared" si="20"/>
        <v>0</v>
      </c>
      <c r="H161" s="32">
        <f t="shared" si="21"/>
        <v>0</v>
      </c>
      <c r="J161" s="114">
        <v>2</v>
      </c>
      <c r="K161" s="115">
        <f>SUMIFS(B$8:B$230,$A$8:$A$230,"2*")</f>
        <v>0</v>
      </c>
      <c r="L161" s="116">
        <f t="shared" ref="L161:Q161" si="28">SUMIFS(C$8:C$230,$A$8:$A$230,"2*")</f>
        <v>0</v>
      </c>
      <c r="M161" s="115">
        <f t="shared" si="28"/>
        <v>0</v>
      </c>
      <c r="N161" s="116">
        <f t="shared" si="28"/>
        <v>0</v>
      </c>
      <c r="O161" s="117">
        <f t="shared" si="28"/>
        <v>0</v>
      </c>
      <c r="P161" s="118">
        <f t="shared" si="28"/>
        <v>0</v>
      </c>
      <c r="Q161" s="119">
        <f t="shared" si="28"/>
        <v>0</v>
      </c>
    </row>
    <row r="162" spans="1:17" ht="15.75" x14ac:dyDescent="0.25">
      <c r="A162" s="3"/>
      <c r="B162" s="7"/>
      <c r="C162" s="8"/>
      <c r="D162" s="7"/>
      <c r="E162" s="8"/>
      <c r="F162" s="30">
        <f t="shared" si="19"/>
        <v>0</v>
      </c>
      <c r="G162" s="31">
        <f t="shared" si="20"/>
        <v>0</v>
      </c>
      <c r="H162" s="32">
        <f t="shared" si="21"/>
        <v>0</v>
      </c>
      <c r="J162" s="114">
        <v>3</v>
      </c>
      <c r="K162" s="115">
        <f>SUMIFS(B$8:B$230,$A$8:$A$230,"3*")</f>
        <v>0</v>
      </c>
      <c r="L162" s="116">
        <f t="shared" ref="L162:Q162" si="29">SUMIFS(C$8:C$230,$A$8:$A$230,"3*")</f>
        <v>0</v>
      </c>
      <c r="M162" s="115">
        <f t="shared" si="29"/>
        <v>0</v>
      </c>
      <c r="N162" s="116">
        <f t="shared" si="29"/>
        <v>0</v>
      </c>
      <c r="O162" s="117">
        <f t="shared" si="29"/>
        <v>0</v>
      </c>
      <c r="P162" s="118">
        <f t="shared" si="29"/>
        <v>0</v>
      </c>
      <c r="Q162" s="119">
        <f t="shared" si="29"/>
        <v>0</v>
      </c>
    </row>
    <row r="163" spans="1:17" ht="15.75" x14ac:dyDescent="0.25">
      <c r="A163" s="3"/>
      <c r="B163" s="7"/>
      <c r="C163" s="8"/>
      <c r="D163" s="7"/>
      <c r="E163" s="8"/>
      <c r="F163" s="30">
        <f t="shared" si="19"/>
        <v>0</v>
      </c>
      <c r="G163" s="31">
        <f t="shared" si="20"/>
        <v>0</v>
      </c>
      <c r="H163" s="32">
        <f t="shared" si="21"/>
        <v>0</v>
      </c>
      <c r="J163" s="114">
        <v>4</v>
      </c>
      <c r="K163" s="115">
        <f>SUMIFS(B$8:B$230,$A$8:$A$230,"4*")</f>
        <v>0</v>
      </c>
      <c r="L163" s="116">
        <f t="shared" ref="L163:Q163" si="30">SUMIFS(C$8:C$230,$A$8:$A$230,"4*")</f>
        <v>0</v>
      </c>
      <c r="M163" s="115">
        <f t="shared" si="30"/>
        <v>0</v>
      </c>
      <c r="N163" s="116">
        <f t="shared" si="30"/>
        <v>0</v>
      </c>
      <c r="O163" s="117">
        <f t="shared" si="30"/>
        <v>0</v>
      </c>
      <c r="P163" s="118">
        <f t="shared" si="30"/>
        <v>0</v>
      </c>
      <c r="Q163" s="119">
        <f t="shared" si="30"/>
        <v>0</v>
      </c>
    </row>
    <row r="164" spans="1:17" ht="15.75" x14ac:dyDescent="0.25">
      <c r="A164" s="3"/>
      <c r="B164" s="7"/>
      <c r="C164" s="8"/>
      <c r="D164" s="7"/>
      <c r="E164" s="8"/>
      <c r="F164" s="30">
        <f t="shared" si="19"/>
        <v>0</v>
      </c>
      <c r="G164" s="31">
        <f t="shared" si="20"/>
        <v>0</v>
      </c>
      <c r="H164" s="32">
        <f t="shared" si="21"/>
        <v>0</v>
      </c>
      <c r="J164" s="114">
        <v>5</v>
      </c>
      <c r="K164" s="115">
        <f>SUMIFS(B$8:B$230,$A$8:$A$230,"5*")</f>
        <v>0</v>
      </c>
      <c r="L164" s="116">
        <f t="shared" ref="L164:Q164" si="31">SUMIFS(C$8:C$230,$A$8:$A$230,"5*")</f>
        <v>0</v>
      </c>
      <c r="M164" s="115">
        <f t="shared" si="31"/>
        <v>0</v>
      </c>
      <c r="N164" s="116">
        <f t="shared" si="31"/>
        <v>0</v>
      </c>
      <c r="O164" s="117">
        <f t="shared" si="31"/>
        <v>0</v>
      </c>
      <c r="P164" s="118">
        <f t="shared" si="31"/>
        <v>0</v>
      </c>
      <c r="Q164" s="119">
        <f t="shared" si="31"/>
        <v>0</v>
      </c>
    </row>
    <row r="165" spans="1:17" ht="15.75" x14ac:dyDescent="0.25">
      <c r="A165" s="3"/>
      <c r="B165" s="7"/>
      <c r="C165" s="8"/>
      <c r="D165" s="7"/>
      <c r="E165" s="8"/>
      <c r="F165" s="30">
        <f t="shared" si="19"/>
        <v>0</v>
      </c>
      <c r="G165" s="31">
        <f t="shared" si="20"/>
        <v>0</v>
      </c>
      <c r="H165" s="32">
        <f t="shared" si="21"/>
        <v>0</v>
      </c>
      <c r="J165" s="114">
        <v>6</v>
      </c>
      <c r="K165" s="115">
        <f>SUMIFS(B$8:B$230,$A$8:$A$230,"6*")</f>
        <v>0</v>
      </c>
      <c r="L165" s="116">
        <f t="shared" ref="L165:Q165" si="32">SUMIFS(C$8:C$230,$A$8:$A$230,"6*")</f>
        <v>0</v>
      </c>
      <c r="M165" s="115">
        <f t="shared" si="32"/>
        <v>0</v>
      </c>
      <c r="N165" s="116">
        <f t="shared" si="32"/>
        <v>0</v>
      </c>
      <c r="O165" s="117">
        <f t="shared" si="32"/>
        <v>0</v>
      </c>
      <c r="P165" s="118">
        <f t="shared" si="32"/>
        <v>0</v>
      </c>
      <c r="Q165" s="119">
        <f t="shared" si="32"/>
        <v>0</v>
      </c>
    </row>
    <row r="166" spans="1:17" ht="15.75" x14ac:dyDescent="0.25">
      <c r="A166" s="3"/>
      <c r="B166" s="7"/>
      <c r="C166" s="8"/>
      <c r="D166" s="7"/>
      <c r="E166" s="8"/>
      <c r="F166" s="30">
        <f t="shared" si="19"/>
        <v>0</v>
      </c>
      <c r="G166" s="31">
        <f t="shared" si="20"/>
        <v>0</v>
      </c>
      <c r="H166" s="32">
        <f t="shared" si="21"/>
        <v>0</v>
      </c>
      <c r="J166" s="114">
        <v>7</v>
      </c>
      <c r="K166" s="115">
        <f>SUMIFS(B$8:B$230,$A$8:$A$230,"7*")</f>
        <v>0</v>
      </c>
      <c r="L166" s="116">
        <f t="shared" ref="L166:Q166" si="33">SUMIFS(C$8:C$230,$A$8:$A$230,"7*")</f>
        <v>0</v>
      </c>
      <c r="M166" s="115">
        <f t="shared" si="33"/>
        <v>0</v>
      </c>
      <c r="N166" s="116">
        <f t="shared" si="33"/>
        <v>0</v>
      </c>
      <c r="O166" s="117">
        <f t="shared" si="33"/>
        <v>0</v>
      </c>
      <c r="P166" s="118">
        <f t="shared" si="33"/>
        <v>0</v>
      </c>
      <c r="Q166" s="119">
        <f t="shared" si="33"/>
        <v>0</v>
      </c>
    </row>
    <row r="167" spans="1:17" ht="15.75" x14ac:dyDescent="0.25">
      <c r="A167" s="3"/>
      <c r="B167" s="7"/>
      <c r="C167" s="8"/>
      <c r="D167" s="7"/>
      <c r="E167" s="8"/>
      <c r="F167" s="30">
        <f t="shared" si="19"/>
        <v>0</v>
      </c>
      <c r="G167" s="31">
        <f t="shared" si="20"/>
        <v>0</v>
      </c>
      <c r="H167" s="32">
        <f t="shared" si="21"/>
        <v>0</v>
      </c>
      <c r="J167" s="114">
        <v>8</v>
      </c>
      <c r="K167" s="115">
        <f>SUMIFS(B$8:B$230,$A$8:$A$230,"8*")</f>
        <v>0</v>
      </c>
      <c r="L167" s="116">
        <f t="shared" ref="L167:Q167" si="34">SUMIFS(C$8:C$230,$A$8:$A$230,"8*")</f>
        <v>0</v>
      </c>
      <c r="M167" s="115">
        <f t="shared" si="34"/>
        <v>0</v>
      </c>
      <c r="N167" s="116">
        <f t="shared" si="34"/>
        <v>0</v>
      </c>
      <c r="O167" s="117">
        <f t="shared" si="34"/>
        <v>0</v>
      </c>
      <c r="P167" s="118">
        <f t="shared" si="34"/>
        <v>0</v>
      </c>
      <c r="Q167" s="119">
        <f t="shared" si="34"/>
        <v>0</v>
      </c>
    </row>
    <row r="168" spans="1:17" ht="16.5" thickBot="1" x14ac:dyDescent="0.3">
      <c r="A168" s="3"/>
      <c r="B168" s="7"/>
      <c r="C168" s="8"/>
      <c r="D168" s="7"/>
      <c r="E168" s="8"/>
      <c r="F168" s="30">
        <f t="shared" si="19"/>
        <v>0</v>
      </c>
      <c r="G168" s="31">
        <f t="shared" si="20"/>
        <v>0</v>
      </c>
      <c r="H168" s="32">
        <f t="shared" si="21"/>
        <v>0</v>
      </c>
      <c r="J168" s="120">
        <v>9</v>
      </c>
      <c r="K168" s="121">
        <f>SUMIFS(B$8:B$230,$A$8:$A$230,"9*")</f>
        <v>0</v>
      </c>
      <c r="L168" s="122">
        <f t="shared" ref="L168:Q168" si="35">SUMIFS(C$8:C$230,$A$8:$A$230,"9*")</f>
        <v>0</v>
      </c>
      <c r="M168" s="121">
        <f t="shared" si="35"/>
        <v>0</v>
      </c>
      <c r="N168" s="122">
        <f t="shared" si="35"/>
        <v>0</v>
      </c>
      <c r="O168" s="123">
        <f t="shared" si="35"/>
        <v>0</v>
      </c>
      <c r="P168" s="124">
        <f t="shared" si="35"/>
        <v>0</v>
      </c>
      <c r="Q168" s="125">
        <f t="shared" si="35"/>
        <v>0</v>
      </c>
    </row>
    <row r="169" spans="1:17" ht="16.5" thickBot="1" x14ac:dyDescent="0.3">
      <c r="A169" s="3"/>
      <c r="B169" s="7"/>
      <c r="C169" s="8"/>
      <c r="D169" s="7"/>
      <c r="E169" s="8"/>
      <c r="F169" s="30">
        <f t="shared" si="19"/>
        <v>0</v>
      </c>
      <c r="G169" s="31">
        <f t="shared" si="20"/>
        <v>0</v>
      </c>
      <c r="H169" s="32">
        <f t="shared" si="21"/>
        <v>0</v>
      </c>
      <c r="J169" s="126" t="s">
        <v>203</v>
      </c>
      <c r="K169" s="127">
        <f>SUM(K159:K168)</f>
        <v>0</v>
      </c>
      <c r="L169" s="128">
        <f t="shared" ref="L169:Q169" si="36">SUM(L159:L168)</f>
        <v>0</v>
      </c>
      <c r="M169" s="127">
        <f t="shared" si="36"/>
        <v>0</v>
      </c>
      <c r="N169" s="128">
        <f t="shared" si="36"/>
        <v>0</v>
      </c>
      <c r="O169" s="129">
        <f t="shared" si="36"/>
        <v>0</v>
      </c>
      <c r="P169" s="130">
        <f t="shared" si="36"/>
        <v>0</v>
      </c>
      <c r="Q169" s="131">
        <f t="shared" si="36"/>
        <v>0</v>
      </c>
    </row>
    <row r="170" spans="1:17" x14ac:dyDescent="0.25">
      <c r="A170" s="3"/>
      <c r="B170" s="7"/>
      <c r="C170" s="8"/>
      <c r="D170" s="7"/>
      <c r="E170" s="8"/>
      <c r="F170" s="30">
        <f t="shared" si="19"/>
        <v>0</v>
      </c>
      <c r="G170" s="31">
        <f t="shared" si="20"/>
        <v>0</v>
      </c>
      <c r="H170" s="32">
        <f t="shared" si="21"/>
        <v>0</v>
      </c>
    </row>
    <row r="171" spans="1:17" x14ac:dyDescent="0.25">
      <c r="A171" s="3"/>
      <c r="B171" s="7"/>
      <c r="C171" s="8"/>
      <c r="D171" s="7"/>
      <c r="E171" s="8"/>
      <c r="F171" s="30">
        <f t="shared" si="19"/>
        <v>0</v>
      </c>
      <c r="G171" s="31">
        <f t="shared" si="20"/>
        <v>0</v>
      </c>
      <c r="H171" s="32">
        <f t="shared" si="21"/>
        <v>0</v>
      </c>
    </row>
    <row r="172" spans="1:17" x14ac:dyDescent="0.25">
      <c r="A172" s="3"/>
      <c r="B172" s="7"/>
      <c r="C172" s="8"/>
      <c r="D172" s="7"/>
      <c r="E172" s="8"/>
      <c r="F172" s="30">
        <f t="shared" si="19"/>
        <v>0</v>
      </c>
      <c r="G172" s="31">
        <f t="shared" si="20"/>
        <v>0</v>
      </c>
      <c r="H172" s="32">
        <f t="shared" si="21"/>
        <v>0</v>
      </c>
    </row>
    <row r="173" spans="1:17" x14ac:dyDescent="0.25">
      <c r="A173" s="3"/>
      <c r="B173" s="7"/>
      <c r="C173" s="8"/>
      <c r="D173" s="7"/>
      <c r="E173" s="8"/>
      <c r="F173" s="30">
        <f t="shared" si="19"/>
        <v>0</v>
      </c>
      <c r="G173" s="31">
        <f t="shared" si="20"/>
        <v>0</v>
      </c>
      <c r="H173" s="32">
        <f t="shared" si="21"/>
        <v>0</v>
      </c>
    </row>
    <row r="174" spans="1:17" x14ac:dyDescent="0.25">
      <c r="A174" s="3"/>
      <c r="B174" s="7"/>
      <c r="C174" s="8"/>
      <c r="D174" s="7"/>
      <c r="E174" s="8"/>
      <c r="F174" s="30">
        <f t="shared" si="19"/>
        <v>0</v>
      </c>
      <c r="G174" s="31">
        <f t="shared" si="20"/>
        <v>0</v>
      </c>
      <c r="H174" s="32">
        <f t="shared" si="21"/>
        <v>0</v>
      </c>
    </row>
    <row r="175" spans="1:17" x14ac:dyDescent="0.25">
      <c r="A175" s="3"/>
      <c r="B175" s="7"/>
      <c r="C175" s="8"/>
      <c r="D175" s="7"/>
      <c r="E175" s="8"/>
      <c r="F175" s="30">
        <f t="shared" si="19"/>
        <v>0</v>
      </c>
      <c r="G175" s="31">
        <f t="shared" si="20"/>
        <v>0</v>
      </c>
      <c r="H175" s="32">
        <f t="shared" si="21"/>
        <v>0</v>
      </c>
    </row>
    <row r="176" spans="1:17" x14ac:dyDescent="0.25">
      <c r="A176" s="3"/>
      <c r="B176" s="7"/>
      <c r="C176" s="8"/>
      <c r="D176" s="7"/>
      <c r="E176" s="8"/>
      <c r="F176" s="30">
        <f t="shared" si="19"/>
        <v>0</v>
      </c>
      <c r="G176" s="31">
        <f t="shared" si="20"/>
        <v>0</v>
      </c>
      <c r="H176" s="32">
        <f t="shared" si="21"/>
        <v>0</v>
      </c>
    </row>
    <row r="177" spans="1:8" x14ac:dyDescent="0.25">
      <c r="A177" s="3"/>
      <c r="B177" s="7"/>
      <c r="C177" s="8"/>
      <c r="D177" s="7"/>
      <c r="E177" s="8"/>
      <c r="F177" s="30">
        <f t="shared" si="19"/>
        <v>0</v>
      </c>
      <c r="G177" s="31">
        <f t="shared" si="20"/>
        <v>0</v>
      </c>
      <c r="H177" s="32">
        <f t="shared" si="21"/>
        <v>0</v>
      </c>
    </row>
    <row r="178" spans="1:8" x14ac:dyDescent="0.25">
      <c r="A178" s="3"/>
      <c r="B178" s="7"/>
      <c r="C178" s="8"/>
      <c r="D178" s="7"/>
      <c r="E178" s="8"/>
      <c r="F178" s="30">
        <f t="shared" si="19"/>
        <v>0</v>
      </c>
      <c r="G178" s="31">
        <f t="shared" si="20"/>
        <v>0</v>
      </c>
      <c r="H178" s="32">
        <f t="shared" si="21"/>
        <v>0</v>
      </c>
    </row>
    <row r="179" spans="1:8" x14ac:dyDescent="0.25">
      <c r="A179" s="3"/>
      <c r="B179" s="7"/>
      <c r="C179" s="8"/>
      <c r="D179" s="7"/>
      <c r="E179" s="8"/>
      <c r="F179" s="30">
        <f t="shared" si="19"/>
        <v>0</v>
      </c>
      <c r="G179" s="31">
        <f t="shared" si="20"/>
        <v>0</v>
      </c>
      <c r="H179" s="32">
        <f t="shared" si="21"/>
        <v>0</v>
      </c>
    </row>
    <row r="180" spans="1:8" x14ac:dyDescent="0.25">
      <c r="A180" s="3"/>
      <c r="B180" s="7"/>
      <c r="C180" s="8"/>
      <c r="D180" s="7"/>
      <c r="E180" s="8"/>
      <c r="F180" s="30">
        <f t="shared" si="19"/>
        <v>0</v>
      </c>
      <c r="G180" s="31">
        <f t="shared" si="20"/>
        <v>0</v>
      </c>
      <c r="H180" s="32">
        <f t="shared" si="21"/>
        <v>0</v>
      </c>
    </row>
    <row r="181" spans="1:8" x14ac:dyDescent="0.25">
      <c r="A181" s="3"/>
      <c r="B181" s="7"/>
      <c r="C181" s="8"/>
      <c r="D181" s="7"/>
      <c r="E181" s="8"/>
      <c r="F181" s="30">
        <f t="shared" si="19"/>
        <v>0</v>
      </c>
      <c r="G181" s="31">
        <f t="shared" si="20"/>
        <v>0</v>
      </c>
      <c r="H181" s="32">
        <f t="shared" si="21"/>
        <v>0</v>
      </c>
    </row>
    <row r="182" spans="1:8" x14ac:dyDescent="0.25">
      <c r="A182" s="3"/>
      <c r="B182" s="7"/>
      <c r="C182" s="8"/>
      <c r="D182" s="7"/>
      <c r="E182" s="8"/>
      <c r="F182" s="30">
        <f t="shared" si="19"/>
        <v>0</v>
      </c>
      <c r="G182" s="31">
        <f t="shared" si="20"/>
        <v>0</v>
      </c>
      <c r="H182" s="32">
        <f t="shared" si="21"/>
        <v>0</v>
      </c>
    </row>
    <row r="183" spans="1:8" x14ac:dyDescent="0.25">
      <c r="A183" s="3"/>
      <c r="B183" s="7"/>
      <c r="C183" s="8"/>
      <c r="D183" s="7"/>
      <c r="E183" s="8"/>
      <c r="F183" s="30">
        <f t="shared" si="19"/>
        <v>0</v>
      </c>
      <c r="G183" s="31">
        <f t="shared" si="20"/>
        <v>0</v>
      </c>
      <c r="H183" s="32">
        <f t="shared" si="21"/>
        <v>0</v>
      </c>
    </row>
    <row r="184" spans="1:8" x14ac:dyDescent="0.25">
      <c r="A184" s="3"/>
      <c r="B184" s="7"/>
      <c r="C184" s="8"/>
      <c r="D184" s="7"/>
      <c r="E184" s="8"/>
      <c r="F184" s="30">
        <f t="shared" si="19"/>
        <v>0</v>
      </c>
      <c r="G184" s="31">
        <f t="shared" si="20"/>
        <v>0</v>
      </c>
      <c r="H184" s="32">
        <f t="shared" si="21"/>
        <v>0</v>
      </c>
    </row>
    <row r="185" spans="1:8" x14ac:dyDescent="0.25">
      <c r="A185" s="3"/>
      <c r="B185" s="7"/>
      <c r="C185" s="8"/>
      <c r="D185" s="7"/>
      <c r="E185" s="8"/>
      <c r="F185" s="30">
        <f t="shared" si="19"/>
        <v>0</v>
      </c>
      <c r="G185" s="31">
        <f t="shared" si="20"/>
        <v>0</v>
      </c>
      <c r="H185" s="32">
        <f t="shared" si="21"/>
        <v>0</v>
      </c>
    </row>
    <row r="186" spans="1:8" x14ac:dyDescent="0.25">
      <c r="A186" s="3"/>
      <c r="B186" s="7"/>
      <c r="C186" s="8"/>
      <c r="D186" s="7"/>
      <c r="E186" s="8"/>
      <c r="F186" s="30">
        <f t="shared" si="19"/>
        <v>0</v>
      </c>
      <c r="G186" s="31">
        <f t="shared" si="20"/>
        <v>0</v>
      </c>
      <c r="H186" s="32">
        <f t="shared" si="21"/>
        <v>0</v>
      </c>
    </row>
    <row r="187" spans="1:8" x14ac:dyDescent="0.25">
      <c r="A187" s="3"/>
      <c r="B187" s="7"/>
      <c r="C187" s="8"/>
      <c r="D187" s="7"/>
      <c r="E187" s="8"/>
      <c r="F187" s="30">
        <f t="shared" si="19"/>
        <v>0</v>
      </c>
      <c r="G187" s="31">
        <f t="shared" si="20"/>
        <v>0</v>
      </c>
      <c r="H187" s="32">
        <f t="shared" si="21"/>
        <v>0</v>
      </c>
    </row>
    <row r="188" spans="1:8" x14ac:dyDescent="0.25">
      <c r="A188" s="3"/>
      <c r="B188" s="7"/>
      <c r="C188" s="8"/>
      <c r="D188" s="7"/>
      <c r="E188" s="8"/>
      <c r="F188" s="30">
        <f t="shared" si="19"/>
        <v>0</v>
      </c>
      <c r="G188" s="31">
        <f t="shared" si="20"/>
        <v>0</v>
      </c>
      <c r="H188" s="32">
        <f t="shared" si="21"/>
        <v>0</v>
      </c>
    </row>
    <row r="189" spans="1:8" x14ac:dyDescent="0.25">
      <c r="A189" s="3"/>
      <c r="B189" s="7"/>
      <c r="C189" s="8"/>
      <c r="D189" s="7"/>
      <c r="E189" s="8"/>
      <c r="F189" s="30">
        <f t="shared" si="19"/>
        <v>0</v>
      </c>
      <c r="G189" s="31">
        <f t="shared" si="20"/>
        <v>0</v>
      </c>
      <c r="H189" s="32">
        <f t="shared" si="21"/>
        <v>0</v>
      </c>
    </row>
    <row r="190" spans="1:8" x14ac:dyDescent="0.25">
      <c r="A190" s="3"/>
      <c r="B190" s="7"/>
      <c r="C190" s="8"/>
      <c r="D190" s="7"/>
      <c r="E190" s="8"/>
      <c r="F190" s="30">
        <f t="shared" si="19"/>
        <v>0</v>
      </c>
      <c r="G190" s="31">
        <f t="shared" si="20"/>
        <v>0</v>
      </c>
      <c r="H190" s="32">
        <f t="shared" si="21"/>
        <v>0</v>
      </c>
    </row>
    <row r="191" spans="1:8" x14ac:dyDescent="0.25">
      <c r="A191" s="3"/>
      <c r="B191" s="7"/>
      <c r="C191" s="8"/>
      <c r="D191" s="7"/>
      <c r="E191" s="8"/>
      <c r="F191" s="30">
        <f t="shared" si="19"/>
        <v>0</v>
      </c>
      <c r="G191" s="31">
        <f t="shared" si="20"/>
        <v>0</v>
      </c>
      <c r="H191" s="32">
        <f t="shared" si="21"/>
        <v>0</v>
      </c>
    </row>
    <row r="192" spans="1:8" x14ac:dyDescent="0.25">
      <c r="A192" s="3"/>
      <c r="B192" s="7"/>
      <c r="C192" s="8"/>
      <c r="D192" s="7"/>
      <c r="E192" s="8"/>
      <c r="F192" s="30">
        <f t="shared" si="19"/>
        <v>0</v>
      </c>
      <c r="G192" s="31">
        <f t="shared" si="20"/>
        <v>0</v>
      </c>
      <c r="H192" s="32">
        <f t="shared" si="21"/>
        <v>0</v>
      </c>
    </row>
    <row r="193" spans="1:8" x14ac:dyDescent="0.25">
      <c r="A193" s="3"/>
      <c r="B193" s="7"/>
      <c r="C193" s="8"/>
      <c r="D193" s="7"/>
      <c r="E193" s="8"/>
      <c r="F193" s="30">
        <f t="shared" si="19"/>
        <v>0</v>
      </c>
      <c r="G193" s="31">
        <f t="shared" si="20"/>
        <v>0</v>
      </c>
      <c r="H193" s="32">
        <f t="shared" si="21"/>
        <v>0</v>
      </c>
    </row>
    <row r="194" spans="1:8" x14ac:dyDescent="0.25">
      <c r="A194" s="3"/>
      <c r="B194" s="7"/>
      <c r="C194" s="8"/>
      <c r="D194" s="7"/>
      <c r="E194" s="8"/>
      <c r="F194" s="30">
        <f t="shared" si="19"/>
        <v>0</v>
      </c>
      <c r="G194" s="31">
        <f t="shared" si="20"/>
        <v>0</v>
      </c>
      <c r="H194" s="32">
        <f t="shared" si="21"/>
        <v>0</v>
      </c>
    </row>
    <row r="195" spans="1:8" x14ac:dyDescent="0.25">
      <c r="A195" s="3"/>
      <c r="B195" s="7"/>
      <c r="C195" s="8"/>
      <c r="D195" s="7"/>
      <c r="E195" s="8"/>
      <c r="F195" s="30">
        <f t="shared" si="19"/>
        <v>0</v>
      </c>
      <c r="G195" s="31">
        <f t="shared" si="20"/>
        <v>0</v>
      </c>
      <c r="H195" s="32">
        <f t="shared" si="21"/>
        <v>0</v>
      </c>
    </row>
    <row r="196" spans="1:8" x14ac:dyDescent="0.25">
      <c r="A196" s="3"/>
      <c r="B196" s="7"/>
      <c r="C196" s="8"/>
      <c r="D196" s="7"/>
      <c r="E196" s="8"/>
      <c r="F196" s="30">
        <f t="shared" si="19"/>
        <v>0</v>
      </c>
      <c r="G196" s="31">
        <f t="shared" si="20"/>
        <v>0</v>
      </c>
      <c r="H196" s="32">
        <f t="shared" si="21"/>
        <v>0</v>
      </c>
    </row>
    <row r="197" spans="1:8" x14ac:dyDescent="0.25">
      <c r="A197" s="3"/>
      <c r="B197" s="7"/>
      <c r="C197" s="8"/>
      <c r="D197" s="7"/>
      <c r="E197" s="8"/>
      <c r="F197" s="30">
        <f t="shared" si="19"/>
        <v>0</v>
      </c>
      <c r="G197" s="31">
        <f t="shared" si="20"/>
        <v>0</v>
      </c>
      <c r="H197" s="32">
        <f t="shared" si="21"/>
        <v>0</v>
      </c>
    </row>
    <row r="198" spans="1:8" x14ac:dyDescent="0.25">
      <c r="A198" s="3"/>
      <c r="B198" s="7"/>
      <c r="C198" s="8"/>
      <c r="D198" s="7"/>
      <c r="E198" s="8"/>
      <c r="F198" s="30">
        <f t="shared" si="19"/>
        <v>0</v>
      </c>
      <c r="G198" s="31">
        <f t="shared" si="20"/>
        <v>0</v>
      </c>
      <c r="H198" s="32">
        <f t="shared" si="21"/>
        <v>0</v>
      </c>
    </row>
    <row r="199" spans="1:8" x14ac:dyDescent="0.25">
      <c r="A199" s="3"/>
      <c r="B199" s="7"/>
      <c r="C199" s="8"/>
      <c r="D199" s="7"/>
      <c r="E199" s="8"/>
      <c r="F199" s="30">
        <f t="shared" si="19"/>
        <v>0</v>
      </c>
      <c r="G199" s="31">
        <f t="shared" si="20"/>
        <v>0</v>
      </c>
      <c r="H199" s="32">
        <f t="shared" si="21"/>
        <v>0</v>
      </c>
    </row>
    <row r="200" spans="1:8" x14ac:dyDescent="0.25">
      <c r="A200" s="3"/>
      <c r="B200" s="7"/>
      <c r="C200" s="8"/>
      <c r="D200" s="7"/>
      <c r="E200" s="8"/>
      <c r="F200" s="30">
        <f t="shared" si="19"/>
        <v>0</v>
      </c>
      <c r="G200" s="31">
        <f t="shared" si="20"/>
        <v>0</v>
      </c>
      <c r="H200" s="32">
        <f t="shared" si="21"/>
        <v>0</v>
      </c>
    </row>
    <row r="201" spans="1:8" x14ac:dyDescent="0.25">
      <c r="A201" s="3"/>
      <c r="B201" s="7"/>
      <c r="C201" s="8"/>
      <c r="D201" s="7"/>
      <c r="E201" s="8"/>
      <c r="F201" s="30">
        <f t="shared" ref="F201:F230" si="37">B201+D201</f>
        <v>0</v>
      </c>
      <c r="G201" s="31">
        <f t="shared" ref="G201:G230" si="38">C201+E201</f>
        <v>0</v>
      </c>
      <c r="H201" s="32">
        <f t="shared" ref="H201:H230" si="39">F201-G201</f>
        <v>0</v>
      </c>
    </row>
    <row r="202" spans="1:8" x14ac:dyDescent="0.25">
      <c r="A202" s="3"/>
      <c r="B202" s="7"/>
      <c r="C202" s="8"/>
      <c r="D202" s="7"/>
      <c r="E202" s="8"/>
      <c r="F202" s="30">
        <f t="shared" si="37"/>
        <v>0</v>
      </c>
      <c r="G202" s="31">
        <f t="shared" si="38"/>
        <v>0</v>
      </c>
      <c r="H202" s="32">
        <f t="shared" si="39"/>
        <v>0</v>
      </c>
    </row>
    <row r="203" spans="1:8" x14ac:dyDescent="0.25">
      <c r="A203" s="3"/>
      <c r="B203" s="7"/>
      <c r="C203" s="8"/>
      <c r="D203" s="7"/>
      <c r="E203" s="8"/>
      <c r="F203" s="30">
        <f t="shared" si="37"/>
        <v>0</v>
      </c>
      <c r="G203" s="31">
        <f t="shared" si="38"/>
        <v>0</v>
      </c>
      <c r="H203" s="32">
        <f t="shared" si="39"/>
        <v>0</v>
      </c>
    </row>
    <row r="204" spans="1:8" x14ac:dyDescent="0.25">
      <c r="A204" s="3"/>
      <c r="B204" s="7"/>
      <c r="C204" s="8"/>
      <c r="D204" s="7"/>
      <c r="E204" s="8"/>
      <c r="F204" s="30">
        <f t="shared" si="37"/>
        <v>0</v>
      </c>
      <c r="G204" s="31">
        <f t="shared" si="38"/>
        <v>0</v>
      </c>
      <c r="H204" s="32">
        <f t="shared" si="39"/>
        <v>0</v>
      </c>
    </row>
    <row r="205" spans="1:8" x14ac:dyDescent="0.25">
      <c r="A205" s="3"/>
      <c r="B205" s="7"/>
      <c r="C205" s="8"/>
      <c r="D205" s="7"/>
      <c r="E205" s="8"/>
      <c r="F205" s="30">
        <f t="shared" si="37"/>
        <v>0</v>
      </c>
      <c r="G205" s="31">
        <f t="shared" si="38"/>
        <v>0</v>
      </c>
      <c r="H205" s="32">
        <f t="shared" si="39"/>
        <v>0</v>
      </c>
    </row>
    <row r="206" spans="1:8" x14ac:dyDescent="0.25">
      <c r="A206" s="3"/>
      <c r="B206" s="7"/>
      <c r="C206" s="8"/>
      <c r="D206" s="7"/>
      <c r="E206" s="8"/>
      <c r="F206" s="30">
        <f t="shared" si="37"/>
        <v>0</v>
      </c>
      <c r="G206" s="31">
        <f t="shared" si="38"/>
        <v>0</v>
      </c>
      <c r="H206" s="32">
        <f t="shared" si="39"/>
        <v>0</v>
      </c>
    </row>
    <row r="207" spans="1:8" x14ac:dyDescent="0.25">
      <c r="A207" s="3"/>
      <c r="B207" s="7"/>
      <c r="C207" s="8"/>
      <c r="D207" s="7"/>
      <c r="E207" s="8"/>
      <c r="F207" s="30">
        <f t="shared" si="37"/>
        <v>0</v>
      </c>
      <c r="G207" s="31">
        <f t="shared" si="38"/>
        <v>0</v>
      </c>
      <c r="H207" s="32">
        <f t="shared" si="39"/>
        <v>0</v>
      </c>
    </row>
    <row r="208" spans="1:8" x14ac:dyDescent="0.25">
      <c r="A208" s="3"/>
      <c r="B208" s="7"/>
      <c r="C208" s="8"/>
      <c r="D208" s="7"/>
      <c r="E208" s="8"/>
      <c r="F208" s="30">
        <f t="shared" si="37"/>
        <v>0</v>
      </c>
      <c r="G208" s="31">
        <f t="shared" si="38"/>
        <v>0</v>
      </c>
      <c r="H208" s="32">
        <f t="shared" si="39"/>
        <v>0</v>
      </c>
    </row>
    <row r="209" spans="1:8" x14ac:dyDescent="0.25">
      <c r="A209" s="3"/>
      <c r="B209" s="7"/>
      <c r="C209" s="8"/>
      <c r="D209" s="7"/>
      <c r="E209" s="8"/>
      <c r="F209" s="30">
        <f t="shared" si="37"/>
        <v>0</v>
      </c>
      <c r="G209" s="31">
        <f t="shared" si="38"/>
        <v>0</v>
      </c>
      <c r="H209" s="32">
        <f t="shared" si="39"/>
        <v>0</v>
      </c>
    </row>
    <row r="210" spans="1:8" x14ac:dyDescent="0.25">
      <c r="A210" s="3"/>
      <c r="B210" s="7"/>
      <c r="C210" s="8"/>
      <c r="D210" s="7"/>
      <c r="E210" s="8"/>
      <c r="F210" s="30">
        <f t="shared" si="37"/>
        <v>0</v>
      </c>
      <c r="G210" s="31">
        <f t="shared" si="38"/>
        <v>0</v>
      </c>
      <c r="H210" s="32">
        <f t="shared" si="39"/>
        <v>0</v>
      </c>
    </row>
    <row r="211" spans="1:8" x14ac:dyDescent="0.25">
      <c r="A211" s="3"/>
      <c r="B211" s="7"/>
      <c r="C211" s="8"/>
      <c r="D211" s="7"/>
      <c r="E211" s="8"/>
      <c r="F211" s="30">
        <f t="shared" si="37"/>
        <v>0</v>
      </c>
      <c r="G211" s="31">
        <f t="shared" si="38"/>
        <v>0</v>
      </c>
      <c r="H211" s="32">
        <f t="shared" si="39"/>
        <v>0</v>
      </c>
    </row>
    <row r="212" spans="1:8" x14ac:dyDescent="0.25">
      <c r="A212" s="3"/>
      <c r="B212" s="7"/>
      <c r="C212" s="8"/>
      <c r="D212" s="7"/>
      <c r="E212" s="8"/>
      <c r="F212" s="30">
        <f t="shared" si="37"/>
        <v>0</v>
      </c>
      <c r="G212" s="31">
        <f t="shared" si="38"/>
        <v>0</v>
      </c>
      <c r="H212" s="32">
        <f t="shared" si="39"/>
        <v>0</v>
      </c>
    </row>
    <row r="213" spans="1:8" x14ac:dyDescent="0.25">
      <c r="A213" s="3"/>
      <c r="B213" s="7"/>
      <c r="C213" s="8"/>
      <c r="D213" s="7"/>
      <c r="E213" s="8"/>
      <c r="F213" s="30">
        <f t="shared" si="37"/>
        <v>0</v>
      </c>
      <c r="G213" s="31">
        <f t="shared" si="38"/>
        <v>0</v>
      </c>
      <c r="H213" s="32">
        <f t="shared" si="39"/>
        <v>0</v>
      </c>
    </row>
    <row r="214" spans="1:8" x14ac:dyDescent="0.25">
      <c r="A214" s="3"/>
      <c r="B214" s="7"/>
      <c r="C214" s="8"/>
      <c r="D214" s="7"/>
      <c r="E214" s="8"/>
      <c r="F214" s="30">
        <f t="shared" si="37"/>
        <v>0</v>
      </c>
      <c r="G214" s="31">
        <f t="shared" si="38"/>
        <v>0</v>
      </c>
      <c r="H214" s="32">
        <f t="shared" si="39"/>
        <v>0</v>
      </c>
    </row>
    <row r="215" spans="1:8" x14ac:dyDescent="0.25">
      <c r="A215" s="3"/>
      <c r="B215" s="7"/>
      <c r="C215" s="8"/>
      <c r="D215" s="7"/>
      <c r="E215" s="8"/>
      <c r="F215" s="30">
        <f t="shared" si="37"/>
        <v>0</v>
      </c>
      <c r="G215" s="31">
        <f t="shared" si="38"/>
        <v>0</v>
      </c>
      <c r="H215" s="32">
        <f t="shared" si="39"/>
        <v>0</v>
      </c>
    </row>
    <row r="216" spans="1:8" x14ac:dyDescent="0.25">
      <c r="A216" s="3"/>
      <c r="B216" s="7"/>
      <c r="C216" s="8"/>
      <c r="D216" s="7"/>
      <c r="E216" s="8"/>
      <c r="F216" s="30">
        <f t="shared" si="37"/>
        <v>0</v>
      </c>
      <c r="G216" s="31">
        <f t="shared" si="38"/>
        <v>0</v>
      </c>
      <c r="H216" s="32">
        <f t="shared" si="39"/>
        <v>0</v>
      </c>
    </row>
    <row r="217" spans="1:8" x14ac:dyDescent="0.25">
      <c r="A217" s="3"/>
      <c r="B217" s="7"/>
      <c r="C217" s="8"/>
      <c r="D217" s="7"/>
      <c r="E217" s="8"/>
      <c r="F217" s="30">
        <f t="shared" si="37"/>
        <v>0</v>
      </c>
      <c r="G217" s="31">
        <f t="shared" si="38"/>
        <v>0</v>
      </c>
      <c r="H217" s="32">
        <f t="shared" si="39"/>
        <v>0</v>
      </c>
    </row>
    <row r="218" spans="1:8" x14ac:dyDescent="0.25">
      <c r="A218" s="3"/>
      <c r="B218" s="7"/>
      <c r="C218" s="8"/>
      <c r="D218" s="7"/>
      <c r="E218" s="8"/>
      <c r="F218" s="30">
        <f t="shared" si="37"/>
        <v>0</v>
      </c>
      <c r="G218" s="31">
        <f t="shared" si="38"/>
        <v>0</v>
      </c>
      <c r="H218" s="32">
        <f t="shared" si="39"/>
        <v>0</v>
      </c>
    </row>
    <row r="219" spans="1:8" x14ac:dyDescent="0.25">
      <c r="A219" s="3"/>
      <c r="B219" s="7"/>
      <c r="C219" s="8"/>
      <c r="D219" s="7"/>
      <c r="E219" s="8"/>
      <c r="F219" s="30">
        <f t="shared" si="37"/>
        <v>0</v>
      </c>
      <c r="G219" s="31">
        <f t="shared" si="38"/>
        <v>0</v>
      </c>
      <c r="H219" s="32">
        <f t="shared" si="39"/>
        <v>0</v>
      </c>
    </row>
    <row r="220" spans="1:8" x14ac:dyDescent="0.25">
      <c r="A220" s="3"/>
      <c r="B220" s="7"/>
      <c r="C220" s="8"/>
      <c r="D220" s="7"/>
      <c r="E220" s="8"/>
      <c r="F220" s="30">
        <f t="shared" si="37"/>
        <v>0</v>
      </c>
      <c r="G220" s="31">
        <f t="shared" si="38"/>
        <v>0</v>
      </c>
      <c r="H220" s="32">
        <f t="shared" si="39"/>
        <v>0</v>
      </c>
    </row>
    <row r="221" spans="1:8" x14ac:dyDescent="0.25">
      <c r="A221" s="3"/>
      <c r="B221" s="7"/>
      <c r="C221" s="8"/>
      <c r="D221" s="7"/>
      <c r="E221" s="8"/>
      <c r="F221" s="30">
        <f t="shared" si="37"/>
        <v>0</v>
      </c>
      <c r="G221" s="31">
        <f t="shared" si="38"/>
        <v>0</v>
      </c>
      <c r="H221" s="32">
        <f t="shared" si="39"/>
        <v>0</v>
      </c>
    </row>
    <row r="222" spans="1:8" x14ac:dyDescent="0.25">
      <c r="A222" s="3"/>
      <c r="B222" s="7"/>
      <c r="C222" s="8"/>
      <c r="D222" s="7"/>
      <c r="E222" s="8"/>
      <c r="F222" s="30">
        <f t="shared" si="37"/>
        <v>0</v>
      </c>
      <c r="G222" s="31">
        <f t="shared" si="38"/>
        <v>0</v>
      </c>
      <c r="H222" s="32">
        <f t="shared" si="39"/>
        <v>0</v>
      </c>
    </row>
    <row r="223" spans="1:8" x14ac:dyDescent="0.25">
      <c r="A223" s="3"/>
      <c r="B223" s="7"/>
      <c r="C223" s="8"/>
      <c r="D223" s="7"/>
      <c r="E223" s="8"/>
      <c r="F223" s="30">
        <f t="shared" si="37"/>
        <v>0</v>
      </c>
      <c r="G223" s="31">
        <f t="shared" si="38"/>
        <v>0</v>
      </c>
      <c r="H223" s="32">
        <f t="shared" si="39"/>
        <v>0</v>
      </c>
    </row>
    <row r="224" spans="1:8" x14ac:dyDescent="0.25">
      <c r="A224" s="3"/>
      <c r="B224" s="7"/>
      <c r="C224" s="8"/>
      <c r="D224" s="7"/>
      <c r="E224" s="8"/>
      <c r="F224" s="30">
        <f t="shared" si="37"/>
        <v>0</v>
      </c>
      <c r="G224" s="31">
        <f t="shared" si="38"/>
        <v>0</v>
      </c>
      <c r="H224" s="32">
        <f t="shared" si="39"/>
        <v>0</v>
      </c>
    </row>
    <row r="225" spans="1:8" x14ac:dyDescent="0.25">
      <c r="A225" s="3"/>
      <c r="B225" s="7"/>
      <c r="C225" s="8"/>
      <c r="D225" s="7"/>
      <c r="E225" s="8"/>
      <c r="F225" s="30">
        <f t="shared" si="37"/>
        <v>0</v>
      </c>
      <c r="G225" s="31">
        <f t="shared" si="38"/>
        <v>0</v>
      </c>
      <c r="H225" s="32">
        <f t="shared" si="39"/>
        <v>0</v>
      </c>
    </row>
    <row r="226" spans="1:8" x14ac:dyDescent="0.25">
      <c r="A226" s="3"/>
      <c r="B226" s="7"/>
      <c r="C226" s="8"/>
      <c r="D226" s="7"/>
      <c r="E226" s="8"/>
      <c r="F226" s="30">
        <f t="shared" si="37"/>
        <v>0</v>
      </c>
      <c r="G226" s="31">
        <f t="shared" si="38"/>
        <v>0</v>
      </c>
      <c r="H226" s="32">
        <f t="shared" si="39"/>
        <v>0</v>
      </c>
    </row>
    <row r="227" spans="1:8" x14ac:dyDescent="0.25">
      <c r="A227" s="3"/>
      <c r="B227" s="7"/>
      <c r="C227" s="8"/>
      <c r="D227" s="7"/>
      <c r="E227" s="8"/>
      <c r="F227" s="30">
        <f t="shared" si="37"/>
        <v>0</v>
      </c>
      <c r="G227" s="31">
        <f t="shared" si="38"/>
        <v>0</v>
      </c>
      <c r="H227" s="32">
        <f t="shared" si="39"/>
        <v>0</v>
      </c>
    </row>
    <row r="228" spans="1:8" x14ac:dyDescent="0.25">
      <c r="A228" s="3"/>
      <c r="B228" s="7"/>
      <c r="C228" s="8"/>
      <c r="D228" s="7"/>
      <c r="E228" s="8"/>
      <c r="F228" s="30">
        <f t="shared" si="37"/>
        <v>0</v>
      </c>
      <c r="G228" s="31">
        <f t="shared" si="38"/>
        <v>0</v>
      </c>
      <c r="H228" s="32">
        <f t="shared" si="39"/>
        <v>0</v>
      </c>
    </row>
    <row r="229" spans="1:8" x14ac:dyDescent="0.25">
      <c r="A229" s="3"/>
      <c r="B229" s="7"/>
      <c r="C229" s="8"/>
      <c r="D229" s="7"/>
      <c r="E229" s="8"/>
      <c r="F229" s="30">
        <f t="shared" si="37"/>
        <v>0</v>
      </c>
      <c r="G229" s="31">
        <f t="shared" si="38"/>
        <v>0</v>
      </c>
      <c r="H229" s="32">
        <f t="shared" si="39"/>
        <v>0</v>
      </c>
    </row>
    <row r="230" spans="1:8" ht="15.75" thickBot="1" x14ac:dyDescent="0.3">
      <c r="A230" s="4"/>
      <c r="B230" s="9"/>
      <c r="C230" s="10"/>
      <c r="D230" s="9"/>
      <c r="E230" s="10"/>
      <c r="F230" s="99">
        <f t="shared" si="37"/>
        <v>0</v>
      </c>
      <c r="G230" s="100">
        <f t="shared" si="38"/>
        <v>0</v>
      </c>
      <c r="H230" s="101">
        <f t="shared" si="39"/>
        <v>0</v>
      </c>
    </row>
  </sheetData>
  <sheetProtection algorithmName="SHA-512" hashValue="NE5T27YYYi/jEdNykMaWcj7v+WJfzWjl8KPUx8OEg4A8xyn1CJNdBianpADLAtHPYx9nRXFwd5cggAFnwvCVKw==" saltValue="yJFqsDSYgKXmJOkrU3HaeA==" spinCount="100000" sheet="1" objects="1" scenarios="1" selectLockedCells="1"/>
  <dataConsolidate/>
  <mergeCells count="20">
    <mergeCell ref="A5:A6"/>
    <mergeCell ref="H5:H6"/>
    <mergeCell ref="J5:K5"/>
    <mergeCell ref="L5:L9"/>
    <mergeCell ref="B1:G2"/>
    <mergeCell ref="C3:H3"/>
    <mergeCell ref="B5:C5"/>
    <mergeCell ref="D5:E5"/>
    <mergeCell ref="F5:G5"/>
    <mergeCell ref="O5:O8"/>
    <mergeCell ref="J6:J8"/>
    <mergeCell ref="M6:M8"/>
    <mergeCell ref="K6:K8"/>
    <mergeCell ref="N6:N8"/>
    <mergeCell ref="M5:N5"/>
    <mergeCell ref="J156:J157"/>
    <mergeCell ref="K156:L156"/>
    <mergeCell ref="M156:N156"/>
    <mergeCell ref="O156:P156"/>
    <mergeCell ref="Q156:Q157"/>
  </mergeCells>
  <conditionalFormatting sqref="B3">
    <cfRule type="expression" dxfId="4" priority="39">
      <formula>ISBLANK($B$3)</formula>
    </cfRule>
  </conditionalFormatting>
  <conditionalFormatting sqref="B4">
    <cfRule type="expression" dxfId="3" priority="38">
      <formula>ISBLANK($B$4)</formula>
    </cfRule>
  </conditionalFormatting>
  <conditionalFormatting sqref="O24">
    <cfRule type="cellIs" dxfId="2" priority="7" operator="notBetween">
      <formula>0.01</formula>
      <formula>-0.01</formula>
    </cfRule>
  </conditionalFormatting>
  <conditionalFormatting sqref="O151 O149 O147 O145 O143 O118 O116 O113 O111 O107 O99 O95 O90 O86 O83 O81 O72 O58 O56 O53">
    <cfRule type="cellIs" dxfId="1" priority="4" operator="notBetween">
      <formula>0.01</formula>
      <formula>-0.01</formula>
    </cfRule>
  </conditionalFormatting>
  <conditionalFormatting sqref="I8:I230">
    <cfRule type="expression" dxfId="0" priority="1">
      <formula>AND(A8="321121",H8&lt;&gt;0)</formula>
    </cfRule>
  </conditionalFormatting>
  <dataValidations xWindow="501" yWindow="365" count="2">
    <dataValidation type="textLength" operator="equal" allowBlank="1" showInputMessage="1" showErrorMessage="1" error="Vrednost mora biti šestocifrena (uključujući i vodeće nule)!" promptTitle="Šestocifreni konto" prompt="Unesite šestocifreni konto po pootrebi sa vodećim nulama!" sqref="A8:A230">
      <formula1>6</formula1>
    </dataValidation>
    <dataValidation type="decimal" allowBlank="1" showInputMessage="1" showErrorMessage="1" sqref="B8:E230">
      <formula1>-10000000000</formula1>
      <formula2>10000000000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01" yWindow="365" count="2">
        <x14:dataValidation type="list" allowBlank="1" showInputMessage="1" showErrorMessage="1" prompt="Odaberite kvartal za koji popunjavate zaključni list">
          <x14:formula1>
            <xm:f>Sheet2!$A$1:$A$5</xm:f>
          </x14:formula1>
          <xm:sqref>B4</xm:sqref>
        </x14:dataValidation>
        <x14:dataValidation type="list" allowBlank="1" showInputMessage="1" showErrorMessage="1" prompt="Odaberite JBKJS">
          <x14:formula1>
            <xm:f>Sheet2!$E$5:$E$27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1" sqref="F1"/>
    </sheetView>
  </sheetViews>
  <sheetFormatPr defaultRowHeight="15" x14ac:dyDescent="0.25"/>
  <cols>
    <col min="2" max="2" width="26" customWidth="1"/>
    <col min="6" max="6" width="39.42578125" customWidth="1"/>
  </cols>
  <sheetData>
    <row r="1" spans="1:10" x14ac:dyDescent="0.25">
      <c r="A1">
        <v>1</v>
      </c>
      <c r="B1" t="s">
        <v>9</v>
      </c>
      <c r="F1" s="1">
        <v>2</v>
      </c>
      <c r="J1" s="1"/>
    </row>
    <row r="2" spans="1:10" x14ac:dyDescent="0.25">
      <c r="A2">
        <v>2</v>
      </c>
      <c r="B2" t="s">
        <v>10</v>
      </c>
    </row>
    <row r="3" spans="1:10" x14ac:dyDescent="0.25">
      <c r="A3">
        <v>3</v>
      </c>
      <c r="B3" t="s">
        <v>11</v>
      </c>
    </row>
    <row r="4" spans="1:10" x14ac:dyDescent="0.25">
      <c r="A4">
        <v>4</v>
      </c>
      <c r="B4" t="s">
        <v>12</v>
      </c>
    </row>
    <row r="5" spans="1:10" x14ac:dyDescent="0.25">
      <c r="A5">
        <v>5</v>
      </c>
      <c r="B5" t="s">
        <v>13</v>
      </c>
      <c r="E5">
        <v>3577</v>
      </c>
      <c r="F5" t="s">
        <v>26</v>
      </c>
      <c r="J5">
        <v>2023</v>
      </c>
    </row>
    <row r="6" spans="1:10" x14ac:dyDescent="0.25">
      <c r="E6">
        <v>3578</v>
      </c>
      <c r="F6" t="s">
        <v>27</v>
      </c>
      <c r="J6">
        <v>2024</v>
      </c>
    </row>
    <row r="7" spans="1:10" x14ac:dyDescent="0.25">
      <c r="E7">
        <v>3579</v>
      </c>
      <c r="F7" t="s">
        <v>28</v>
      </c>
      <c r="J7">
        <v>2025</v>
      </c>
    </row>
    <row r="8" spans="1:10" x14ac:dyDescent="0.25">
      <c r="E8">
        <v>3580</v>
      </c>
      <c r="F8" t="s">
        <v>29</v>
      </c>
      <c r="J8">
        <v>2026</v>
      </c>
    </row>
    <row r="9" spans="1:10" x14ac:dyDescent="0.25">
      <c r="E9">
        <v>3583</v>
      </c>
      <c r="F9" t="s">
        <v>30</v>
      </c>
      <c r="J9">
        <v>2027</v>
      </c>
    </row>
    <row r="10" spans="1:10" x14ac:dyDescent="0.25">
      <c r="E10">
        <v>3584</v>
      </c>
      <c r="F10" t="s">
        <v>31</v>
      </c>
      <c r="J10">
        <v>2028</v>
      </c>
    </row>
    <row r="11" spans="1:10" x14ac:dyDescent="0.25">
      <c r="E11">
        <v>3586</v>
      </c>
      <c r="F11" t="s">
        <v>32</v>
      </c>
      <c r="J11">
        <v>2029</v>
      </c>
    </row>
    <row r="12" spans="1:10" x14ac:dyDescent="0.25">
      <c r="A12">
        <v>1</v>
      </c>
      <c r="B12" t="s">
        <v>14</v>
      </c>
      <c r="E12">
        <v>3663</v>
      </c>
      <c r="F12" t="s">
        <v>33</v>
      </c>
      <c r="J12">
        <v>2030</v>
      </c>
    </row>
    <row r="13" spans="1:10" x14ac:dyDescent="0.25">
      <c r="A13">
        <v>2</v>
      </c>
      <c r="B13" t="s">
        <v>15</v>
      </c>
      <c r="E13">
        <v>9057</v>
      </c>
      <c r="F13" t="s">
        <v>34</v>
      </c>
    </row>
    <row r="14" spans="1:10" x14ac:dyDescent="0.25">
      <c r="A14">
        <v>3</v>
      </c>
      <c r="B14" t="s">
        <v>16</v>
      </c>
      <c r="E14">
        <v>9910</v>
      </c>
      <c r="F14" t="s">
        <v>35</v>
      </c>
    </row>
    <row r="15" spans="1:10" x14ac:dyDescent="0.25">
      <c r="A15">
        <v>4</v>
      </c>
      <c r="B15" t="s">
        <v>17</v>
      </c>
      <c r="E15">
        <v>9911</v>
      </c>
      <c r="F15" t="s">
        <v>36</v>
      </c>
    </row>
    <row r="16" spans="1:10" x14ac:dyDescent="0.25">
      <c r="A16">
        <v>5</v>
      </c>
      <c r="B16" t="s">
        <v>18</v>
      </c>
      <c r="E16">
        <v>9912</v>
      </c>
      <c r="F16" t="s">
        <v>37</v>
      </c>
    </row>
    <row r="17" spans="1:6" x14ac:dyDescent="0.25">
      <c r="A17">
        <v>6</v>
      </c>
      <c r="B17" t="s">
        <v>19</v>
      </c>
      <c r="E17">
        <v>71574</v>
      </c>
      <c r="F17" t="s">
        <v>38</v>
      </c>
    </row>
    <row r="18" spans="1:6" x14ac:dyDescent="0.25">
      <c r="A18">
        <v>7</v>
      </c>
      <c r="B18" t="s">
        <v>20</v>
      </c>
      <c r="E18">
        <v>73147</v>
      </c>
      <c r="F18" t="s">
        <v>39</v>
      </c>
    </row>
    <row r="19" spans="1:6" x14ac:dyDescent="0.25">
      <c r="A19">
        <v>8</v>
      </c>
      <c r="B19" t="s">
        <v>21</v>
      </c>
      <c r="E19">
        <v>80054</v>
      </c>
      <c r="F19" t="s">
        <v>40</v>
      </c>
    </row>
    <row r="20" spans="1:6" x14ac:dyDescent="0.25">
      <c r="A20">
        <v>9</v>
      </c>
      <c r="B20" t="s">
        <v>22</v>
      </c>
      <c r="E20">
        <v>80250</v>
      </c>
      <c r="F20" t="s">
        <v>41</v>
      </c>
    </row>
    <row r="21" spans="1:6" x14ac:dyDescent="0.25">
      <c r="A21">
        <v>10</v>
      </c>
      <c r="B21" t="s">
        <v>23</v>
      </c>
      <c r="E21">
        <v>80822</v>
      </c>
      <c r="F21" t="s">
        <v>42</v>
      </c>
    </row>
    <row r="22" spans="1:6" x14ac:dyDescent="0.25">
      <c r="A22">
        <v>11</v>
      </c>
      <c r="B22" t="s">
        <v>24</v>
      </c>
      <c r="E22">
        <v>80823</v>
      </c>
      <c r="F22" t="s">
        <v>43</v>
      </c>
    </row>
    <row r="23" spans="1:6" x14ac:dyDescent="0.25">
      <c r="A23">
        <v>12</v>
      </c>
      <c r="B23" t="s">
        <v>25</v>
      </c>
      <c r="E23">
        <v>80847</v>
      </c>
      <c r="F23" t="s">
        <v>44</v>
      </c>
    </row>
    <row r="24" spans="1:6" x14ac:dyDescent="0.25">
      <c r="E24">
        <v>80905</v>
      </c>
      <c r="F24" t="s">
        <v>45</v>
      </c>
    </row>
    <row r="25" spans="1:6" x14ac:dyDescent="0.25">
      <c r="E25">
        <v>92040</v>
      </c>
      <c r="F25" t="s">
        <v>46</v>
      </c>
    </row>
    <row r="26" spans="1:6" x14ac:dyDescent="0.25">
      <c r="E26">
        <v>99998</v>
      </c>
      <c r="F26" t="s">
        <v>47</v>
      </c>
    </row>
    <row r="27" spans="1:6" x14ac:dyDescent="0.25">
      <c r="A27">
        <v>9911</v>
      </c>
      <c r="B27" t="s">
        <v>7</v>
      </c>
      <c r="E27">
        <v>99999</v>
      </c>
      <c r="F27" t="s">
        <v>48</v>
      </c>
    </row>
    <row r="28" spans="1:6" x14ac:dyDescent="0.25">
      <c r="A28">
        <v>3570</v>
      </c>
      <c r="B2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ZL</vt:lpstr>
      <vt:lpstr>Sheet2</vt:lpstr>
    </vt:vector>
  </TitlesOfParts>
  <Company>Uprava za zajednicke poslove pokrajinskih organa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Labath</dc:creator>
  <cp:lastModifiedBy>Ivan Majoros</cp:lastModifiedBy>
  <cp:lastPrinted>2023-07-13T10:30:15Z</cp:lastPrinted>
  <dcterms:created xsi:type="dcterms:W3CDTF">2023-06-22T09:53:46Z</dcterms:created>
  <dcterms:modified xsi:type="dcterms:W3CDTF">2023-08-01T12:25:13Z</dcterms:modified>
</cp:coreProperties>
</file>