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ars/Desktop/"/>
    </mc:Choice>
  </mc:AlternateContent>
  <xr:revisionPtr revIDLastSave="0" documentId="13_ncr:9_{7C746053-E464-7140-B4A6-4B269DBF7331}" xr6:coauthVersionLast="36" xr6:coauthVersionMax="36" xr10:uidLastSave="{00000000-0000-0000-0000-000000000000}"/>
  <bookViews>
    <workbookView xWindow="780" yWindow="960" windowWidth="27640" windowHeight="16540" activeTab="2" xr2:uid="{C9C177D7-8F97-0346-A131-7E27DAB5B6FB}"/>
  </bookViews>
  <sheets>
    <sheet name="Relation" sheetId="1" r:id="rId1"/>
    <sheet name="RefRelation2" sheetId="6" r:id="rId2"/>
    <sheet name="Location" sheetId="7" r:id="rId3"/>
    <sheet name="RefRelation" sheetId="4" r:id="rId4"/>
    <sheet name="Return" sheetId="5" r:id="rId5"/>
    <sheet name="Contents" sheetId="2" r:id="rId6"/>
    <sheet name="Refactorability" sheetId="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2" i="7"/>
  <c r="C5" i="3" l="1"/>
  <c r="B5" i="3"/>
  <c r="D9" i="2"/>
  <c r="D4" i="2"/>
  <c r="D2" i="2"/>
  <c r="D13" i="1"/>
  <c r="C11" i="1"/>
  <c r="D9" i="1" s="1"/>
  <c r="D4" i="1"/>
  <c r="D2" i="1"/>
</calcChain>
</file>

<file path=xl/sharedStrings.xml><?xml version="1.0" encoding="utf-8"?>
<sst xmlns="http://schemas.openxmlformats.org/spreadsheetml/2006/main" count="99" uniqueCount="62">
  <si>
    <t>Category</t>
  </si>
  <si>
    <t>Amount per Relation</t>
  </si>
  <si>
    <t>Type 1R ALL</t>
  </si>
  <si>
    <t>Category size</t>
  </si>
  <si>
    <t>Common Class</t>
  </si>
  <si>
    <t>Same Class</t>
  </si>
  <si>
    <t>Same Method</t>
  </si>
  <si>
    <t>Common Hierarchy</t>
  </si>
  <si>
    <t>Sibling</t>
  </si>
  <si>
    <t>Superclass</t>
  </si>
  <si>
    <t>First Cousin</t>
  </si>
  <si>
    <t>Ancestor</t>
  </si>
  <si>
    <t>Unrelated</t>
  </si>
  <si>
    <t>No Direct Superclass</t>
  </si>
  <si>
    <t>External Superclass</t>
  </si>
  <si>
    <t>External Ancestor</t>
  </si>
  <si>
    <t>No Indirect Superclass</t>
  </si>
  <si>
    <t>Common Interface</t>
  </si>
  <si>
    <t>Same Direct Interface</t>
  </si>
  <si>
    <t>Same Indirect Interface</t>
  </si>
  <si>
    <t>Contents</t>
  </si>
  <si>
    <t>Clone instances</t>
  </si>
  <si>
    <t>Total</t>
  </si>
  <si>
    <t>Partial</t>
  </si>
  <si>
    <t>Partial Method</t>
  </si>
  <si>
    <t>Partial Constructor</t>
  </si>
  <si>
    <t>Full</t>
  </si>
  <si>
    <t>Full Method</t>
  </si>
  <si>
    <t>Full Constructor</t>
  </si>
  <si>
    <t>Full Interface</t>
  </si>
  <si>
    <t>Full Class</t>
  </si>
  <si>
    <t>Full Enum</t>
  </si>
  <si>
    <t>Other</t>
  </si>
  <si>
    <t>Several Methods</t>
  </si>
  <si>
    <t>Only Fields</t>
  </si>
  <si>
    <t>All</t>
  </si>
  <si>
    <t>Method Body</t>
  </si>
  <si>
    <t>Can Be Extracted</t>
  </si>
  <si>
    <t>Is Not A Partial Method</t>
  </si>
  <si>
    <t>Top-level Node is not a Statement</t>
  </si>
  <si>
    <t>Spans Part of a Block</t>
  </si>
  <si>
    <t>Multiple Return Values</t>
  </si>
  <si>
    <t>Complex Control Flow</t>
  </si>
  <si>
    <t>Row Labels</t>
  </si>
  <si>
    <t>Maintainability Score</t>
  </si>
  <si>
    <t>Number of Refactorings</t>
  </si>
  <si>
    <t>Same Interface</t>
  </si>
  <si>
    <t>Return</t>
  </si>
  <si>
    <t>Void</t>
  </si>
  <si>
    <t>Declare</t>
  </si>
  <si>
    <t>Assign</t>
  </si>
  <si>
    <t>Return Value</t>
  </si>
  <si>
    <t>Same Hierarchy</t>
  </si>
  <si>
    <t>Relation</t>
  </si>
  <si>
    <t>Percentage of Refactorings</t>
  </si>
  <si>
    <t>%</t>
  </si>
  <si>
    <t>Method Level</t>
  </si>
  <si>
    <t>Class Level</t>
  </si>
  <si>
    <t>Constructor Level</t>
  </si>
  <si>
    <t>Interface Level</t>
  </si>
  <si>
    <t>Enum Level</t>
  </si>
  <si>
    <t>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</si>
</sst>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###.##0,"/>
    <numFmt numFmtId="166" formatCode="###.##00,"/>
    <numFmt numFmtId="167" formatCode="#.###,"/>
    <numFmt numFmtId="168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8EA9DB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1" applyNumberFormat="1" applyFon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" fontId="0" fillId="0" borderId="0" xfId="1" applyNumberFormat="1" applyFont="1"/>
    <xf numFmtId="0" fontId="2" fillId="2" borderId="1" xfId="0" applyFont="1" applyFill="1" applyBorder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0" fontId="2" fillId="0" borderId="1" xfId="0" applyFont="1" applyBorder="1" applyAlignment="1">
      <alignment horizontal="left"/>
    </xf>
    <xf numFmtId="2" fontId="2" fillId="0" borderId="1" xfId="0" applyNumberFormat="1" applyFont="1" applyBorder="1"/>
    <xf numFmtId="0" fontId="2" fillId="0" borderId="1" xfId="0" applyNumberFormat="1" applyFont="1" applyBorder="1"/>
    <xf numFmtId="168" fontId="0" fillId="0" borderId="0" xfId="2" applyNumberFormat="1" applyFont="1"/>
    <xf numFmtId="0" fontId="2" fillId="2" borderId="0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0" fontId="3" fillId="0" borderId="2" xfId="0" applyFont="1" applyBorder="1" applyAlignment="1">
      <alignment horizontal="left"/>
    </xf>
    <xf numFmtId="2" fontId="3" fillId="0" borderId="2" xfId="0" applyNumberFormat="1" applyFont="1" applyBorder="1"/>
    <xf numFmtId="0" fontId="3" fillId="0" borderId="2" xfId="0" applyFont="1" applyBorder="1"/>
    <xf numFmtId="168" fontId="4" fillId="0" borderId="0" xfId="0" applyNumberFormat="1" applyFont="1"/>
    <xf numFmtId="0" fontId="4" fillId="0" borderId="0" xfId="0" applyFont="1" applyAlignment="1">
      <alignment horizontal="left" indent="1"/>
    </xf>
    <xf numFmtId="2" fontId="4" fillId="0" borderId="0" xfId="0" applyNumberFormat="1" applyFont="1"/>
    <xf numFmtId="0" fontId="4" fillId="0" borderId="0" xfId="0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2E026-3DF8-AC46-8C47-280977C8D5B7}">
  <dimension ref="A1:D14"/>
  <sheetViews>
    <sheetView workbookViewId="0">
      <selection sqref="A1:D1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B2" t="s">
        <v>5</v>
      </c>
      <c r="C2" s="2">
        <v>22893</v>
      </c>
      <c r="D2" s="3">
        <f>SUM(C2:C3)</f>
        <v>31848</v>
      </c>
    </row>
    <row r="3" spans="1:4" x14ac:dyDescent="0.2">
      <c r="A3" s="1"/>
      <c r="B3" t="s">
        <v>6</v>
      </c>
      <c r="C3" s="2">
        <v>8955</v>
      </c>
      <c r="D3" s="3"/>
    </row>
    <row r="4" spans="1:4" x14ac:dyDescent="0.2">
      <c r="A4" s="1" t="s">
        <v>7</v>
      </c>
      <c r="B4" t="s">
        <v>8</v>
      </c>
      <c r="C4" s="2">
        <v>15588</v>
      </c>
      <c r="D4" s="3">
        <f>SUM(C4:C8)</f>
        <v>20342</v>
      </c>
    </row>
    <row r="5" spans="1:4" x14ac:dyDescent="0.2">
      <c r="A5" s="1"/>
      <c r="B5" t="s">
        <v>9</v>
      </c>
      <c r="C5" s="2">
        <v>2616</v>
      </c>
      <c r="D5" s="3"/>
    </row>
    <row r="6" spans="1:4" x14ac:dyDescent="0.2">
      <c r="A6" s="1"/>
      <c r="B6" t="s">
        <v>10</v>
      </c>
      <c r="C6" s="2">
        <v>1219</v>
      </c>
      <c r="D6" s="3"/>
    </row>
    <row r="7" spans="1:4" x14ac:dyDescent="0.2">
      <c r="A7" s="1"/>
      <c r="B7" t="s">
        <v>7</v>
      </c>
      <c r="C7" s="2">
        <v>720</v>
      </c>
      <c r="D7" s="3"/>
    </row>
    <row r="8" spans="1:4" x14ac:dyDescent="0.2">
      <c r="A8" s="1"/>
      <c r="B8" t="s">
        <v>11</v>
      </c>
      <c r="C8" s="2">
        <v>199</v>
      </c>
      <c r="D8" s="3"/>
    </row>
    <row r="9" spans="1:4" x14ac:dyDescent="0.2">
      <c r="A9" s="1" t="s">
        <v>12</v>
      </c>
      <c r="B9" t="s">
        <v>13</v>
      </c>
      <c r="C9" s="2">
        <v>10677</v>
      </c>
      <c r="D9" s="3">
        <f>SUM(C9:C12)</f>
        <v>20314</v>
      </c>
    </row>
    <row r="10" spans="1:4" x14ac:dyDescent="0.2">
      <c r="A10" s="1"/>
      <c r="B10" t="s">
        <v>14</v>
      </c>
      <c r="C10" s="2">
        <v>4525</v>
      </c>
      <c r="D10" s="3"/>
    </row>
    <row r="11" spans="1:4" x14ac:dyDescent="0.2">
      <c r="A11" s="1"/>
      <c r="B11" t="s">
        <v>15</v>
      </c>
      <c r="C11" s="2">
        <f>2995+352</f>
        <v>3347</v>
      </c>
      <c r="D11" s="3"/>
    </row>
    <row r="12" spans="1:4" x14ac:dyDescent="0.2">
      <c r="A12" s="1"/>
      <c r="B12" t="s">
        <v>16</v>
      </c>
      <c r="C12" s="2">
        <v>1765</v>
      </c>
      <c r="D12" s="3"/>
    </row>
    <row r="13" spans="1:4" x14ac:dyDescent="0.2">
      <c r="A13" s="1" t="s">
        <v>17</v>
      </c>
      <c r="B13" t="s">
        <v>18</v>
      </c>
      <c r="C13" s="2">
        <v>7522</v>
      </c>
      <c r="D13" s="3">
        <f>SUM(C13:C14)</f>
        <v>13074</v>
      </c>
    </row>
    <row r="14" spans="1:4" x14ac:dyDescent="0.2">
      <c r="A14" s="1"/>
      <c r="B14" t="s">
        <v>19</v>
      </c>
      <c r="C14" s="2">
        <v>5552</v>
      </c>
      <c r="D14" s="3"/>
    </row>
  </sheetData>
  <mergeCells count="8">
    <mergeCell ref="A13:A14"/>
    <mergeCell ref="D13:D14"/>
    <mergeCell ref="A2:A3"/>
    <mergeCell ref="D2:D3"/>
    <mergeCell ref="A4:A8"/>
    <mergeCell ref="D4:D8"/>
    <mergeCell ref="A9:A12"/>
    <mergeCell ref="D9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9E29-B6A4-414A-9996-B795F03D6D00}">
  <dimension ref="A1:D20"/>
  <sheetViews>
    <sheetView workbookViewId="0">
      <selection activeCell="C5" sqref="C5"/>
    </sheetView>
  </sheetViews>
  <sheetFormatPr baseColWidth="10" defaultRowHeight="16" x14ac:dyDescent="0.2"/>
  <sheetData>
    <row r="1" spans="1:4" x14ac:dyDescent="0.2">
      <c r="A1" s="10"/>
      <c r="B1" s="10"/>
      <c r="C1" s="10"/>
      <c r="D1" s="18"/>
    </row>
    <row r="2" spans="1:4" x14ac:dyDescent="0.2">
      <c r="A2" s="14"/>
      <c r="B2" s="15"/>
      <c r="C2" s="16"/>
      <c r="D2" s="17"/>
    </row>
    <row r="3" spans="1:4" x14ac:dyDescent="0.2">
      <c r="A3" s="19" t="s">
        <v>53</v>
      </c>
      <c r="B3" s="19" t="s">
        <v>44</v>
      </c>
      <c r="C3" s="19" t="s">
        <v>45</v>
      </c>
      <c r="D3" s="20" t="s">
        <v>54</v>
      </c>
    </row>
    <row r="4" spans="1:4" x14ac:dyDescent="0.2">
      <c r="A4" s="21" t="s">
        <v>7</v>
      </c>
      <c r="B4" s="22">
        <v>0.51</v>
      </c>
      <c r="C4" s="23">
        <v>792</v>
      </c>
      <c r="D4" s="24">
        <v>0.20899999999999999</v>
      </c>
    </row>
    <row r="5" spans="1:4" x14ac:dyDescent="0.2">
      <c r="A5" s="25" t="s">
        <v>8</v>
      </c>
      <c r="B5" s="26">
        <v>0.56999999999999995</v>
      </c>
      <c r="C5" s="27">
        <v>637</v>
      </c>
      <c r="D5" s="24">
        <v>0.16800000000000001</v>
      </c>
    </row>
    <row r="6" spans="1:4" x14ac:dyDescent="0.2">
      <c r="A6" s="25" t="s">
        <v>52</v>
      </c>
      <c r="B6" s="26">
        <v>0.55000000000000004</v>
      </c>
      <c r="C6" s="27">
        <v>22</v>
      </c>
      <c r="D6" s="24">
        <v>6.0000000000000001E-3</v>
      </c>
    </row>
    <row r="7" spans="1:4" x14ac:dyDescent="0.2">
      <c r="A7" s="25" t="s">
        <v>9</v>
      </c>
      <c r="B7" s="26">
        <v>0.2</v>
      </c>
      <c r="C7" s="27">
        <v>74</v>
      </c>
      <c r="D7" s="24">
        <v>0.02</v>
      </c>
    </row>
    <row r="8" spans="1:4" x14ac:dyDescent="0.2">
      <c r="A8" s="25" t="s">
        <v>10</v>
      </c>
      <c r="B8" s="26">
        <v>-0.02</v>
      </c>
      <c r="C8" s="27">
        <v>53</v>
      </c>
      <c r="D8" s="24">
        <v>1.4E-2</v>
      </c>
    </row>
    <row r="9" spans="1:4" x14ac:dyDescent="0.2">
      <c r="A9" s="25" t="s">
        <v>11</v>
      </c>
      <c r="B9" s="26">
        <v>-0.65</v>
      </c>
      <c r="C9" s="27">
        <v>6</v>
      </c>
      <c r="D9" s="24">
        <v>2E-3</v>
      </c>
    </row>
    <row r="10" spans="1:4" x14ac:dyDescent="0.2">
      <c r="A10" s="21" t="s">
        <v>4</v>
      </c>
      <c r="B10" s="22">
        <v>0.01</v>
      </c>
      <c r="C10" s="23">
        <v>2025</v>
      </c>
      <c r="D10" s="24">
        <v>0.53500000000000003</v>
      </c>
    </row>
    <row r="11" spans="1:4" x14ac:dyDescent="0.2">
      <c r="A11" s="25" t="s">
        <v>6</v>
      </c>
      <c r="B11" s="26">
        <v>0.01</v>
      </c>
      <c r="C11" s="27">
        <v>762</v>
      </c>
      <c r="D11" s="24">
        <v>0.20100000000000001</v>
      </c>
    </row>
    <row r="12" spans="1:4" x14ac:dyDescent="0.2">
      <c r="A12" s="25" t="s">
        <v>5</v>
      </c>
      <c r="B12" s="26">
        <v>0.01</v>
      </c>
      <c r="C12" s="27">
        <v>1263</v>
      </c>
      <c r="D12" s="24">
        <v>0.33300000000000002</v>
      </c>
    </row>
    <row r="13" spans="1:4" x14ac:dyDescent="0.2">
      <c r="A13" s="21" t="s">
        <v>12</v>
      </c>
      <c r="B13" s="22">
        <v>-0.02</v>
      </c>
      <c r="C13" s="23">
        <v>688</v>
      </c>
      <c r="D13" s="24">
        <v>0.182</v>
      </c>
    </row>
    <row r="14" spans="1:4" x14ac:dyDescent="0.2">
      <c r="A14" s="25" t="s">
        <v>13</v>
      </c>
      <c r="B14" s="26">
        <v>0.08</v>
      </c>
      <c r="C14" s="27">
        <v>289</v>
      </c>
      <c r="D14" s="24">
        <v>7.5999999999999998E-2</v>
      </c>
    </row>
    <row r="15" spans="1:4" x14ac:dyDescent="0.2">
      <c r="A15" s="25" t="s">
        <v>14</v>
      </c>
      <c r="B15" s="26">
        <v>-0.02</v>
      </c>
      <c r="C15" s="27">
        <v>225</v>
      </c>
      <c r="D15" s="24">
        <v>5.8999999999999997E-2</v>
      </c>
    </row>
    <row r="16" spans="1:4" x14ac:dyDescent="0.2">
      <c r="A16" s="25" t="s">
        <v>16</v>
      </c>
      <c r="B16" s="26">
        <v>-0.04</v>
      </c>
      <c r="C16" s="27">
        <v>30</v>
      </c>
      <c r="D16" s="24">
        <v>8.0000000000000002E-3</v>
      </c>
    </row>
    <row r="17" spans="1:4" x14ac:dyDescent="0.2">
      <c r="A17" s="25" t="s">
        <v>15</v>
      </c>
      <c r="B17" s="26">
        <v>-0.26</v>
      </c>
      <c r="C17" s="27">
        <v>144</v>
      </c>
      <c r="D17" s="24">
        <v>3.7999999999999999E-2</v>
      </c>
    </row>
    <row r="18" spans="1:4" x14ac:dyDescent="0.2">
      <c r="A18" s="21" t="s">
        <v>17</v>
      </c>
      <c r="B18" s="22">
        <v>-0.11</v>
      </c>
      <c r="C18" s="23">
        <v>283</v>
      </c>
      <c r="D18" s="24">
        <v>7.4999999999999997E-2</v>
      </c>
    </row>
    <row r="19" spans="1:4" x14ac:dyDescent="0.2">
      <c r="A19" s="25" t="s">
        <v>18</v>
      </c>
      <c r="B19" s="26">
        <v>0.02</v>
      </c>
      <c r="C19" s="27">
        <v>160</v>
      </c>
      <c r="D19" s="24">
        <v>4.2000000000000003E-2</v>
      </c>
    </row>
    <row r="20" spans="1:4" x14ac:dyDescent="0.2">
      <c r="A20" s="25" t="s">
        <v>19</v>
      </c>
      <c r="B20" s="26">
        <v>-0.31</v>
      </c>
      <c r="C20" s="27">
        <v>123</v>
      </c>
      <c r="D20" s="24">
        <v>3.2000000000000001E-2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873F-FDC1-AF42-83DB-9D6CDD0329FE}">
  <dimension ref="A1:C7"/>
  <sheetViews>
    <sheetView tabSelected="1" workbookViewId="0">
      <selection activeCell="F2" sqref="F2"/>
    </sheetView>
  </sheetViews>
  <sheetFormatPr baseColWidth="10" defaultRowHeight="16" x14ac:dyDescent="0.2"/>
  <sheetData>
    <row r="1" spans="1:3" x14ac:dyDescent="0.2">
      <c r="A1" t="s">
        <v>0</v>
      </c>
      <c r="B1" t="s">
        <v>21</v>
      </c>
      <c r="C1" t="s">
        <v>55</v>
      </c>
    </row>
    <row r="2" spans="1:3" x14ac:dyDescent="0.2">
      <c r="A2" t="s">
        <v>56</v>
      </c>
      <c r="B2" s="2">
        <v>232532</v>
      </c>
      <c r="C2" s="28">
        <f>B2/SUM(B$2:B$7)</f>
        <v>0.78434362003190916</v>
      </c>
    </row>
    <row r="3" spans="1:3" x14ac:dyDescent="0.2">
      <c r="A3" t="s">
        <v>57</v>
      </c>
      <c r="B3" s="2">
        <v>50402</v>
      </c>
      <c r="C3" s="28">
        <f t="shared" ref="C3:C7" si="0">B3/SUM(B$2:B$7)</f>
        <v>0.17000880367798102</v>
      </c>
    </row>
    <row r="4" spans="1:3" x14ac:dyDescent="0.2">
      <c r="A4" t="s">
        <v>58</v>
      </c>
      <c r="B4" s="2">
        <v>10039</v>
      </c>
      <c r="C4" s="28">
        <f t="shared" si="0"/>
        <v>3.386211618831101E-2</v>
      </c>
    </row>
    <row r="5" spans="1:3" x14ac:dyDescent="0.2">
      <c r="A5" t="s">
        <v>59</v>
      </c>
      <c r="B5" s="2">
        <v>2693</v>
      </c>
      <c r="C5" s="28">
        <f t="shared" si="0"/>
        <v>9.0836416869331162E-3</v>
      </c>
    </row>
    <row r="6" spans="1:3" x14ac:dyDescent="0.2">
      <c r="A6" t="s">
        <v>60</v>
      </c>
      <c r="B6" s="2">
        <v>788</v>
      </c>
      <c r="C6" s="28">
        <f t="shared" si="0"/>
        <v>2.6579686777955052E-3</v>
      </c>
    </row>
    <row r="7" spans="1:3" x14ac:dyDescent="0.2">
      <c r="A7" t="s">
        <v>61</v>
      </c>
      <c r="B7" s="2">
        <v>13</v>
      </c>
      <c r="C7" s="28">
        <f t="shared" si="0"/>
        <v>4.3849737070230411E-5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272D-755E-294F-B4D3-49E5BC0A011C}">
  <dimension ref="A1:C13"/>
  <sheetViews>
    <sheetView workbookViewId="0">
      <selection activeCell="A13" sqref="A2:A13"/>
    </sheetView>
  </sheetViews>
  <sheetFormatPr baseColWidth="10" defaultRowHeight="16" x14ac:dyDescent="0.2"/>
  <sheetData>
    <row r="1" spans="1:3" x14ac:dyDescent="0.2">
      <c r="A1" s="10" t="s">
        <v>43</v>
      </c>
      <c r="B1" s="10" t="s">
        <v>44</v>
      </c>
      <c r="C1" s="10" t="s">
        <v>45</v>
      </c>
    </row>
    <row r="2" spans="1:3" x14ac:dyDescent="0.2">
      <c r="A2" s="11" t="s">
        <v>7</v>
      </c>
      <c r="B2" s="12">
        <v>0.63351435965393965</v>
      </c>
      <c r="C2" s="13">
        <v>27</v>
      </c>
    </row>
    <row r="3" spans="1:3" x14ac:dyDescent="0.2">
      <c r="A3" s="11" t="s">
        <v>8</v>
      </c>
      <c r="B3" s="12">
        <v>0.52858580057670013</v>
      </c>
      <c r="C3" s="13">
        <v>664</v>
      </c>
    </row>
    <row r="4" spans="1:3" x14ac:dyDescent="0.2">
      <c r="A4" s="11" t="s">
        <v>13</v>
      </c>
      <c r="B4" s="12">
        <v>0.10787212106102023</v>
      </c>
      <c r="C4" s="13">
        <v>295</v>
      </c>
    </row>
    <row r="5" spans="1:3" x14ac:dyDescent="0.2">
      <c r="A5" s="11" t="s">
        <v>6</v>
      </c>
      <c r="B5" s="12">
        <v>5.6206860031672391E-2</v>
      </c>
      <c r="C5" s="13">
        <v>740</v>
      </c>
    </row>
    <row r="6" spans="1:3" x14ac:dyDescent="0.2">
      <c r="A6" s="11" t="s">
        <v>9</v>
      </c>
      <c r="B6" s="12">
        <v>3.0226665534386729E-2</v>
      </c>
      <c r="C6" s="13">
        <v>68</v>
      </c>
    </row>
    <row r="7" spans="1:3" x14ac:dyDescent="0.2">
      <c r="A7" s="11" t="s">
        <v>5</v>
      </c>
      <c r="B7" s="12">
        <v>2.0992452628373886E-2</v>
      </c>
      <c r="C7" s="13">
        <v>1273</v>
      </c>
    </row>
    <row r="8" spans="1:3" x14ac:dyDescent="0.2">
      <c r="A8" s="11" t="s">
        <v>14</v>
      </c>
      <c r="B8" s="12">
        <v>8.8251488438324532E-3</v>
      </c>
      <c r="C8" s="13">
        <v>209</v>
      </c>
    </row>
    <row r="9" spans="1:3" x14ac:dyDescent="0.2">
      <c r="A9" s="11" t="s">
        <v>16</v>
      </c>
      <c r="B9" s="12">
        <v>-6.4793834463266142E-2</v>
      </c>
      <c r="C9" s="13">
        <v>36</v>
      </c>
    </row>
    <row r="10" spans="1:3" x14ac:dyDescent="0.2">
      <c r="A10" s="11" t="s">
        <v>46</v>
      </c>
      <c r="B10" s="12">
        <v>-7.387111335372866E-2</v>
      </c>
      <c r="C10" s="13">
        <v>269</v>
      </c>
    </row>
    <row r="11" spans="1:3" x14ac:dyDescent="0.2">
      <c r="A11" s="11" t="s">
        <v>10</v>
      </c>
      <c r="B11" s="12">
        <v>-0.19488866440838978</v>
      </c>
      <c r="C11" s="13">
        <v>54</v>
      </c>
    </row>
    <row r="12" spans="1:3" x14ac:dyDescent="0.2">
      <c r="A12" s="11" t="s">
        <v>15</v>
      </c>
      <c r="B12" s="12">
        <v>-0.27572027015473832</v>
      </c>
      <c r="C12" s="13">
        <v>154</v>
      </c>
    </row>
    <row r="13" spans="1:3" x14ac:dyDescent="0.2">
      <c r="A13" s="11" t="s">
        <v>11</v>
      </c>
      <c r="B13" s="12">
        <v>-0.51918763463836237</v>
      </c>
      <c r="C13" s="13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D7AA9-5348-F244-9F6E-040649939FE3}">
  <dimension ref="A1:C5"/>
  <sheetViews>
    <sheetView workbookViewId="0">
      <selection activeCell="E10" sqref="E10"/>
    </sheetView>
  </sheetViews>
  <sheetFormatPr baseColWidth="10" defaultRowHeight="16" x14ac:dyDescent="0.2"/>
  <sheetData>
    <row r="1" spans="1:3" x14ac:dyDescent="0.2">
      <c r="A1" s="10" t="s">
        <v>51</v>
      </c>
      <c r="B1" s="10" t="s">
        <v>44</v>
      </c>
      <c r="C1" s="10" t="s">
        <v>45</v>
      </c>
    </row>
    <row r="2" spans="1:3" x14ac:dyDescent="0.2">
      <c r="A2" s="11" t="s">
        <v>47</v>
      </c>
      <c r="B2" s="12">
        <v>0.20226790193268079</v>
      </c>
      <c r="C2" s="13">
        <v>421</v>
      </c>
    </row>
    <row r="3" spans="1:3" x14ac:dyDescent="0.2">
      <c r="A3" s="11" t="s">
        <v>48</v>
      </c>
      <c r="B3" s="12">
        <v>0.18724275921435127</v>
      </c>
      <c r="C3" s="13">
        <v>2052</v>
      </c>
    </row>
    <row r="4" spans="1:3" x14ac:dyDescent="0.2">
      <c r="A4" s="11" t="s">
        <v>49</v>
      </c>
      <c r="B4" s="12">
        <v>3.3791169546491619E-2</v>
      </c>
      <c r="C4" s="13">
        <v>1318</v>
      </c>
    </row>
    <row r="5" spans="1:3" x14ac:dyDescent="0.2">
      <c r="A5" s="11" t="s">
        <v>50</v>
      </c>
      <c r="B5" s="12">
        <v>-1.2882863916927478</v>
      </c>
      <c r="C5" s="1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3FF6-C231-4F43-BCE9-E34338ED2CA9}">
  <dimension ref="A1:D11"/>
  <sheetViews>
    <sheetView workbookViewId="0">
      <selection sqref="A1:D11"/>
    </sheetView>
  </sheetViews>
  <sheetFormatPr baseColWidth="10" defaultRowHeight="16" x14ac:dyDescent="0.2"/>
  <sheetData>
    <row r="1" spans="1:4" x14ac:dyDescent="0.2">
      <c r="A1" t="s">
        <v>0</v>
      </c>
      <c r="B1" t="s">
        <v>20</v>
      </c>
      <c r="C1" t="s">
        <v>21</v>
      </c>
      <c r="D1" t="s">
        <v>22</v>
      </c>
    </row>
    <row r="2" spans="1:4" x14ac:dyDescent="0.2">
      <c r="A2" s="4" t="s">
        <v>23</v>
      </c>
      <c r="B2" t="s">
        <v>24</v>
      </c>
      <c r="C2" s="5">
        <v>219540</v>
      </c>
      <c r="D2" s="5">
        <f>SUM(C2:C3)</f>
        <v>229521</v>
      </c>
    </row>
    <row r="3" spans="1:4" x14ac:dyDescent="0.2">
      <c r="A3" s="4"/>
      <c r="B3" t="s">
        <v>25</v>
      </c>
      <c r="C3" s="5">
        <v>9981</v>
      </c>
      <c r="D3" s="5"/>
    </row>
    <row r="4" spans="1:4" x14ac:dyDescent="0.2">
      <c r="A4" s="1" t="s">
        <v>26</v>
      </c>
      <c r="B4" t="s">
        <v>27</v>
      </c>
      <c r="C4" s="5">
        <v>12990</v>
      </c>
      <c r="D4" s="5">
        <f>SUM(C4:C8)</f>
        <v>13173</v>
      </c>
    </row>
    <row r="5" spans="1:4" x14ac:dyDescent="0.2">
      <c r="A5" s="1"/>
      <c r="B5" t="s">
        <v>28</v>
      </c>
      <c r="C5" s="6">
        <v>58</v>
      </c>
      <c r="D5" s="5"/>
    </row>
    <row r="6" spans="1:4" x14ac:dyDescent="0.2">
      <c r="A6" s="1"/>
      <c r="B6" t="s">
        <v>29</v>
      </c>
      <c r="C6" s="6">
        <v>64</v>
      </c>
      <c r="D6" s="5"/>
    </row>
    <row r="7" spans="1:4" x14ac:dyDescent="0.2">
      <c r="A7" s="1"/>
      <c r="B7" t="s">
        <v>30</v>
      </c>
      <c r="C7" s="6">
        <v>37</v>
      </c>
      <c r="D7" s="5"/>
    </row>
    <row r="8" spans="1:4" x14ac:dyDescent="0.2">
      <c r="A8" s="1"/>
      <c r="B8" t="s">
        <v>31</v>
      </c>
      <c r="C8" s="6">
        <v>24</v>
      </c>
      <c r="D8" s="5"/>
    </row>
    <row r="9" spans="1:4" x14ac:dyDescent="0.2">
      <c r="A9" s="4" t="s">
        <v>32</v>
      </c>
      <c r="B9" t="s">
        <v>33</v>
      </c>
      <c r="C9" s="5">
        <v>22749</v>
      </c>
      <c r="D9" s="5">
        <f>SUM(C9:C11)</f>
        <v>53773</v>
      </c>
    </row>
    <row r="10" spans="1:4" x14ac:dyDescent="0.2">
      <c r="A10" s="4"/>
      <c r="B10" t="s">
        <v>34</v>
      </c>
      <c r="C10" s="7">
        <v>17700</v>
      </c>
      <c r="D10" s="5"/>
    </row>
    <row r="11" spans="1:4" x14ac:dyDescent="0.2">
      <c r="A11" s="4"/>
      <c r="B11" t="s">
        <v>32</v>
      </c>
      <c r="C11" s="5">
        <v>13324</v>
      </c>
      <c r="D11" s="5"/>
    </row>
  </sheetData>
  <mergeCells count="3">
    <mergeCell ref="A2:A3"/>
    <mergeCell ref="A4:A8"/>
    <mergeCell ref="A9:A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6D24-3FC4-C244-B227-40F1E34C87C0}">
  <dimension ref="A1:C7"/>
  <sheetViews>
    <sheetView workbookViewId="0">
      <selection sqref="A1:C7"/>
    </sheetView>
  </sheetViews>
  <sheetFormatPr baseColWidth="10" defaultRowHeight="16" x14ac:dyDescent="0.2"/>
  <sheetData>
    <row r="1" spans="1:3" x14ac:dyDescent="0.2">
      <c r="A1" t="s">
        <v>0</v>
      </c>
      <c r="B1" t="s">
        <v>35</v>
      </c>
      <c r="C1" t="s">
        <v>36</v>
      </c>
    </row>
    <row r="2" spans="1:3" x14ac:dyDescent="0.2">
      <c r="A2" t="s">
        <v>37</v>
      </c>
      <c r="B2" s="8">
        <v>24157</v>
      </c>
      <c r="C2" s="8">
        <v>26109</v>
      </c>
    </row>
    <row r="3" spans="1:3" x14ac:dyDescent="0.2">
      <c r="A3" t="s">
        <v>38</v>
      </c>
      <c r="B3" s="8">
        <v>21625</v>
      </c>
      <c r="C3" s="9">
        <v>0</v>
      </c>
    </row>
    <row r="4" spans="1:3" x14ac:dyDescent="0.2">
      <c r="A4" t="s">
        <v>39</v>
      </c>
      <c r="B4" s="8">
        <v>19887</v>
      </c>
      <c r="C4" s="8">
        <v>4607</v>
      </c>
    </row>
    <row r="5" spans="1:3" x14ac:dyDescent="0.2">
      <c r="A5" t="s">
        <v>40</v>
      </c>
      <c r="B5" s="8">
        <f>12964+SUM(B8:B9)</f>
        <v>12964</v>
      </c>
      <c r="C5" s="9">
        <f>13460+SUM(C8:C9)</f>
        <v>13460</v>
      </c>
    </row>
    <row r="6" spans="1:3" x14ac:dyDescent="0.2">
      <c r="A6" t="s">
        <v>41</v>
      </c>
      <c r="B6" s="8">
        <v>5622</v>
      </c>
      <c r="C6" s="8">
        <v>6131</v>
      </c>
    </row>
    <row r="7" spans="1:3" x14ac:dyDescent="0.2">
      <c r="A7" t="s">
        <v>42</v>
      </c>
      <c r="B7" s="8">
        <v>1106</v>
      </c>
      <c r="C7" s="8">
        <v>1216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Relation</vt:lpstr>
      <vt:lpstr>RefRelation2</vt:lpstr>
      <vt:lpstr>Location</vt:lpstr>
      <vt:lpstr>RefRelation</vt:lpstr>
      <vt:lpstr>Return</vt:lpstr>
      <vt:lpstr>Contents</vt:lpstr>
      <vt:lpstr>Refactorability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2019-08-15T08:32:34Z</dcterms:created>
  <dcterms:modified xsi:type="dcterms:W3CDTF">2019-08-17T19:25:23Z</dcterms:modified>
</cp:coreProperties>
</file>