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ars/Documents/"/>
    </mc:Choice>
  </mc:AlternateContent>
  <xr:revisionPtr revIDLastSave="0" documentId="13_ncr:1_{605F1096-53CC-AE42-B0D0-0EFCE4E5CD42}" xr6:coauthVersionLast="36" xr6:coauthVersionMax="36" xr10:uidLastSave="{00000000-0000-0000-0000-000000000000}"/>
  <bookViews>
    <workbookView xWindow="0" yWindow="460" windowWidth="28800" windowHeight="17540" xr2:uid="{FCC14C07-67FB-EB41-85F4-375C497C7BEF}"/>
  </bookViews>
  <sheets>
    <sheet name="Sheet1" sheetId="1" r:id="rId1"/>
    <sheet name="Sheet2" sheetId="2" r:id="rId2"/>
  </sheets>
  <definedNames>
    <definedName name="_xlchart.v1.0" hidden="1">Sheet1!$P$1</definedName>
    <definedName name="_xlchart.v1.1" hidden="1">Sheet1!$P$2:$P$71</definedName>
    <definedName name="_xlchart.v1.2" hidden="1">Sheet1!$Q$1</definedName>
    <definedName name="_xlchart.v1.3" hidden="1">Sheet1!$Q$2:$Q$71</definedName>
    <definedName name="_xlchart.v1.4" hidden="1">Sheet1!$P$1</definedName>
    <definedName name="_xlchart.v1.5" hidden="1">Sheet1!$P$2:$P$71</definedName>
    <definedName name="_xlchart.v1.6" hidden="1">Sheet1!$Q$1</definedName>
    <definedName name="_xlchart.v1.7" hidden="1">Sheet1!$Q$2:$Q$71</definedName>
    <definedName name="_xlchart.v1.8" hidden="1">Sheet1!$P$2:$P$71</definedName>
    <definedName name="_xlchart.v1.9" hidden="1">Sheet1!$Q$2:$Q$71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2" i="1"/>
  <c r="W20" i="2" l="1"/>
  <c r="V20" i="2"/>
  <c r="U20" i="2"/>
  <c r="T20" i="2"/>
  <c r="S20" i="2"/>
  <c r="R20" i="2"/>
  <c r="M2" i="2"/>
  <c r="T18" i="2"/>
  <c r="L8" i="2"/>
  <c r="M3" i="2"/>
  <c r="N3" i="2"/>
  <c r="O3" i="2"/>
  <c r="M4" i="2"/>
  <c r="N4" i="2"/>
  <c r="O4" i="2"/>
  <c r="M6" i="2"/>
  <c r="N6" i="2"/>
  <c r="O6" i="2"/>
  <c r="M5" i="2"/>
  <c r="N5" i="2"/>
  <c r="O5" i="2"/>
  <c r="M7" i="2"/>
  <c r="N7" i="2"/>
  <c r="O7" i="2"/>
  <c r="N2" i="2"/>
  <c r="O2" i="2"/>
  <c r="K8" i="2"/>
  <c r="J8" i="2"/>
  <c r="D11" i="2"/>
  <c r="E6" i="2"/>
  <c r="G6" i="2"/>
  <c r="F9" i="2"/>
  <c r="G9" i="2"/>
  <c r="F4" i="2"/>
  <c r="G4" i="2"/>
  <c r="E2" i="2"/>
  <c r="G2" i="2"/>
  <c r="E3" i="2"/>
  <c r="F3" i="2"/>
  <c r="G3" i="2"/>
  <c r="F5" i="2"/>
  <c r="G5" i="2"/>
  <c r="F7" i="2"/>
  <c r="G7" i="2"/>
  <c r="E8" i="2"/>
  <c r="G8" i="2"/>
  <c r="F10" i="2"/>
  <c r="G10" i="2"/>
  <c r="AC2" i="2"/>
  <c r="AD2" i="2"/>
  <c r="AE2" i="2"/>
  <c r="AC3" i="2"/>
  <c r="AD3" i="2"/>
  <c r="AE3" i="2"/>
  <c r="AC4" i="2"/>
  <c r="AD4" i="2"/>
  <c r="AE4" i="2"/>
  <c r="AD5" i="2"/>
  <c r="AE5" i="2"/>
  <c r="C11" i="2"/>
  <c r="F6" i="2" s="1"/>
  <c r="B11" i="2"/>
  <c r="E4" i="2" s="1"/>
  <c r="AB6" i="2"/>
  <c r="AA6" i="2"/>
  <c r="Z6" i="2"/>
  <c r="S18" i="2"/>
  <c r="R18" i="2"/>
  <c r="U15" i="2"/>
  <c r="V15" i="2"/>
  <c r="W15" i="2"/>
  <c r="U4" i="2"/>
  <c r="V4" i="2"/>
  <c r="W4" i="2"/>
  <c r="U5" i="2"/>
  <c r="V5" i="2"/>
  <c r="W5" i="2"/>
  <c r="U10" i="2"/>
  <c r="V10" i="2"/>
  <c r="W10" i="2"/>
  <c r="U2" i="2"/>
  <c r="V2" i="2"/>
  <c r="W2" i="2"/>
  <c r="U16" i="2"/>
  <c r="V16" i="2"/>
  <c r="W16" i="2"/>
  <c r="U12" i="2"/>
  <c r="V12" i="2"/>
  <c r="W12" i="2"/>
  <c r="U8" i="2"/>
  <c r="V8" i="2"/>
  <c r="W8" i="2"/>
  <c r="U11" i="2"/>
  <c r="V11" i="2"/>
  <c r="W11" i="2"/>
  <c r="U14" i="2"/>
  <c r="V14" i="2"/>
  <c r="W14" i="2"/>
  <c r="U13" i="2"/>
  <c r="V13" i="2"/>
  <c r="W13" i="2"/>
  <c r="U6" i="2"/>
  <c r="V6" i="2"/>
  <c r="W6" i="2"/>
  <c r="U9" i="2"/>
  <c r="V9" i="2"/>
  <c r="W9" i="2"/>
  <c r="U17" i="2"/>
  <c r="V17" i="2"/>
  <c r="W17" i="2"/>
  <c r="U3" i="2"/>
  <c r="V3" i="2"/>
  <c r="W3" i="2"/>
  <c r="V7" i="2"/>
  <c r="W7" i="2"/>
  <c r="U7" i="2"/>
  <c r="AC5" i="2"/>
  <c r="AL3" i="1"/>
  <c r="AL4" i="1"/>
  <c r="AL5" i="1"/>
  <c r="AL6" i="1"/>
  <c r="AL7" i="1"/>
  <c r="AL8" i="1"/>
  <c r="AL9" i="1"/>
  <c r="AL10" i="1"/>
  <c r="AL2" i="1"/>
  <c r="E9" i="2" l="1"/>
  <c r="E5" i="2"/>
  <c r="E10" i="2"/>
  <c r="F8" i="2"/>
  <c r="E7" i="2"/>
  <c r="F2" i="2"/>
  <c r="AH3" i="1"/>
  <c r="AH4" i="1"/>
  <c r="AH2" i="1"/>
  <c r="AC8" i="1" l="1"/>
  <c r="AC9" i="1"/>
  <c r="AC2" i="1"/>
  <c r="AC6" i="1"/>
  <c r="AC4" i="1"/>
  <c r="AC5" i="1"/>
  <c r="AC3" i="1"/>
  <c r="AC10" i="1"/>
  <c r="AC7" i="1"/>
  <c r="AB11" i="1"/>
  <c r="W11" i="1"/>
  <c r="W6" i="1"/>
  <c r="W12" i="1"/>
  <c r="W14" i="1"/>
  <c r="W7" i="1"/>
  <c r="W3" i="1"/>
  <c r="W9" i="1"/>
  <c r="W5" i="1"/>
  <c r="W8" i="1"/>
  <c r="W16" i="1"/>
  <c r="W13" i="1"/>
  <c r="W4" i="1"/>
  <c r="W15" i="1"/>
  <c r="W2" i="1"/>
  <c r="W17" i="1"/>
  <c r="V18" i="1"/>
  <c r="W10" i="1"/>
  <c r="G19" i="1"/>
  <c r="G20" i="1"/>
  <c r="G21" i="1"/>
  <c r="G22" i="1"/>
  <c r="G18" i="1"/>
  <c r="F23" i="1"/>
  <c r="B27" i="1"/>
  <c r="C26" i="1"/>
  <c r="C25" i="1"/>
  <c r="C24" i="1"/>
  <c r="C23" i="1"/>
  <c r="C22" i="1"/>
  <c r="C21" i="1"/>
  <c r="C20" i="1"/>
  <c r="C19" i="1"/>
  <c r="C18" i="1"/>
  <c r="N10" i="1"/>
  <c r="K3" i="1" l="1"/>
  <c r="K4" i="1"/>
  <c r="K5" i="1"/>
  <c r="K6" i="1"/>
  <c r="K7" i="1"/>
  <c r="K8" i="1"/>
  <c r="K9" i="1"/>
  <c r="K10" i="1"/>
  <c r="K11" i="1"/>
  <c r="K12" i="1"/>
  <c r="K13" i="1"/>
  <c r="K14" i="1"/>
  <c r="K2" i="1"/>
  <c r="J15" i="1"/>
  <c r="F6" i="1"/>
  <c r="B11" i="1"/>
  <c r="G3" i="1"/>
  <c r="G4" i="1"/>
  <c r="G5" i="1"/>
  <c r="G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<sst xmlns="http://schemas.openxmlformats.org/spreadsheetml/2006/main" count="186" uniqueCount="73">
  <si>
    <t>Relation</t>
  </si>
  <si>
    <t>Amount</t>
  </si>
  <si>
    <t>Percentage</t>
  </si>
  <si>
    <t>SUPERCLASS</t>
  </si>
  <si>
    <t>COMMONHIERARCHY</t>
  </si>
  <si>
    <t>UNRELATED</t>
  </si>
  <si>
    <t>EXTERNALSUPERCLASS</t>
  </si>
  <si>
    <t>SIBLING</t>
  </si>
  <si>
    <t>SAMEMETHOD</t>
  </si>
  <si>
    <t>SAMECLASS</t>
  </si>
  <si>
    <t>ANCESTOR</t>
  </si>
  <si>
    <t>FIRSTCOUSIN</t>
  </si>
  <si>
    <t>CLASSLEVEL</t>
  </si>
  <si>
    <t>INTERFACELEVEL</t>
  </si>
  <si>
    <t>ENUMLEVEL</t>
  </si>
  <si>
    <t>METHODLEVEL</t>
  </si>
  <si>
    <t>Location</t>
  </si>
  <si>
    <t>SEVERALMETHODS</t>
  </si>
  <si>
    <t>FULLCLASS</t>
  </si>
  <si>
    <t>FULLENUM</t>
  </si>
  <si>
    <t>FULLMETHOD</t>
  </si>
  <si>
    <t>INCLUDESFIELDS</t>
  </si>
  <si>
    <t>HASCLASSDECLARATION</t>
  </si>
  <si>
    <t>HASENUMDECLARATION</t>
  </si>
  <si>
    <t>FULLINTERFACE</t>
  </si>
  <si>
    <t>HASENUMFIELDS</t>
  </si>
  <si>
    <t>PARTIALMETHOD</t>
  </si>
  <si>
    <t>ONLYFIELDS</t>
  </si>
  <si>
    <t>OTHER</t>
  </si>
  <si>
    <t>Contents</t>
  </si>
  <si>
    <t>HASINTERFACEDECLARATION</t>
  </si>
  <si>
    <t>Amount of projects</t>
  </si>
  <si>
    <t>Amount of statements/declarations</t>
  </si>
  <si>
    <t>Amount of lines cloned</t>
  </si>
  <si>
    <t>Amount of lines (part of statements/declarations, excluding whitespace, comments, etc.)</t>
  </si>
  <si>
    <t>Amount of lines (part of statements/declarations)</t>
  </si>
  <si>
    <t>Amount of tokens (part of statements/declarations)</t>
  </si>
  <si>
    <t>Amount of lines cloned (part of statements/declarations, excluding whitespace, comments, etc.)</t>
  </si>
  <si>
    <t>Amount of statements/declarations cloned</t>
  </si>
  <si>
    <t>Amount of tokens cloned</t>
  </si>
  <si>
    <t>Amount of clone classes</t>
  </si>
  <si>
    <t>CONSTRUCTORLEVEL</t>
  </si>
  <si>
    <t>INCLUDESCONSTRUCTOR</t>
  </si>
  <si>
    <t>PARTIALCONSTRUCTOR</t>
  </si>
  <si>
    <t>FULLCONSTRUCTOR</t>
  </si>
  <si>
    <t>Refactorability</t>
  </si>
  <si>
    <t>Cannot directly be extracted</t>
  </si>
  <si>
    <t>Can be extracted</t>
  </si>
  <si>
    <t>Not possible because of content</t>
  </si>
  <si>
    <t xml:space="preserve">UNRELATED </t>
  </si>
  <si>
    <t xml:space="preserve"> SAMECLASS </t>
  </si>
  <si>
    <t xml:space="preserve"> FIRSTCOUSIN </t>
  </si>
  <si>
    <t xml:space="preserve">ANCESTOR </t>
  </si>
  <si>
    <t xml:space="preserve">SIBLING </t>
  </si>
  <si>
    <t xml:space="preserve">SUPERCLASS </t>
  </si>
  <si>
    <t xml:space="preserve">EXTERNALSUPERCLASS </t>
  </si>
  <si>
    <t xml:space="preserve">SAMEMETHOD </t>
  </si>
  <si>
    <t xml:space="preserve">COMMONHIERARCHY </t>
  </si>
  <si>
    <t>CANBEEXTRACTED</t>
  </si>
  <si>
    <t>NOEXTRACTIONBYCONTENTTYPE</t>
  </si>
  <si>
    <t>COMPLEXCONTROLFLOW</t>
  </si>
  <si>
    <t>PARTIALBLOCK</t>
  </si>
  <si>
    <t>Type 1</t>
  </si>
  <si>
    <t xml:space="preserve">Token </t>
  </si>
  <si>
    <t>Type 2</t>
  </si>
  <si>
    <t>Total</t>
  </si>
  <si>
    <t>Token</t>
  </si>
  <si>
    <t>Type 1 Perc</t>
  </si>
  <si>
    <t>Type 2 Perc</t>
  </si>
  <si>
    <t>Token Perc</t>
  </si>
  <si>
    <t>OUTSIDE</t>
  </si>
  <si>
    <t>Clone class size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</si>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</sst>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3" fontId="0" fillId="0" borderId="0" xfId="1" applyFont="1"/>
    <xf numFmtId="0" fontId="3" fillId="0" borderId="0" xfId="0" applyFont="1"/>
    <xf numFmtId="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numRef>
              <c:f>Sheet1!$P$2:$P$71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57</c:v>
                </c:pt>
                <c:pt idx="54">
                  <c:v>60</c:v>
                </c:pt>
                <c:pt idx="55">
                  <c:v>61</c:v>
                </c:pt>
                <c:pt idx="56">
                  <c:v>63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74</c:v>
                </c:pt>
                <c:pt idx="62">
                  <c:v>75</c:v>
                </c:pt>
                <c:pt idx="63">
                  <c:v>80</c:v>
                </c:pt>
                <c:pt idx="64">
                  <c:v>81</c:v>
                </c:pt>
                <c:pt idx="65">
                  <c:v>86</c:v>
                </c:pt>
                <c:pt idx="66">
                  <c:v>99</c:v>
                </c:pt>
                <c:pt idx="67">
                  <c:v>118</c:v>
                </c:pt>
                <c:pt idx="68">
                  <c:v>136</c:v>
                </c:pt>
                <c:pt idx="69">
                  <c:v>184</c:v>
                </c:pt>
              </c:numCache>
            </c:numRef>
          </c:cat>
          <c:val>
            <c:numRef>
              <c:f>Sheet1!$R$2:$R$71</c:f>
              <c:numCache>
                <c:formatCode>General</c:formatCode>
                <c:ptCount val="70"/>
                <c:pt idx="0">
                  <c:v>4.3871227599275855</c:v>
                </c:pt>
                <c:pt idx="1">
                  <c:v>3.6667051361198988</c:v>
                </c:pt>
                <c:pt idx="2">
                  <c:v>3.3396501576136841</c:v>
                </c:pt>
                <c:pt idx="3">
                  <c:v>2.9493900066449128</c:v>
                </c:pt>
                <c:pt idx="4">
                  <c:v>2.7881683711411678</c:v>
                </c:pt>
                <c:pt idx="5">
                  <c:v>2.5611013836490559</c:v>
                </c:pt>
                <c:pt idx="6">
                  <c:v>2.4216039268698313</c:v>
                </c:pt>
                <c:pt idx="7">
                  <c:v>2.2253092817258628</c:v>
                </c:pt>
                <c:pt idx="8">
                  <c:v>2.0863598306747484</c:v>
                </c:pt>
                <c:pt idx="9">
                  <c:v>1.9493900066449128</c:v>
                </c:pt>
                <c:pt idx="10">
                  <c:v>1.9138138523837167</c:v>
                </c:pt>
                <c:pt idx="11">
                  <c:v>1.8061799739838871</c:v>
                </c:pt>
                <c:pt idx="12">
                  <c:v>1.7634279935629373</c:v>
                </c:pt>
                <c:pt idx="13">
                  <c:v>1.7558748556724915</c:v>
                </c:pt>
                <c:pt idx="14">
                  <c:v>1.6020599913279623</c:v>
                </c:pt>
                <c:pt idx="15">
                  <c:v>1.6901960800285136</c:v>
                </c:pt>
                <c:pt idx="16">
                  <c:v>1.5563025007672873</c:v>
                </c:pt>
                <c:pt idx="17">
                  <c:v>1.255272505103306</c:v>
                </c:pt>
                <c:pt idx="18">
                  <c:v>1.4471580313422192</c:v>
                </c:pt>
                <c:pt idx="19">
                  <c:v>1.2304489213782739</c:v>
                </c:pt>
                <c:pt idx="20">
                  <c:v>1.0791812460476249</c:v>
                </c:pt>
                <c:pt idx="21">
                  <c:v>1.146128035678238</c:v>
                </c:pt>
                <c:pt idx="22">
                  <c:v>1.2304489213782739</c:v>
                </c:pt>
                <c:pt idx="23">
                  <c:v>0.95424250943932487</c:v>
                </c:pt>
                <c:pt idx="24">
                  <c:v>0.84509804001425681</c:v>
                </c:pt>
                <c:pt idx="25">
                  <c:v>1</c:v>
                </c:pt>
                <c:pt idx="26">
                  <c:v>0.6020599913279624</c:v>
                </c:pt>
                <c:pt idx="27">
                  <c:v>1</c:v>
                </c:pt>
                <c:pt idx="28">
                  <c:v>1.0791812460476249</c:v>
                </c:pt>
                <c:pt idx="29">
                  <c:v>0.77815125038364363</c:v>
                </c:pt>
                <c:pt idx="30">
                  <c:v>0.90308998699194354</c:v>
                </c:pt>
                <c:pt idx="31">
                  <c:v>0.69897000433601886</c:v>
                </c:pt>
                <c:pt idx="32">
                  <c:v>0.77815125038364363</c:v>
                </c:pt>
                <c:pt idx="33">
                  <c:v>0.3010299956639812</c:v>
                </c:pt>
                <c:pt idx="34">
                  <c:v>0.6020599913279624</c:v>
                </c:pt>
                <c:pt idx="35">
                  <c:v>0.69897000433601886</c:v>
                </c:pt>
                <c:pt idx="36">
                  <c:v>0.3010299956639812</c:v>
                </c:pt>
                <c:pt idx="37">
                  <c:v>0.47712125471966244</c:v>
                </c:pt>
                <c:pt idx="38">
                  <c:v>0.47712125471966244</c:v>
                </c:pt>
                <c:pt idx="39">
                  <c:v>0</c:v>
                </c:pt>
                <c:pt idx="40">
                  <c:v>0.3010299956639812</c:v>
                </c:pt>
                <c:pt idx="41">
                  <c:v>0</c:v>
                </c:pt>
                <c:pt idx="42">
                  <c:v>0.47712125471966244</c:v>
                </c:pt>
                <c:pt idx="43">
                  <c:v>0.6020599913279624</c:v>
                </c:pt>
                <c:pt idx="44">
                  <c:v>0.3010299956639812</c:v>
                </c:pt>
                <c:pt idx="45">
                  <c:v>0.3010299956639812</c:v>
                </c:pt>
                <c:pt idx="46">
                  <c:v>0</c:v>
                </c:pt>
                <c:pt idx="47">
                  <c:v>0.69897000433601886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0.6020599913279624</c:v>
                </c:pt>
                <c:pt idx="58">
                  <c:v>0.3010299956639812</c:v>
                </c:pt>
                <c:pt idx="59">
                  <c:v>0.3010299956639812</c:v>
                </c:pt>
                <c:pt idx="60">
                  <c:v>0</c:v>
                </c:pt>
                <c:pt idx="61">
                  <c:v>0.6020599913279624</c:v>
                </c:pt>
                <c:pt idx="62">
                  <c:v>0.3010299956639812</c:v>
                </c:pt>
                <c:pt idx="63">
                  <c:v>0.3010299956639812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0.3010299956639812</c:v>
                </c:pt>
                <c:pt idx="68">
                  <c:v>0</c:v>
                </c:pt>
                <c:pt idx="69">
                  <c:v>0.3010299956639812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0-6740-BAB6-2FAC9B67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69887"/>
        <c:axId val="1611171567"/>
      </c:lineChart>
      <c:catAx>
        <c:axId val="16111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71567"/>
        <c:crosses val="autoZero"/>
        <c:auto val="1"/>
        <c:lblAlgn val="ctr"/>
        <c:lblOffset val="100"/>
        <c:noMultiLvlLbl val="0"/>
      </c:catAx>
      <c:valAx>
        <c:axId val="16111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6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AC1101B8-7A18-6B4A-9723-E6B238043A27}" formatIdx="0">
          <cx:dataId val="0"/>
          <cx:layoutPr>
            <cx:binning intervalClosed="r"/>
          </cx:layoutPr>
          <cx:axisId val="1"/>
        </cx:series>
        <cx:series layoutId="clusteredColumn" hidden="1" uniqueId="{DFC79153-82DB-7540-A9DE-5863952C03D0}" formatIdx="2">
          <cx:dataId val="1"/>
          <cx:layoutPr>
            <cx:binning intervalClosed="r"/>
          </cx:layoutPr>
          <cx:axisId val="1"/>
        </cx:series>
        <cx:series layoutId="paretoLine" ownerIdx="0" uniqueId="{1F2168E3-E4CD-C04C-A806-082E6F3D7F51}" formatIdx="1">
          <cx:axisId val="2"/>
        </cx:series>
        <cx:series layoutId="paretoLine" ownerIdx="1" uniqueId="{88FCD2CE-5E0F-7F44-B0F2-CB1A850D92F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2279650</xdr:colOff>
      <xdr:row>13</xdr:row>
      <xdr:rowOff>152400</xdr:rowOff>
    </xdr:from>
    <xdr:to>
      <xdr:col>13</xdr:col>
      <xdr:colOff>577850</xdr:colOff>
      <xdr:row>27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D22E0D-8410-4D4B-A5BC-8DFDE0DC73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0050" y="2794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215900</xdr:colOff>
      <xdr:row>28</xdr:row>
      <xdr:rowOff>165100</xdr:rowOff>
    </xdr:from>
    <xdr:to>
      <xdr:col>13</xdr:col>
      <xdr:colOff>895350</xdr:colOff>
      <xdr:row>52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34206-29D1-F948-B4B4-9187E9C7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5CED-75F8-2141-B9AF-875DE2340F26}">
  <dimension ref="A1:AO72"/>
  <sheetViews>
    <sheetView tabSelected="1" topLeftCell="I1" workbookViewId="0">
      <selection activeCell="R1" activeCellId="1" sqref="P1:P71 R1:R71"/>
    </sheetView>
  </sheetViews>
  <sheetFormatPr baseColWidth="10" defaultRowHeight="16" x14ac:dyDescent="0.2"/>
  <cols>
    <col min="1" max="1" width="20.33203125" bestFit="1" customWidth="1"/>
    <col min="5" max="5" width="15.1640625" bestFit="1" customWidth="1"/>
    <col min="9" max="9" width="25.6640625" bestFit="1" customWidth="1"/>
    <col min="13" max="13" width="82.33203125" bestFit="1" customWidth="1"/>
    <col min="14" max="14" width="13.5" bestFit="1" customWidth="1"/>
    <col min="21" max="21" width="25.6640625" bestFit="1" customWidth="1"/>
    <col min="33" max="33" width="7.6640625" bestFit="1" customWidth="1"/>
    <col min="34" max="34" width="10.33203125" bestFit="1" customWidth="1"/>
    <col min="36" max="36" width="20.83203125" bestFit="1" customWidth="1"/>
  </cols>
  <sheetData>
    <row r="1" spans="1:41" x14ac:dyDescent="0.2">
      <c r="A1" t="s">
        <v>0</v>
      </c>
      <c r="B1" t="s">
        <v>1</v>
      </c>
      <c r="C1" t="s">
        <v>2</v>
      </c>
      <c r="E1" t="s">
        <v>16</v>
      </c>
      <c r="F1" t="s">
        <v>1</v>
      </c>
      <c r="G1" t="s">
        <v>2</v>
      </c>
      <c r="I1" t="s">
        <v>29</v>
      </c>
      <c r="J1" t="s">
        <v>1</v>
      </c>
      <c r="K1" t="s">
        <v>2</v>
      </c>
      <c r="M1" t="s">
        <v>31</v>
      </c>
      <c r="N1" s="2">
        <v>3848</v>
      </c>
      <c r="P1" t="s">
        <v>71</v>
      </c>
      <c r="Q1" t="s">
        <v>1</v>
      </c>
      <c r="R1" t="s">
        <v>72</v>
      </c>
      <c r="U1" t="s">
        <v>29</v>
      </c>
      <c r="V1" t="s">
        <v>1</v>
      </c>
      <c r="W1" t="s">
        <v>2</v>
      </c>
      <c r="AA1" t="s">
        <v>0</v>
      </c>
      <c r="AB1" t="s">
        <v>1</v>
      </c>
      <c r="AC1" t="s">
        <v>2</v>
      </c>
      <c r="AF1" t="s">
        <v>45</v>
      </c>
      <c r="AG1" t="s">
        <v>1</v>
      </c>
      <c r="AH1" t="s">
        <v>2</v>
      </c>
    </row>
    <row r="2" spans="1:41" x14ac:dyDescent="0.2">
      <c r="A2" t="s">
        <v>11</v>
      </c>
      <c r="B2">
        <v>695</v>
      </c>
      <c r="C2" s="1">
        <f>B2/SUM($B$2:$B$10)*100</f>
        <v>2.0222888235807606</v>
      </c>
      <c r="E2" t="s">
        <v>15</v>
      </c>
      <c r="F2">
        <v>19817</v>
      </c>
      <c r="G2" s="1">
        <f>F2/SUM($F$2:$F$5)*100</f>
        <v>57.662874268920774</v>
      </c>
      <c r="I2" t="s">
        <v>30</v>
      </c>
      <c r="J2">
        <v>10</v>
      </c>
      <c r="K2" s="1">
        <f>J2/SUM($J$2:$J$14)*100</f>
        <v>2.9097680914831087E-2</v>
      </c>
      <c r="M2" t="s">
        <v>35</v>
      </c>
      <c r="N2" s="2">
        <v>8284140</v>
      </c>
      <c r="P2" s="4">
        <v>2</v>
      </c>
      <c r="Q2">
        <v>24385</v>
      </c>
      <c r="R2">
        <f>LOG(Q2)</f>
        <v>4.3871227599275855</v>
      </c>
      <c r="U2" s="3" t="s">
        <v>26</v>
      </c>
      <c r="V2">
        <v>19264</v>
      </c>
      <c r="W2" s="1">
        <f t="shared" ref="W2:W17" si="0">V2/SUM($V$2:$V$17)*100</f>
        <v>56.065192083818395</v>
      </c>
      <c r="AA2" t="s">
        <v>5</v>
      </c>
      <c r="AB2">
        <v>13529</v>
      </c>
      <c r="AC2" s="1">
        <f t="shared" ref="AC2:AC10" si="1">AB2/SUM($AB$2:$AB$10)*100</f>
        <v>39.374272409778811</v>
      </c>
      <c r="AF2" t="s">
        <v>46</v>
      </c>
      <c r="AG2">
        <v>10990</v>
      </c>
      <c r="AH2" s="5">
        <f>AG2/SUM($AG$2:$AG$4)*100</f>
        <v>41.906577693040994</v>
      </c>
      <c r="AJ2" s="6" t="s">
        <v>49</v>
      </c>
      <c r="AK2">
        <v>1823</v>
      </c>
      <c r="AL2" s="1">
        <f>AK2/SUM($AK$2:$AK$10)*100</f>
        <v>38.853367433930089</v>
      </c>
      <c r="AN2" s="6" t="s">
        <v>5</v>
      </c>
      <c r="AO2">
        <v>1233</v>
      </c>
    </row>
    <row r="3" spans="1:41" x14ac:dyDescent="0.2">
      <c r="A3" t="s">
        <v>3</v>
      </c>
      <c r="B3">
        <v>488</v>
      </c>
      <c r="C3" s="1">
        <f t="shared" ref="C3:C10" si="2">B3/SUM($B$2:$B$10)*100</f>
        <v>1.419966828643757</v>
      </c>
      <c r="E3" t="s">
        <v>12</v>
      </c>
      <c r="F3">
        <v>14366</v>
      </c>
      <c r="G3" s="1">
        <f t="shared" ref="G3:G5" si="3">F3/SUM($F$2:$F$5)*100</f>
        <v>41.80172840224634</v>
      </c>
      <c r="I3" t="s">
        <v>17</v>
      </c>
      <c r="J3">
        <v>9077</v>
      </c>
      <c r="K3" s="1">
        <f t="shared" ref="K3:K14" si="4">J3/SUM($J$2:$J$14)*100</f>
        <v>26.411964966392176</v>
      </c>
      <c r="M3" t="s">
        <v>34</v>
      </c>
      <c r="N3" s="2">
        <v>8163429</v>
      </c>
      <c r="P3" s="4">
        <v>3</v>
      </c>
      <c r="Q3">
        <v>4642</v>
      </c>
      <c r="R3">
        <f t="shared" ref="R3:R66" si="5">LOG(Q3)</f>
        <v>3.6667051361198988</v>
      </c>
      <c r="U3" s="3" t="s">
        <v>17</v>
      </c>
      <c r="V3">
        <v>9076</v>
      </c>
      <c r="W3" s="1">
        <f t="shared" si="0"/>
        <v>26.414435389988363</v>
      </c>
      <c r="AA3" t="s">
        <v>9</v>
      </c>
      <c r="AB3">
        <v>8341</v>
      </c>
      <c r="AC3" s="1">
        <f t="shared" si="1"/>
        <v>24.275320139697325</v>
      </c>
      <c r="AF3" t="s">
        <v>47</v>
      </c>
      <c r="AG3">
        <v>5791</v>
      </c>
      <c r="AH3" s="5">
        <f t="shared" ref="AH3:AH4" si="6">AG3/SUM($AG$2:$AG$4)*100</f>
        <v>22.081982840800762</v>
      </c>
      <c r="AJ3" t="s">
        <v>52</v>
      </c>
      <c r="AK3">
        <v>17</v>
      </c>
      <c r="AL3" s="1">
        <f t="shared" ref="AL3:AL10" si="7">AK3/SUM($AK$2:$AK$10)*100</f>
        <v>0.36231884057971014</v>
      </c>
      <c r="AN3" t="s">
        <v>6</v>
      </c>
      <c r="AO3">
        <v>132</v>
      </c>
    </row>
    <row r="4" spans="1:41" x14ac:dyDescent="0.2">
      <c r="A4" t="s">
        <v>4</v>
      </c>
      <c r="B4">
        <v>442</v>
      </c>
      <c r="C4" s="1">
        <f t="shared" si="2"/>
        <v>1.2861174964355342</v>
      </c>
      <c r="E4" t="s">
        <v>13</v>
      </c>
      <c r="F4">
        <v>110</v>
      </c>
      <c r="G4" s="1">
        <f t="shared" si="3"/>
        <v>0.32007449006314198</v>
      </c>
      <c r="I4" t="s">
        <v>18</v>
      </c>
      <c r="J4">
        <v>198</v>
      </c>
      <c r="K4" s="1">
        <f t="shared" si="4"/>
        <v>0.57613408211365558</v>
      </c>
      <c r="M4" t="s">
        <v>32</v>
      </c>
      <c r="N4" s="2">
        <v>6863725</v>
      </c>
      <c r="P4" s="4">
        <v>4</v>
      </c>
      <c r="Q4">
        <v>2186</v>
      </c>
      <c r="R4">
        <f t="shared" si="5"/>
        <v>3.3396501576136841</v>
      </c>
      <c r="U4" s="3" t="s">
        <v>42</v>
      </c>
      <c r="V4">
        <v>1528</v>
      </c>
      <c r="W4" s="1">
        <f t="shared" si="0"/>
        <v>4.447031431897555</v>
      </c>
      <c r="AA4" t="s">
        <v>7</v>
      </c>
      <c r="AB4">
        <v>5978</v>
      </c>
      <c r="AC4" s="1">
        <f t="shared" si="1"/>
        <v>17.398137369033762</v>
      </c>
      <c r="AF4" t="s">
        <v>48</v>
      </c>
      <c r="AG4">
        <v>9444</v>
      </c>
      <c r="AH4" s="5">
        <f t="shared" si="6"/>
        <v>36.011439466158244</v>
      </c>
      <c r="AJ4" t="s">
        <v>53</v>
      </c>
      <c r="AK4">
        <v>658</v>
      </c>
      <c r="AL4" s="1">
        <f t="shared" si="7"/>
        <v>14.02387041773231</v>
      </c>
      <c r="AN4" t="s">
        <v>8</v>
      </c>
      <c r="AO4">
        <v>286</v>
      </c>
    </row>
    <row r="5" spans="1:41" x14ac:dyDescent="0.2">
      <c r="A5" t="s">
        <v>5</v>
      </c>
      <c r="B5">
        <v>13537</v>
      </c>
      <c r="C5" s="1">
        <f t="shared" si="2"/>
        <v>39.389530654406848</v>
      </c>
      <c r="E5" t="s">
        <v>14</v>
      </c>
      <c r="F5">
        <v>74</v>
      </c>
      <c r="G5" s="1">
        <f t="shared" si="3"/>
        <v>0.21532283876975006</v>
      </c>
      <c r="I5" t="s">
        <v>19</v>
      </c>
      <c r="J5">
        <v>4</v>
      </c>
      <c r="K5" s="1">
        <f t="shared" si="4"/>
        <v>1.1639072365932434E-2</v>
      </c>
      <c r="M5" t="s">
        <v>36</v>
      </c>
      <c r="N5" s="2">
        <v>66964270</v>
      </c>
      <c r="P5" s="4">
        <v>5</v>
      </c>
      <c r="Q5">
        <v>890</v>
      </c>
      <c r="R5">
        <f t="shared" si="5"/>
        <v>2.9493900066449128</v>
      </c>
      <c r="U5" s="3" t="s">
        <v>21</v>
      </c>
      <c r="V5">
        <v>1149</v>
      </c>
      <c r="W5" s="1">
        <f t="shared" si="0"/>
        <v>3.344004656577416</v>
      </c>
      <c r="AA5" t="s">
        <v>8</v>
      </c>
      <c r="AB5">
        <v>2456</v>
      </c>
      <c r="AC5" s="1">
        <f t="shared" si="1"/>
        <v>7.147846332945285</v>
      </c>
      <c r="AJ5" t="s">
        <v>54</v>
      </c>
      <c r="AK5">
        <v>64</v>
      </c>
      <c r="AL5" s="1">
        <f t="shared" si="7"/>
        <v>1.3640238704177323</v>
      </c>
      <c r="AN5" t="s">
        <v>3</v>
      </c>
      <c r="AO5">
        <v>22</v>
      </c>
    </row>
    <row r="6" spans="1:41" x14ac:dyDescent="0.2">
      <c r="A6" t="s">
        <v>6</v>
      </c>
      <c r="B6">
        <v>2402</v>
      </c>
      <c r="C6" s="1">
        <f t="shared" si="2"/>
        <v>6.9892629557424275</v>
      </c>
      <c r="F6">
        <f>SUM(F2:F5)</f>
        <v>34367</v>
      </c>
      <c r="I6" t="s">
        <v>20</v>
      </c>
      <c r="J6">
        <v>554</v>
      </c>
      <c r="K6" s="1">
        <f t="shared" si="4"/>
        <v>1.6120115226816425</v>
      </c>
      <c r="M6" t="s">
        <v>33</v>
      </c>
      <c r="N6" s="2">
        <v>1341094</v>
      </c>
      <c r="P6" s="4">
        <v>6</v>
      </c>
      <c r="Q6">
        <v>614</v>
      </c>
      <c r="R6">
        <f t="shared" si="5"/>
        <v>2.7881683711411678</v>
      </c>
      <c r="U6" s="3" t="s">
        <v>43</v>
      </c>
      <c r="V6">
        <v>1098</v>
      </c>
      <c r="W6" s="1">
        <f t="shared" si="0"/>
        <v>3.1955762514551802</v>
      </c>
      <c r="AA6" t="s">
        <v>6</v>
      </c>
      <c r="AB6">
        <v>2402</v>
      </c>
      <c r="AC6" s="1">
        <f t="shared" si="1"/>
        <v>6.9906868451688</v>
      </c>
      <c r="AJ6" t="s">
        <v>55</v>
      </c>
      <c r="AK6">
        <v>236</v>
      </c>
      <c r="AL6" s="1">
        <f t="shared" si="7"/>
        <v>5.0298380221653876</v>
      </c>
      <c r="AN6" t="s">
        <v>4</v>
      </c>
      <c r="AO6">
        <v>14</v>
      </c>
    </row>
    <row r="7" spans="1:41" x14ac:dyDescent="0.2">
      <c r="A7" t="s">
        <v>7</v>
      </c>
      <c r="B7">
        <v>5978</v>
      </c>
      <c r="C7" s="1">
        <f t="shared" si="2"/>
        <v>17.394593650886026</v>
      </c>
      <c r="I7" t="s">
        <v>21</v>
      </c>
      <c r="J7">
        <v>1150</v>
      </c>
      <c r="K7" s="1">
        <f t="shared" si="4"/>
        <v>3.3462333052055753</v>
      </c>
      <c r="M7" t="s">
        <v>37</v>
      </c>
      <c r="N7" s="2">
        <v>815799</v>
      </c>
      <c r="P7" s="4">
        <v>7</v>
      </c>
      <c r="Q7">
        <v>364</v>
      </c>
      <c r="R7">
        <f t="shared" si="5"/>
        <v>2.5611013836490559</v>
      </c>
      <c r="U7" s="3" t="s">
        <v>27</v>
      </c>
      <c r="V7">
        <v>565</v>
      </c>
      <c r="W7" s="1">
        <f t="shared" si="0"/>
        <v>1.6443538998835856</v>
      </c>
      <c r="AA7" t="s">
        <v>11</v>
      </c>
      <c r="AB7">
        <v>695</v>
      </c>
      <c r="AC7" s="1">
        <f t="shared" si="1"/>
        <v>2.0227008149010479</v>
      </c>
      <c r="AJ7" t="s">
        <v>56</v>
      </c>
      <c r="AK7">
        <v>724</v>
      </c>
      <c r="AL7" s="1">
        <f t="shared" si="7"/>
        <v>15.430520034100597</v>
      </c>
      <c r="AN7" t="s">
        <v>11</v>
      </c>
      <c r="AO7">
        <v>34</v>
      </c>
    </row>
    <row r="8" spans="1:41" x14ac:dyDescent="0.2">
      <c r="A8" t="s">
        <v>8</v>
      </c>
      <c r="B8">
        <v>2456</v>
      </c>
      <c r="C8" s="1">
        <f t="shared" si="2"/>
        <v>7.1463904326825158</v>
      </c>
      <c r="I8" t="s">
        <v>22</v>
      </c>
      <c r="J8">
        <v>445</v>
      </c>
      <c r="K8" s="1">
        <f t="shared" si="4"/>
        <v>1.2948468007099834</v>
      </c>
      <c r="M8" t="s">
        <v>38</v>
      </c>
      <c r="N8" s="2">
        <v>747993</v>
      </c>
      <c r="P8" s="4">
        <v>8</v>
      </c>
      <c r="Q8">
        <v>264</v>
      </c>
      <c r="R8">
        <f t="shared" si="5"/>
        <v>2.4216039268698313</v>
      </c>
      <c r="U8" s="3" t="s">
        <v>20</v>
      </c>
      <c r="V8">
        <v>554</v>
      </c>
      <c r="W8" s="1">
        <f t="shared" si="0"/>
        <v>1.6123399301513388</v>
      </c>
      <c r="AA8" t="s">
        <v>3</v>
      </c>
      <c r="AB8">
        <v>489</v>
      </c>
      <c r="AC8" s="1">
        <f t="shared" si="1"/>
        <v>1.4231664726426076</v>
      </c>
      <c r="AJ8" t="s">
        <v>57</v>
      </c>
      <c r="AK8">
        <v>36</v>
      </c>
      <c r="AL8" s="1">
        <f t="shared" si="7"/>
        <v>0.76726342710997442</v>
      </c>
      <c r="AN8" t="s">
        <v>9</v>
      </c>
      <c r="AO8">
        <v>495</v>
      </c>
    </row>
    <row r="9" spans="1:41" x14ac:dyDescent="0.2">
      <c r="A9" t="s">
        <v>9</v>
      </c>
      <c r="B9">
        <v>8341</v>
      </c>
      <c r="C9" s="1">
        <f t="shared" si="2"/>
        <v>24.270375651060611</v>
      </c>
      <c r="I9" t="s">
        <v>23</v>
      </c>
      <c r="J9">
        <v>47</v>
      </c>
      <c r="K9" s="1">
        <f t="shared" si="4"/>
        <v>0.13675910029970612</v>
      </c>
      <c r="M9" t="s">
        <v>39</v>
      </c>
      <c r="N9" s="2">
        <v>9800819</v>
      </c>
      <c r="P9" s="4">
        <v>9</v>
      </c>
      <c r="Q9">
        <v>168</v>
      </c>
      <c r="R9">
        <f t="shared" si="5"/>
        <v>2.2253092817258628</v>
      </c>
      <c r="U9" s="3" t="s">
        <v>22</v>
      </c>
      <c r="V9">
        <v>445</v>
      </c>
      <c r="W9" s="1">
        <f t="shared" si="0"/>
        <v>1.2951105937136205</v>
      </c>
      <c r="AA9" t="s">
        <v>4</v>
      </c>
      <c r="AB9">
        <v>442</v>
      </c>
      <c r="AC9" s="1">
        <f t="shared" si="1"/>
        <v>1.2863795110593714</v>
      </c>
      <c r="AJ9" t="s">
        <v>50</v>
      </c>
      <c r="AK9">
        <v>1059</v>
      </c>
      <c r="AL9" s="1">
        <f t="shared" si="7"/>
        <v>22.570332480818415</v>
      </c>
      <c r="AN9" t="s">
        <v>7</v>
      </c>
      <c r="AO9">
        <v>398</v>
      </c>
    </row>
    <row r="10" spans="1:41" x14ac:dyDescent="0.2">
      <c r="A10" t="s">
        <v>10</v>
      </c>
      <c r="B10">
        <v>28</v>
      </c>
      <c r="C10" s="1">
        <f t="shared" si="2"/>
        <v>8.1473506561527048E-2</v>
      </c>
      <c r="I10" t="s">
        <v>24</v>
      </c>
      <c r="J10">
        <v>6</v>
      </c>
      <c r="K10" s="1">
        <f t="shared" si="4"/>
        <v>1.7458608548898653E-2</v>
      </c>
      <c r="M10" t="s">
        <v>40</v>
      </c>
      <c r="N10" s="2">
        <f>SUM(J2:J14)</f>
        <v>34367</v>
      </c>
      <c r="P10" s="4">
        <v>10</v>
      </c>
      <c r="Q10">
        <v>122</v>
      </c>
      <c r="R10">
        <f t="shared" si="5"/>
        <v>2.0863598306747484</v>
      </c>
      <c r="U10" s="3" t="s">
        <v>28</v>
      </c>
      <c r="V10">
        <v>369</v>
      </c>
      <c r="W10" s="1">
        <f t="shared" si="0"/>
        <v>1.0739231664726427</v>
      </c>
      <c r="AA10" t="s">
        <v>10</v>
      </c>
      <c r="AB10">
        <v>28</v>
      </c>
      <c r="AC10" s="1">
        <f t="shared" si="1"/>
        <v>8.1490104772991845E-2</v>
      </c>
      <c r="AJ10" t="s">
        <v>51</v>
      </c>
      <c r="AK10">
        <v>75</v>
      </c>
      <c r="AL10" s="1">
        <f t="shared" si="7"/>
        <v>1.5984654731457801</v>
      </c>
      <c r="AN10" t="s">
        <v>10</v>
      </c>
      <c r="AO10">
        <v>1</v>
      </c>
    </row>
    <row r="11" spans="1:41" x14ac:dyDescent="0.2">
      <c r="B11">
        <f>SUM(B2:B10)</f>
        <v>34367</v>
      </c>
      <c r="I11" t="s">
        <v>25</v>
      </c>
      <c r="J11">
        <v>52</v>
      </c>
      <c r="K11" s="1">
        <f t="shared" si="4"/>
        <v>0.15130794075712167</v>
      </c>
      <c r="N11" s="2"/>
      <c r="P11" s="4">
        <v>11</v>
      </c>
      <c r="Q11">
        <v>89</v>
      </c>
      <c r="R11">
        <f t="shared" si="5"/>
        <v>1.9493900066449128</v>
      </c>
      <c r="U11" s="3" t="s">
        <v>18</v>
      </c>
      <c r="V11">
        <v>192</v>
      </c>
      <c r="W11" s="1">
        <f t="shared" si="0"/>
        <v>0.55878928987194409</v>
      </c>
      <c r="AB11">
        <f>SUM(AB2:AB10)</f>
        <v>34360</v>
      </c>
    </row>
    <row r="12" spans="1:41" x14ac:dyDescent="0.2">
      <c r="I12" t="s">
        <v>26</v>
      </c>
      <c r="J12">
        <v>19263</v>
      </c>
      <c r="K12" s="1">
        <f t="shared" si="4"/>
        <v>56.050862746239126</v>
      </c>
      <c r="N12" s="2"/>
      <c r="P12" s="4">
        <v>12</v>
      </c>
      <c r="Q12">
        <v>82</v>
      </c>
      <c r="R12">
        <f t="shared" si="5"/>
        <v>1.9138138523837167</v>
      </c>
      <c r="U12" s="3" t="s">
        <v>25</v>
      </c>
      <c r="V12">
        <v>52</v>
      </c>
      <c r="W12" s="1">
        <f t="shared" si="0"/>
        <v>0.15133876600698487</v>
      </c>
    </row>
    <row r="13" spans="1:41" x14ac:dyDescent="0.2">
      <c r="I13" t="s">
        <v>27</v>
      </c>
      <c r="J13">
        <v>565</v>
      </c>
      <c r="K13" s="1">
        <f t="shared" si="4"/>
        <v>1.6440189716879563</v>
      </c>
      <c r="N13" s="2"/>
      <c r="P13" s="4">
        <v>13</v>
      </c>
      <c r="Q13">
        <v>64</v>
      </c>
      <c r="R13">
        <f t="shared" si="5"/>
        <v>1.8061799739838871</v>
      </c>
      <c r="U13" s="3" t="s">
        <v>23</v>
      </c>
      <c r="V13">
        <v>47</v>
      </c>
      <c r="W13" s="1">
        <f t="shared" si="0"/>
        <v>0.13678696158323633</v>
      </c>
    </row>
    <row r="14" spans="1:41" x14ac:dyDescent="0.2">
      <c r="I14" t="s">
        <v>28</v>
      </c>
      <c r="J14">
        <v>2996</v>
      </c>
      <c r="K14" s="1">
        <f t="shared" si="4"/>
        <v>8.7176652020833938</v>
      </c>
      <c r="N14" s="2"/>
      <c r="P14" s="4">
        <v>14</v>
      </c>
      <c r="Q14">
        <v>58</v>
      </c>
      <c r="R14">
        <f t="shared" si="5"/>
        <v>1.7634279935629373</v>
      </c>
      <c r="U14" s="3" t="s">
        <v>30</v>
      </c>
      <c r="V14">
        <v>10</v>
      </c>
      <c r="W14" s="1">
        <f t="shared" si="0"/>
        <v>2.9103608847497089E-2</v>
      </c>
    </row>
    <row r="15" spans="1:41" x14ac:dyDescent="0.2">
      <c r="J15">
        <f>SUM(J2:J14)</f>
        <v>34367</v>
      </c>
      <c r="N15" s="2"/>
      <c r="P15" s="4">
        <v>15</v>
      </c>
      <c r="Q15">
        <v>57</v>
      </c>
      <c r="R15">
        <f t="shared" si="5"/>
        <v>1.7558748556724915</v>
      </c>
      <c r="U15" s="3" t="s">
        <v>24</v>
      </c>
      <c r="V15">
        <v>6</v>
      </c>
      <c r="W15" s="1">
        <f t="shared" si="0"/>
        <v>1.7462165308498253E-2</v>
      </c>
    </row>
    <row r="16" spans="1:41" x14ac:dyDescent="0.2">
      <c r="N16" s="2"/>
      <c r="P16" s="4">
        <v>16</v>
      </c>
      <c r="Q16">
        <v>40</v>
      </c>
      <c r="R16">
        <f t="shared" si="5"/>
        <v>1.6020599913279623</v>
      </c>
      <c r="U16" s="3" t="s">
        <v>19</v>
      </c>
      <c r="V16">
        <v>4</v>
      </c>
      <c r="W16" s="1">
        <f t="shared" si="0"/>
        <v>1.1641443538998836E-2</v>
      </c>
    </row>
    <row r="17" spans="1:23" x14ac:dyDescent="0.2">
      <c r="A17" t="s">
        <v>0</v>
      </c>
      <c r="B17" t="s">
        <v>1</v>
      </c>
      <c r="C17" t="s">
        <v>2</v>
      </c>
      <c r="E17" t="s">
        <v>16</v>
      </c>
      <c r="F17" t="s">
        <v>1</v>
      </c>
      <c r="G17" t="s">
        <v>2</v>
      </c>
      <c r="N17" s="2"/>
      <c r="P17" s="4">
        <v>17</v>
      </c>
      <c r="Q17">
        <v>49</v>
      </c>
      <c r="R17">
        <f t="shared" si="5"/>
        <v>1.6901960800285136</v>
      </c>
      <c r="U17" s="3" t="s">
        <v>44</v>
      </c>
      <c r="V17">
        <v>1</v>
      </c>
      <c r="W17" s="1">
        <f t="shared" si="0"/>
        <v>2.9103608847497091E-3</v>
      </c>
    </row>
    <row r="18" spans="1:23" x14ac:dyDescent="0.2">
      <c r="A18" t="s">
        <v>11</v>
      </c>
      <c r="B18">
        <v>695</v>
      </c>
      <c r="C18" s="1">
        <f>B18/SUM($B$2:$B$10)*100</f>
        <v>2.0222888235807606</v>
      </c>
      <c r="E18" t="s">
        <v>15</v>
      </c>
      <c r="F18">
        <v>19818</v>
      </c>
      <c r="G18" s="1">
        <f>F18/SUM($F$18:$F$22)*100</f>
        <v>57.677532013969731</v>
      </c>
      <c r="P18" s="4">
        <v>18</v>
      </c>
      <c r="Q18">
        <v>36</v>
      </c>
      <c r="R18">
        <f t="shared" si="5"/>
        <v>1.5563025007672873</v>
      </c>
      <c r="V18">
        <f>SUM(V2:V17)</f>
        <v>34360</v>
      </c>
    </row>
    <row r="19" spans="1:23" x14ac:dyDescent="0.2">
      <c r="A19" t="s">
        <v>3</v>
      </c>
      <c r="B19">
        <v>488</v>
      </c>
      <c r="C19" s="1">
        <f t="shared" ref="C19:C26" si="8">B19/SUM($B$2:$B$10)*100</f>
        <v>1.419966828643757</v>
      </c>
      <c r="E19" t="s">
        <v>41</v>
      </c>
      <c r="F19">
        <v>1099</v>
      </c>
      <c r="G19" s="1">
        <f t="shared" ref="G19:G22" si="9">F19/SUM($F$18:$F$22)*100</f>
        <v>3.1984866123399298</v>
      </c>
      <c r="P19" s="4">
        <v>19</v>
      </c>
      <c r="Q19">
        <v>18</v>
      </c>
      <c r="R19">
        <f t="shared" si="5"/>
        <v>1.255272505103306</v>
      </c>
    </row>
    <row r="20" spans="1:23" x14ac:dyDescent="0.2">
      <c r="A20" t="s">
        <v>4</v>
      </c>
      <c r="B20">
        <v>442</v>
      </c>
      <c r="C20" s="1">
        <f t="shared" si="8"/>
        <v>1.2861174964355342</v>
      </c>
      <c r="E20" t="s">
        <v>12</v>
      </c>
      <c r="F20">
        <v>13259</v>
      </c>
      <c r="G20" s="1">
        <f t="shared" si="9"/>
        <v>38.588474970896392</v>
      </c>
      <c r="P20" s="4">
        <v>20</v>
      </c>
      <c r="Q20">
        <v>28</v>
      </c>
      <c r="R20">
        <f t="shared" si="5"/>
        <v>1.4471580313422192</v>
      </c>
    </row>
    <row r="21" spans="1:23" x14ac:dyDescent="0.2">
      <c r="A21" t="s">
        <v>5</v>
      </c>
      <c r="B21">
        <v>13537</v>
      </c>
      <c r="C21" s="1">
        <f t="shared" si="8"/>
        <v>39.389530654406848</v>
      </c>
      <c r="E21" t="s">
        <v>13</v>
      </c>
      <c r="F21">
        <v>110</v>
      </c>
      <c r="G21" s="1">
        <f t="shared" si="9"/>
        <v>0.32013969732246794</v>
      </c>
      <c r="P21" s="4">
        <v>21</v>
      </c>
      <c r="Q21">
        <v>17</v>
      </c>
      <c r="R21">
        <f t="shared" si="5"/>
        <v>1.2304489213782739</v>
      </c>
    </row>
    <row r="22" spans="1:23" x14ac:dyDescent="0.2">
      <c r="A22" t="s">
        <v>6</v>
      </c>
      <c r="B22">
        <v>2402</v>
      </c>
      <c r="C22" s="1">
        <f t="shared" si="8"/>
        <v>6.9892629557424275</v>
      </c>
      <c r="E22" t="s">
        <v>14</v>
      </c>
      <c r="F22">
        <v>74</v>
      </c>
      <c r="G22" s="1">
        <f t="shared" si="9"/>
        <v>0.21536670547147846</v>
      </c>
      <c r="P22" s="4">
        <v>22</v>
      </c>
      <c r="Q22">
        <v>12</v>
      </c>
      <c r="R22">
        <f t="shared" si="5"/>
        <v>1.0791812460476249</v>
      </c>
    </row>
    <row r="23" spans="1:23" x14ac:dyDescent="0.2">
      <c r="A23" t="s">
        <v>7</v>
      </c>
      <c r="B23">
        <v>5978</v>
      </c>
      <c r="C23" s="1">
        <f t="shared" si="8"/>
        <v>17.394593650886026</v>
      </c>
      <c r="F23">
        <f>SUM(F18:F22)</f>
        <v>34360</v>
      </c>
      <c r="P23" s="4">
        <v>23</v>
      </c>
      <c r="Q23">
        <v>14</v>
      </c>
      <c r="R23">
        <f t="shared" si="5"/>
        <v>1.146128035678238</v>
      </c>
    </row>
    <row r="24" spans="1:23" x14ac:dyDescent="0.2">
      <c r="A24" t="s">
        <v>8</v>
      </c>
      <c r="B24">
        <v>2456</v>
      </c>
      <c r="C24" s="1">
        <f t="shared" si="8"/>
        <v>7.1463904326825158</v>
      </c>
      <c r="P24" s="4">
        <v>24</v>
      </c>
      <c r="Q24">
        <v>17</v>
      </c>
      <c r="R24">
        <f t="shared" si="5"/>
        <v>1.2304489213782739</v>
      </c>
    </row>
    <row r="25" spans="1:23" x14ac:dyDescent="0.2">
      <c r="A25" t="s">
        <v>9</v>
      </c>
      <c r="B25">
        <v>8341</v>
      </c>
      <c r="C25" s="1">
        <f t="shared" si="8"/>
        <v>24.270375651060611</v>
      </c>
      <c r="P25" s="4">
        <v>25</v>
      </c>
      <c r="Q25">
        <v>9</v>
      </c>
      <c r="R25">
        <f t="shared" si="5"/>
        <v>0.95424250943932487</v>
      </c>
    </row>
    <row r="26" spans="1:23" x14ac:dyDescent="0.2">
      <c r="A26" t="s">
        <v>10</v>
      </c>
      <c r="B26">
        <v>28</v>
      </c>
      <c r="C26" s="1">
        <f t="shared" si="8"/>
        <v>8.1473506561527048E-2</v>
      </c>
      <c r="P26" s="4">
        <v>26</v>
      </c>
      <c r="Q26">
        <v>7</v>
      </c>
      <c r="R26">
        <f t="shared" si="5"/>
        <v>0.84509804001425681</v>
      </c>
    </row>
    <row r="27" spans="1:23" x14ac:dyDescent="0.2">
      <c r="B27">
        <f>SUM(B18:B26)</f>
        <v>34367</v>
      </c>
      <c r="P27" s="4">
        <v>27</v>
      </c>
      <c r="Q27">
        <v>10</v>
      </c>
      <c r="R27">
        <f t="shared" si="5"/>
        <v>1</v>
      </c>
    </row>
    <row r="28" spans="1:23" x14ac:dyDescent="0.2">
      <c r="P28" s="4">
        <v>28</v>
      </c>
      <c r="Q28">
        <v>4</v>
      </c>
      <c r="R28">
        <f t="shared" si="5"/>
        <v>0.6020599913279624</v>
      </c>
    </row>
    <row r="29" spans="1:23" x14ac:dyDescent="0.2">
      <c r="P29" s="4">
        <v>29</v>
      </c>
      <c r="Q29">
        <v>10</v>
      </c>
      <c r="R29">
        <f t="shared" si="5"/>
        <v>1</v>
      </c>
    </row>
    <row r="30" spans="1:23" x14ac:dyDescent="0.2">
      <c r="P30" s="4">
        <v>30</v>
      </c>
      <c r="Q30">
        <v>12</v>
      </c>
      <c r="R30">
        <f t="shared" si="5"/>
        <v>1.0791812460476249</v>
      </c>
    </row>
    <row r="31" spans="1:23" x14ac:dyDescent="0.2">
      <c r="P31" s="4">
        <v>31</v>
      </c>
      <c r="Q31">
        <v>6</v>
      </c>
      <c r="R31">
        <f t="shared" si="5"/>
        <v>0.77815125038364363</v>
      </c>
    </row>
    <row r="32" spans="1:23" x14ac:dyDescent="0.2">
      <c r="P32" s="4">
        <v>32</v>
      </c>
      <c r="Q32">
        <v>8</v>
      </c>
      <c r="R32">
        <f t="shared" si="5"/>
        <v>0.90308998699194354</v>
      </c>
    </row>
    <row r="33" spans="16:18" x14ac:dyDescent="0.2">
      <c r="P33" s="4">
        <v>33</v>
      </c>
      <c r="Q33">
        <v>5</v>
      </c>
      <c r="R33">
        <f t="shared" si="5"/>
        <v>0.69897000433601886</v>
      </c>
    </row>
    <row r="34" spans="16:18" x14ac:dyDescent="0.2">
      <c r="P34" s="4">
        <v>34</v>
      </c>
      <c r="Q34">
        <v>6</v>
      </c>
      <c r="R34">
        <f t="shared" si="5"/>
        <v>0.77815125038364363</v>
      </c>
    </row>
    <row r="35" spans="16:18" x14ac:dyDescent="0.2">
      <c r="P35" s="4">
        <v>35</v>
      </c>
      <c r="Q35">
        <v>2</v>
      </c>
      <c r="R35">
        <f t="shared" si="5"/>
        <v>0.3010299956639812</v>
      </c>
    </row>
    <row r="36" spans="16:18" x14ac:dyDescent="0.2">
      <c r="P36" s="4">
        <v>36</v>
      </c>
      <c r="Q36">
        <v>4</v>
      </c>
      <c r="R36">
        <f t="shared" si="5"/>
        <v>0.6020599913279624</v>
      </c>
    </row>
    <row r="37" spans="16:18" x14ac:dyDescent="0.2">
      <c r="P37" s="4">
        <v>37</v>
      </c>
      <c r="Q37">
        <v>5</v>
      </c>
      <c r="R37">
        <f t="shared" si="5"/>
        <v>0.69897000433601886</v>
      </c>
    </row>
    <row r="38" spans="16:18" x14ac:dyDescent="0.2">
      <c r="P38" s="4">
        <v>38</v>
      </c>
      <c r="Q38">
        <v>2</v>
      </c>
      <c r="R38">
        <f t="shared" si="5"/>
        <v>0.3010299956639812</v>
      </c>
    </row>
    <row r="39" spans="16:18" x14ac:dyDescent="0.2">
      <c r="P39" s="4">
        <v>39</v>
      </c>
      <c r="Q39">
        <v>3</v>
      </c>
      <c r="R39">
        <f t="shared" si="5"/>
        <v>0.47712125471966244</v>
      </c>
    </row>
    <row r="40" spans="16:18" x14ac:dyDescent="0.2">
      <c r="P40" s="4">
        <v>40</v>
      </c>
      <c r="Q40">
        <v>3</v>
      </c>
      <c r="R40">
        <f t="shared" si="5"/>
        <v>0.47712125471966244</v>
      </c>
    </row>
    <row r="41" spans="16:18" x14ac:dyDescent="0.2">
      <c r="P41" s="4">
        <v>41</v>
      </c>
      <c r="Q41">
        <v>1</v>
      </c>
      <c r="R41">
        <f t="shared" si="5"/>
        <v>0</v>
      </c>
    </row>
    <row r="42" spans="16:18" x14ac:dyDescent="0.2">
      <c r="P42" s="4">
        <v>42</v>
      </c>
      <c r="Q42">
        <v>2</v>
      </c>
      <c r="R42">
        <f t="shared" si="5"/>
        <v>0.3010299956639812</v>
      </c>
    </row>
    <row r="43" spans="16:18" x14ac:dyDescent="0.2">
      <c r="P43" s="4">
        <v>43</v>
      </c>
      <c r="Q43">
        <v>1</v>
      </c>
      <c r="R43">
        <f t="shared" si="5"/>
        <v>0</v>
      </c>
    </row>
    <row r="44" spans="16:18" x14ac:dyDescent="0.2">
      <c r="P44" s="4">
        <v>44</v>
      </c>
      <c r="Q44">
        <v>3</v>
      </c>
      <c r="R44">
        <f t="shared" si="5"/>
        <v>0.47712125471966244</v>
      </c>
    </row>
    <row r="45" spans="16:18" x14ac:dyDescent="0.2">
      <c r="P45" s="4">
        <v>45</v>
      </c>
      <c r="Q45">
        <v>4</v>
      </c>
      <c r="R45">
        <f t="shared" si="5"/>
        <v>0.6020599913279624</v>
      </c>
    </row>
    <row r="46" spans="16:18" x14ac:dyDescent="0.2">
      <c r="P46" s="4">
        <v>46</v>
      </c>
      <c r="Q46">
        <v>2</v>
      </c>
      <c r="R46">
        <f t="shared" si="5"/>
        <v>0.3010299956639812</v>
      </c>
    </row>
    <row r="47" spans="16:18" x14ac:dyDescent="0.2">
      <c r="P47" s="4">
        <v>47</v>
      </c>
      <c r="Q47">
        <v>2</v>
      </c>
      <c r="R47">
        <f t="shared" si="5"/>
        <v>0.3010299956639812</v>
      </c>
    </row>
    <row r="48" spans="16:18" x14ac:dyDescent="0.2">
      <c r="P48" s="4">
        <v>48</v>
      </c>
      <c r="Q48">
        <v>1</v>
      </c>
      <c r="R48">
        <f t="shared" si="5"/>
        <v>0</v>
      </c>
    </row>
    <row r="49" spans="16:18" x14ac:dyDescent="0.2">
      <c r="P49" s="4">
        <v>50</v>
      </c>
      <c r="Q49">
        <v>5</v>
      </c>
      <c r="R49">
        <f t="shared" si="5"/>
        <v>0.69897000433601886</v>
      </c>
    </row>
    <row r="50" spans="16:18" x14ac:dyDescent="0.2">
      <c r="P50" s="4">
        <v>51</v>
      </c>
      <c r="Q50">
        <v>1</v>
      </c>
      <c r="R50">
        <f t="shared" si="5"/>
        <v>0</v>
      </c>
    </row>
    <row r="51" spans="16:18" x14ac:dyDescent="0.2">
      <c r="P51" s="4">
        <v>52</v>
      </c>
      <c r="Q51">
        <v>1</v>
      </c>
      <c r="R51">
        <f t="shared" si="5"/>
        <v>0</v>
      </c>
    </row>
    <row r="52" spans="16:18" x14ac:dyDescent="0.2">
      <c r="P52" s="4">
        <v>53</v>
      </c>
      <c r="Q52">
        <v>1</v>
      </c>
      <c r="R52">
        <f t="shared" si="5"/>
        <v>0</v>
      </c>
    </row>
    <row r="53" spans="16:18" x14ac:dyDescent="0.2">
      <c r="P53" s="4">
        <v>54</v>
      </c>
      <c r="Q53">
        <v>1</v>
      </c>
      <c r="R53">
        <f t="shared" si="5"/>
        <v>0</v>
      </c>
    </row>
    <row r="54" spans="16:18" x14ac:dyDescent="0.2">
      <c r="P54" s="4">
        <v>55</v>
      </c>
      <c r="Q54">
        <v>1</v>
      </c>
      <c r="R54">
        <f t="shared" si="5"/>
        <v>0</v>
      </c>
    </row>
    <row r="55" spans="16:18" x14ac:dyDescent="0.2">
      <c r="P55" s="4">
        <v>57</v>
      </c>
      <c r="Q55">
        <v>1</v>
      </c>
      <c r="R55">
        <f t="shared" si="5"/>
        <v>0</v>
      </c>
    </row>
    <row r="56" spans="16:18" x14ac:dyDescent="0.2">
      <c r="P56" s="4">
        <v>60</v>
      </c>
      <c r="Q56">
        <v>1</v>
      </c>
      <c r="R56">
        <f t="shared" si="5"/>
        <v>0</v>
      </c>
    </row>
    <row r="57" spans="16:18" x14ac:dyDescent="0.2">
      <c r="P57" s="4">
        <v>61</v>
      </c>
      <c r="Q57">
        <v>1</v>
      </c>
      <c r="R57">
        <f t="shared" si="5"/>
        <v>0</v>
      </c>
    </row>
    <row r="58" spans="16:18" x14ac:dyDescent="0.2">
      <c r="P58" s="4">
        <v>63</v>
      </c>
      <c r="Q58">
        <v>1</v>
      </c>
      <c r="R58">
        <f t="shared" si="5"/>
        <v>0</v>
      </c>
    </row>
    <row r="59" spans="16:18" x14ac:dyDescent="0.2">
      <c r="P59" s="4">
        <v>65</v>
      </c>
      <c r="Q59">
        <v>4</v>
      </c>
      <c r="R59">
        <f t="shared" si="5"/>
        <v>0.6020599913279624</v>
      </c>
    </row>
    <row r="60" spans="16:18" x14ac:dyDescent="0.2">
      <c r="P60" s="4">
        <v>66</v>
      </c>
      <c r="Q60">
        <v>2</v>
      </c>
      <c r="R60">
        <f t="shared" si="5"/>
        <v>0.3010299956639812</v>
      </c>
    </row>
    <row r="61" spans="16:18" x14ac:dyDescent="0.2">
      <c r="P61" s="4">
        <v>67</v>
      </c>
      <c r="Q61">
        <v>2</v>
      </c>
      <c r="R61">
        <f t="shared" si="5"/>
        <v>0.3010299956639812</v>
      </c>
    </row>
    <row r="62" spans="16:18" x14ac:dyDescent="0.2">
      <c r="P62" s="4">
        <v>68</v>
      </c>
      <c r="Q62">
        <v>1</v>
      </c>
      <c r="R62">
        <f t="shared" si="5"/>
        <v>0</v>
      </c>
    </row>
    <row r="63" spans="16:18" x14ac:dyDescent="0.2">
      <c r="P63" s="4">
        <v>74</v>
      </c>
      <c r="Q63">
        <v>4</v>
      </c>
      <c r="R63">
        <f t="shared" si="5"/>
        <v>0.6020599913279624</v>
      </c>
    </row>
    <row r="64" spans="16:18" x14ac:dyDescent="0.2">
      <c r="P64" s="4">
        <v>75</v>
      </c>
      <c r="Q64">
        <v>2</v>
      </c>
      <c r="R64">
        <f t="shared" si="5"/>
        <v>0.3010299956639812</v>
      </c>
    </row>
    <row r="65" spans="16:18" x14ac:dyDescent="0.2">
      <c r="P65" s="4">
        <v>80</v>
      </c>
      <c r="Q65">
        <v>2</v>
      </c>
      <c r="R65">
        <f t="shared" si="5"/>
        <v>0.3010299956639812</v>
      </c>
    </row>
    <row r="66" spans="16:18" x14ac:dyDescent="0.2">
      <c r="P66" s="4">
        <v>81</v>
      </c>
      <c r="Q66">
        <v>1</v>
      </c>
      <c r="R66">
        <f t="shared" si="5"/>
        <v>0</v>
      </c>
    </row>
    <row r="67" spans="16:18" x14ac:dyDescent="0.2">
      <c r="P67" s="4">
        <v>86</v>
      </c>
      <c r="Q67">
        <v>1</v>
      </c>
      <c r="R67">
        <f t="shared" ref="R67:R71" si="10">LOG(Q67)</f>
        <v>0</v>
      </c>
    </row>
    <row r="68" spans="16:18" x14ac:dyDescent="0.2">
      <c r="P68" s="4">
        <v>99</v>
      </c>
      <c r="Q68">
        <v>1</v>
      </c>
      <c r="R68">
        <f t="shared" si="10"/>
        <v>0</v>
      </c>
    </row>
    <row r="69" spans="16:18" x14ac:dyDescent="0.2">
      <c r="P69" s="4">
        <v>118</v>
      </c>
      <c r="Q69">
        <v>2</v>
      </c>
      <c r="R69">
        <f t="shared" si="10"/>
        <v>0.3010299956639812</v>
      </c>
    </row>
    <row r="70" spans="16:18" x14ac:dyDescent="0.2">
      <c r="P70" s="4">
        <v>136</v>
      </c>
      <c r="Q70">
        <v>1</v>
      </c>
      <c r="R70">
        <f t="shared" si="10"/>
        <v>0</v>
      </c>
    </row>
    <row r="71" spans="16:18" x14ac:dyDescent="0.2">
      <c r="P71" s="4">
        <v>184</v>
      </c>
      <c r="Q71">
        <v>2</v>
      </c>
      <c r="R71">
        <f t="shared" si="10"/>
        <v>0.3010299956639812</v>
      </c>
    </row>
    <row r="72" spans="16:18" x14ac:dyDescent="0.2">
      <c r="P72" s="3"/>
    </row>
  </sheetData>
  <sortState ref="P2:Q71">
    <sortCondition ref="P2:P7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C3BB-D93D-DB4A-989E-1E7AC84F4118}">
  <dimension ref="A1:AK41"/>
  <sheetViews>
    <sheetView topLeftCell="M1" zoomScale="150" workbookViewId="0">
      <selection activeCell="Z15" sqref="Z15"/>
    </sheetView>
  </sheetViews>
  <sheetFormatPr baseColWidth="10" defaultRowHeight="16" x14ac:dyDescent="0.2"/>
  <cols>
    <col min="1" max="1" width="29" style="7" bestFit="1" customWidth="1"/>
    <col min="2" max="2" width="11.1640625" style="7" bestFit="1" customWidth="1"/>
    <col min="3" max="3" width="11" style="7" bestFit="1" customWidth="1"/>
    <col min="4" max="5" width="10.83203125" style="7"/>
    <col min="6" max="6" width="10.5" style="7" bestFit="1" customWidth="1"/>
    <col min="7" max="8" width="10.83203125" style="7"/>
    <col min="9" max="9" width="18.83203125" style="7" bestFit="1" customWidth="1"/>
    <col min="10" max="16" width="10.83203125" style="7"/>
    <col min="17" max="17" width="25.6640625" style="7" bestFit="1" customWidth="1"/>
    <col min="18" max="19" width="10.83203125" style="7"/>
    <col min="20" max="20" width="12.5" style="7" bestFit="1" customWidth="1"/>
    <col min="21" max="16384" width="10.83203125" style="7"/>
  </cols>
  <sheetData>
    <row r="1" spans="1:37" x14ac:dyDescent="0.2">
      <c r="B1" s="7" t="s">
        <v>66</v>
      </c>
      <c r="C1" s="7" t="s">
        <v>62</v>
      </c>
      <c r="D1" s="7" t="s">
        <v>64</v>
      </c>
      <c r="E1" s="7" t="s">
        <v>69</v>
      </c>
      <c r="F1" s="7" t="s">
        <v>67</v>
      </c>
      <c r="G1" s="7" t="s">
        <v>68</v>
      </c>
      <c r="J1" s="8" t="s">
        <v>66</v>
      </c>
      <c r="K1" s="8" t="s">
        <v>62</v>
      </c>
      <c r="L1" s="8" t="s">
        <v>64</v>
      </c>
      <c r="M1" s="7" t="s">
        <v>69</v>
      </c>
      <c r="N1" s="7" t="s">
        <v>67</v>
      </c>
      <c r="O1" s="7" t="s">
        <v>68</v>
      </c>
      <c r="R1" s="8" t="s">
        <v>63</v>
      </c>
      <c r="S1" s="8" t="s">
        <v>62</v>
      </c>
      <c r="T1" s="8" t="s">
        <v>64</v>
      </c>
      <c r="U1" s="7" t="s">
        <v>69</v>
      </c>
      <c r="V1" s="7" t="s">
        <v>67</v>
      </c>
      <c r="W1" s="7" t="s">
        <v>68</v>
      </c>
      <c r="Z1" s="8" t="s">
        <v>63</v>
      </c>
      <c r="AA1" s="8" t="s">
        <v>62</v>
      </c>
      <c r="AB1" s="8" t="s">
        <v>64</v>
      </c>
      <c r="AC1" s="7" t="s">
        <v>69</v>
      </c>
      <c r="AD1" s="7" t="s">
        <v>67</v>
      </c>
      <c r="AE1" s="7" t="s">
        <v>68</v>
      </c>
    </row>
    <row r="2" spans="1:37" x14ac:dyDescent="0.2">
      <c r="A2" s="7" t="s">
        <v>5</v>
      </c>
      <c r="B2" s="8">
        <v>6134</v>
      </c>
      <c r="C2" s="8">
        <v>4762</v>
      </c>
      <c r="D2" s="8">
        <v>6267</v>
      </c>
      <c r="E2" s="7">
        <f t="shared" ref="E2:E10" si="0">B2/SUM(B$2:B$10)*100</f>
        <v>35.475102654560175</v>
      </c>
      <c r="F2" s="7">
        <f t="shared" ref="F2:F10" si="1">C2/SUM(C$2:C$10)*100</f>
        <v>38.135661087531034</v>
      </c>
      <c r="G2" s="7">
        <f t="shared" ref="G2:G10" si="2">D2/SUM(D$2:D$10)*100</f>
        <v>31.718797449134527</v>
      </c>
      <c r="I2" s="7" t="s">
        <v>15</v>
      </c>
      <c r="J2" s="8">
        <v>32861</v>
      </c>
      <c r="K2" s="8">
        <v>19075</v>
      </c>
      <c r="L2" s="8">
        <v>24283</v>
      </c>
      <c r="M2" s="7">
        <f t="shared" ref="M2:O7" si="3">J2/SUM(J$2:J$6)*100</f>
        <v>66.0204122634307</v>
      </c>
      <c r="N2" s="7">
        <f t="shared" si="3"/>
        <v>58.233606056905607</v>
      </c>
      <c r="O2" s="7">
        <f t="shared" si="3"/>
        <v>39.193944089353735</v>
      </c>
      <c r="Q2" s="7" t="s">
        <v>26</v>
      </c>
      <c r="R2" s="8">
        <v>32214</v>
      </c>
      <c r="S2" s="8">
        <v>18791</v>
      </c>
      <c r="T2" s="8">
        <v>23679</v>
      </c>
      <c r="U2" s="7">
        <f t="shared" ref="U2:U17" si="4">R2/SUM(R$2:R$17)*100</f>
        <v>64.720536826455572</v>
      </c>
      <c r="V2" s="7">
        <f t="shared" ref="V2:V17" si="5">S2/SUM(S$2:S$17)*100</f>
        <v>57.366589327146166</v>
      </c>
      <c r="W2" s="7">
        <f t="shared" ref="W2:W17" si="6">T2/SUM(T$2:T$17)*100</f>
        <v>38.195631835338908</v>
      </c>
      <c r="Y2" s="7" t="s">
        <v>59</v>
      </c>
      <c r="Z2" s="8">
        <v>5917</v>
      </c>
      <c r="AA2" s="8">
        <v>4806</v>
      </c>
      <c r="AB2" s="8">
        <v>11622</v>
      </c>
      <c r="AC2" s="7">
        <f t="shared" ref="AC2:AE5" si="7">Z2/SUM(Z$2:Z$5)*100</f>
        <v>34.220114510438961</v>
      </c>
      <c r="AD2" s="7">
        <f t="shared" si="7"/>
        <v>38.488027548650592</v>
      </c>
      <c r="AE2" s="7">
        <f t="shared" si="7"/>
        <v>58.821743091406006</v>
      </c>
    </row>
    <row r="3" spans="1:37" x14ac:dyDescent="0.2">
      <c r="A3" s="7" t="s">
        <v>9</v>
      </c>
      <c r="B3" s="8">
        <v>4772</v>
      </c>
      <c r="C3" s="8">
        <v>3131</v>
      </c>
      <c r="D3" s="8">
        <v>6607</v>
      </c>
      <c r="E3" s="7">
        <f t="shared" si="0"/>
        <v>27.598172459661097</v>
      </c>
      <c r="F3" s="7">
        <f t="shared" si="1"/>
        <v>25.074077040121729</v>
      </c>
      <c r="G3" s="7">
        <f t="shared" si="2"/>
        <v>33.439619394675574</v>
      </c>
      <c r="I3" s="7" t="s">
        <v>12</v>
      </c>
      <c r="J3" s="8">
        <v>15069</v>
      </c>
      <c r="K3" s="8">
        <v>12207</v>
      </c>
      <c r="L3" s="8">
        <v>31418</v>
      </c>
      <c r="M3" s="7">
        <f t="shared" si="3"/>
        <v>30.274842287137865</v>
      </c>
      <c r="N3" s="7">
        <f t="shared" si="3"/>
        <v>37.266455000610577</v>
      </c>
      <c r="O3" s="7">
        <f t="shared" si="3"/>
        <v>50.710181419071596</v>
      </c>
      <c r="Q3" s="7" t="s">
        <v>17</v>
      </c>
      <c r="R3" s="8">
        <v>10542</v>
      </c>
      <c r="S3" s="8">
        <v>8514</v>
      </c>
      <c r="T3" s="8">
        <v>19820</v>
      </c>
      <c r="U3" s="7">
        <f t="shared" si="4"/>
        <v>21.179732390404631</v>
      </c>
      <c r="V3" s="7">
        <f t="shared" si="5"/>
        <v>25.992184637928929</v>
      </c>
      <c r="W3" s="7">
        <f t="shared" si="6"/>
        <v>31.970835887343934</v>
      </c>
      <c r="Y3" s="7" t="s">
        <v>60</v>
      </c>
      <c r="Z3" s="8">
        <v>5511</v>
      </c>
      <c r="AA3" s="8">
        <v>3158</v>
      </c>
      <c r="AB3" s="8">
        <v>4035</v>
      </c>
      <c r="AC3" s="7">
        <f t="shared" si="7"/>
        <v>31.872072176276678</v>
      </c>
      <c r="AD3" s="7">
        <f t="shared" si="7"/>
        <v>25.290301913990547</v>
      </c>
      <c r="AE3" s="7">
        <f t="shared" si="7"/>
        <v>20.422107500759186</v>
      </c>
    </row>
    <row r="4" spans="1:37" x14ac:dyDescent="0.2">
      <c r="A4" s="7" t="s">
        <v>7</v>
      </c>
      <c r="B4" s="8">
        <v>2680</v>
      </c>
      <c r="C4" s="8">
        <v>1949</v>
      </c>
      <c r="D4" s="8">
        <v>2334</v>
      </c>
      <c r="E4" s="7">
        <f t="shared" si="0"/>
        <v>15.4993927476722</v>
      </c>
      <c r="F4" s="7">
        <f t="shared" si="1"/>
        <v>15.608232561864337</v>
      </c>
      <c r="G4" s="7">
        <f t="shared" si="2"/>
        <v>11.812936532037655</v>
      </c>
      <c r="I4" s="7" t="s">
        <v>41</v>
      </c>
      <c r="J4" s="8">
        <v>1391</v>
      </c>
      <c r="K4" s="8">
        <v>1080</v>
      </c>
      <c r="L4" s="8">
        <v>3376</v>
      </c>
      <c r="M4" s="7">
        <f t="shared" si="3"/>
        <v>2.7946317354442076</v>
      </c>
      <c r="N4" s="7">
        <f t="shared" si="3"/>
        <v>3.2971058737330563</v>
      </c>
      <c r="O4" s="7">
        <f t="shared" si="3"/>
        <v>5.4490283426948158</v>
      </c>
      <c r="Q4" s="7" t="s">
        <v>42</v>
      </c>
      <c r="R4" s="8">
        <v>1772</v>
      </c>
      <c r="S4" s="8">
        <v>1213</v>
      </c>
      <c r="T4" s="8">
        <v>1800</v>
      </c>
      <c r="U4" s="7">
        <f t="shared" si="4"/>
        <v>3.5600916140957124</v>
      </c>
      <c r="V4" s="7">
        <f t="shared" si="5"/>
        <v>3.7031383563316647</v>
      </c>
      <c r="W4" s="7">
        <f t="shared" si="6"/>
        <v>2.903506790979772</v>
      </c>
      <c r="Y4" s="7" t="s">
        <v>61</v>
      </c>
      <c r="Z4" s="8">
        <v>3989</v>
      </c>
      <c r="AA4" s="8">
        <v>3152</v>
      </c>
      <c r="AB4" s="8">
        <v>2881</v>
      </c>
      <c r="AC4" s="7">
        <f t="shared" si="7"/>
        <v>23.069805100919556</v>
      </c>
      <c r="AD4" s="7">
        <f t="shared" si="7"/>
        <v>25.242251942019699</v>
      </c>
      <c r="AE4" s="7">
        <f t="shared" si="7"/>
        <v>14.581435367952222</v>
      </c>
    </row>
    <row r="5" spans="1:37" x14ac:dyDescent="0.2">
      <c r="A5" s="7" t="s">
        <v>8</v>
      </c>
      <c r="B5" s="8">
        <v>2247</v>
      </c>
      <c r="C5" s="8">
        <v>1685</v>
      </c>
      <c r="D5" s="8">
        <v>3635</v>
      </c>
      <c r="E5" s="7">
        <f t="shared" si="0"/>
        <v>12.995199814932622</v>
      </c>
      <c r="F5" s="7">
        <f t="shared" si="1"/>
        <v>13.494033795146954</v>
      </c>
      <c r="G5" s="7">
        <f t="shared" si="2"/>
        <v>18.397611094240307</v>
      </c>
      <c r="I5" s="7" t="s">
        <v>13</v>
      </c>
      <c r="J5" s="8">
        <v>282</v>
      </c>
      <c r="K5" s="8">
        <v>247</v>
      </c>
      <c r="L5" s="8">
        <v>1069</v>
      </c>
      <c r="M5" s="7">
        <f t="shared" si="3"/>
        <v>0.5665608550648934</v>
      </c>
      <c r="N5" s="7">
        <f t="shared" si="3"/>
        <v>0.75406032482598606</v>
      </c>
      <c r="O5" s="7">
        <f t="shared" si="3"/>
        <v>1.7254180386080442</v>
      </c>
      <c r="Q5" s="7" t="s">
        <v>21</v>
      </c>
      <c r="R5" s="8">
        <v>1681</v>
      </c>
      <c r="S5" s="8">
        <v>1487</v>
      </c>
      <c r="T5" s="8">
        <v>2526</v>
      </c>
      <c r="U5" s="7">
        <f t="shared" si="4"/>
        <v>3.3772652388797364</v>
      </c>
      <c r="V5" s="7">
        <f t="shared" si="5"/>
        <v>4.5396263280009768</v>
      </c>
      <c r="W5" s="7">
        <f t="shared" si="6"/>
        <v>4.0745878633416135</v>
      </c>
      <c r="Y5" s="7" t="s">
        <v>58</v>
      </c>
      <c r="Z5" s="8">
        <v>1874</v>
      </c>
      <c r="AA5" s="8">
        <v>1371</v>
      </c>
      <c r="AB5" s="8">
        <v>1220</v>
      </c>
      <c r="AC5" s="7">
        <f t="shared" si="7"/>
        <v>10.838008212364814</v>
      </c>
      <c r="AD5" s="7">
        <f t="shared" si="7"/>
        <v>10.979418595339151</v>
      </c>
      <c r="AE5" s="7">
        <f t="shared" si="7"/>
        <v>6.1747140398825788</v>
      </c>
    </row>
    <row r="6" spans="1:37" x14ac:dyDescent="0.2">
      <c r="A6" s="7" t="s">
        <v>6</v>
      </c>
      <c r="B6" s="8">
        <v>794</v>
      </c>
      <c r="C6" s="8">
        <v>558</v>
      </c>
      <c r="D6" s="8">
        <v>510</v>
      </c>
      <c r="E6" s="7">
        <f t="shared" si="0"/>
        <v>4.5919842692730324</v>
      </c>
      <c r="F6" s="7">
        <f t="shared" si="1"/>
        <v>4.4686473932890207</v>
      </c>
      <c r="G6" s="7">
        <f t="shared" si="2"/>
        <v>2.5812329183115703</v>
      </c>
      <c r="I6" s="7" t="s">
        <v>14</v>
      </c>
      <c r="J6" s="8">
        <v>171</v>
      </c>
      <c r="K6" s="8">
        <v>147</v>
      </c>
      <c r="L6" s="8">
        <v>1810</v>
      </c>
      <c r="M6" s="7">
        <f t="shared" si="3"/>
        <v>0.34355285892232895</v>
      </c>
      <c r="N6" s="7">
        <f t="shared" si="3"/>
        <v>0.44877274392477712</v>
      </c>
      <c r="O6" s="7">
        <f t="shared" si="3"/>
        <v>2.9214281102718056</v>
      </c>
      <c r="Q6" s="7" t="s">
        <v>43</v>
      </c>
      <c r="R6" s="8">
        <v>1389</v>
      </c>
      <c r="S6" s="8">
        <v>1078</v>
      </c>
      <c r="T6" s="8">
        <v>3315</v>
      </c>
      <c r="U6" s="7">
        <f t="shared" si="4"/>
        <v>2.7906135733515489</v>
      </c>
      <c r="V6" s="7">
        <f t="shared" si="5"/>
        <v>3.2910001221150322</v>
      </c>
      <c r="W6" s="7">
        <f t="shared" si="6"/>
        <v>5.3472916733877476</v>
      </c>
      <c r="X6" s="8"/>
      <c r="Y6" s="7" t="s">
        <v>65</v>
      </c>
      <c r="Z6" s="8">
        <f>SUM(Z2:Z5)</f>
        <v>17291</v>
      </c>
      <c r="AA6" s="8">
        <f>SUM(AA2:AA5)</f>
        <v>12487</v>
      </c>
      <c r="AB6" s="8">
        <f>SUM(AB2:AB5)</f>
        <v>19758</v>
      </c>
      <c r="AF6" s="8"/>
      <c r="AG6" s="8"/>
      <c r="AH6" s="8"/>
      <c r="AI6" s="8"/>
      <c r="AJ6" s="8"/>
      <c r="AK6" s="8"/>
    </row>
    <row r="7" spans="1:37" x14ac:dyDescent="0.2">
      <c r="A7" s="7" t="s">
        <v>11</v>
      </c>
      <c r="B7" s="8">
        <v>269</v>
      </c>
      <c r="C7" s="8">
        <v>197</v>
      </c>
      <c r="D7" s="8">
        <v>195</v>
      </c>
      <c r="E7" s="7">
        <f t="shared" si="0"/>
        <v>1.5557226302700826</v>
      </c>
      <c r="F7" s="7">
        <f t="shared" si="1"/>
        <v>1.5776407463762312</v>
      </c>
      <c r="G7" s="7">
        <f t="shared" si="2"/>
        <v>0.98694199817795314</v>
      </c>
      <c r="I7" s="7" t="s">
        <v>70</v>
      </c>
      <c r="J7" s="8">
        <v>0</v>
      </c>
      <c r="K7" s="8">
        <v>0</v>
      </c>
      <c r="L7" s="8">
        <v>38</v>
      </c>
      <c r="M7" s="7">
        <f t="shared" si="3"/>
        <v>0</v>
      </c>
      <c r="N7" s="7">
        <f t="shared" si="3"/>
        <v>0</v>
      </c>
      <c r="O7" s="7">
        <f t="shared" si="3"/>
        <v>6.1333849828910839E-2</v>
      </c>
      <c r="Q7" s="7" t="s">
        <v>27</v>
      </c>
      <c r="R7" s="8">
        <v>962</v>
      </c>
      <c r="S7" s="8">
        <v>888</v>
      </c>
      <c r="T7" s="8">
        <v>3286</v>
      </c>
      <c r="U7" s="7">
        <f t="shared" si="4"/>
        <v>1.9327359665688912</v>
      </c>
      <c r="V7" s="7">
        <f t="shared" si="5"/>
        <v>2.7109537184027355</v>
      </c>
      <c r="W7" s="7">
        <f t="shared" si="6"/>
        <v>5.3005129528664066</v>
      </c>
    </row>
    <row r="8" spans="1:37" x14ac:dyDescent="0.2">
      <c r="A8" s="7" t="s">
        <v>3</v>
      </c>
      <c r="B8" s="8">
        <v>237</v>
      </c>
      <c r="C8" s="8">
        <v>118</v>
      </c>
      <c r="D8" s="8">
        <v>144</v>
      </c>
      <c r="E8" s="7">
        <f t="shared" si="0"/>
        <v>1.3706552541784744</v>
      </c>
      <c r="F8" s="7">
        <f t="shared" si="1"/>
        <v>0.94498278209337716</v>
      </c>
      <c r="G8" s="7">
        <f t="shared" si="2"/>
        <v>0.72881870634679624</v>
      </c>
      <c r="I8" s="7" t="s">
        <v>65</v>
      </c>
      <c r="J8" s="8">
        <f>SUM(J2:J7)</f>
        <v>49774</v>
      </c>
      <c r="K8" s="8">
        <f>SUM(K2:K7)</f>
        <v>32756</v>
      </c>
      <c r="L8" s="8">
        <f>SUM(L2:L7)</f>
        <v>61994</v>
      </c>
      <c r="Q8" s="7" t="s">
        <v>20</v>
      </c>
      <c r="R8" s="8">
        <v>647</v>
      </c>
      <c r="S8" s="8">
        <v>284</v>
      </c>
      <c r="T8" s="8">
        <v>604</v>
      </c>
      <c r="U8" s="7">
        <f t="shared" si="4"/>
        <v>1.2998754369751275</v>
      </c>
      <c r="V8" s="7">
        <f t="shared" si="5"/>
        <v>0.86701672975943345</v>
      </c>
      <c r="W8" s="7">
        <f t="shared" si="6"/>
        <v>0.97428783430654575</v>
      </c>
    </row>
    <row r="9" spans="1:37" x14ac:dyDescent="0.2">
      <c r="A9" s="7" t="s">
        <v>4</v>
      </c>
      <c r="B9" s="8">
        <v>123</v>
      </c>
      <c r="C9" s="8">
        <v>73</v>
      </c>
      <c r="D9" s="8">
        <v>54</v>
      </c>
      <c r="E9" s="7">
        <f t="shared" si="0"/>
        <v>0.71135272685211959</v>
      </c>
      <c r="F9" s="7">
        <f t="shared" si="1"/>
        <v>0.58460799231200444</v>
      </c>
      <c r="G9" s="7">
        <f t="shared" si="2"/>
        <v>0.2733070148800486</v>
      </c>
      <c r="Q9" s="7" t="s">
        <v>22</v>
      </c>
      <c r="R9" s="8">
        <v>263</v>
      </c>
      <c r="S9" s="8">
        <v>258</v>
      </c>
      <c r="T9" s="8">
        <v>2766</v>
      </c>
      <c r="U9" s="7">
        <f t="shared" si="4"/>
        <v>0.52838831518463458</v>
      </c>
      <c r="V9" s="7">
        <f t="shared" si="5"/>
        <v>0.78764195872511911</v>
      </c>
      <c r="W9" s="7">
        <f t="shared" si="6"/>
        <v>4.4617221021389168</v>
      </c>
    </row>
    <row r="10" spans="1:37" x14ac:dyDescent="0.2">
      <c r="A10" s="7" t="s">
        <v>10</v>
      </c>
      <c r="B10" s="8">
        <v>35</v>
      </c>
      <c r="C10" s="8">
        <v>14</v>
      </c>
      <c r="D10" s="8">
        <v>12</v>
      </c>
      <c r="E10" s="7">
        <f t="shared" si="0"/>
        <v>0.20241744260019665</v>
      </c>
      <c r="F10" s="7">
        <f t="shared" si="1"/>
        <v>0.11211660126531593</v>
      </c>
      <c r="G10" s="7">
        <f t="shared" si="2"/>
        <v>6.073489219556636E-2</v>
      </c>
      <c r="Q10" s="7" t="s">
        <v>28</v>
      </c>
      <c r="R10" s="8">
        <v>106</v>
      </c>
      <c r="S10" s="8">
        <v>75</v>
      </c>
      <c r="T10" s="8">
        <v>676</v>
      </c>
      <c r="U10" s="7">
        <f t="shared" si="4"/>
        <v>0.21296259091091735</v>
      </c>
      <c r="V10" s="7">
        <f t="shared" si="5"/>
        <v>0.22896568567590669</v>
      </c>
      <c r="W10" s="7">
        <f t="shared" si="6"/>
        <v>1.0904281059457366</v>
      </c>
    </row>
    <row r="11" spans="1:37" x14ac:dyDescent="0.2">
      <c r="A11" s="7" t="s">
        <v>65</v>
      </c>
      <c r="B11" s="8">
        <f>SUM(B2:B10)</f>
        <v>17291</v>
      </c>
      <c r="C11" s="8">
        <f>SUM(C2:C10)</f>
        <v>12487</v>
      </c>
      <c r="D11" s="8">
        <f>SUM(D2:D10)</f>
        <v>19758</v>
      </c>
      <c r="Q11" s="7" t="s">
        <v>18</v>
      </c>
      <c r="R11" s="8">
        <v>76</v>
      </c>
      <c r="S11" s="8">
        <v>47</v>
      </c>
      <c r="T11" s="8">
        <v>709</v>
      </c>
      <c r="U11" s="7">
        <f t="shared" si="4"/>
        <v>0.1526901595210351</v>
      </c>
      <c r="V11" s="7">
        <f t="shared" si="5"/>
        <v>0.1434851630235682</v>
      </c>
      <c r="W11" s="7">
        <f t="shared" si="6"/>
        <v>1.1436590637803659</v>
      </c>
    </row>
    <row r="12" spans="1:37" x14ac:dyDescent="0.2">
      <c r="B12" s="8"/>
      <c r="C12" s="8"/>
      <c r="D12" s="8"/>
      <c r="Q12" s="7" t="s">
        <v>25</v>
      </c>
      <c r="R12" s="8">
        <v>41</v>
      </c>
      <c r="S12" s="8">
        <v>40</v>
      </c>
      <c r="T12" s="8">
        <v>1978</v>
      </c>
      <c r="U12" s="7">
        <f t="shared" si="4"/>
        <v>8.2372322899505773E-2</v>
      </c>
      <c r="V12" s="7">
        <f t="shared" si="5"/>
        <v>0.12211503236048357</v>
      </c>
      <c r="W12" s="7">
        <f t="shared" si="6"/>
        <v>3.1906313514211053</v>
      </c>
    </row>
    <row r="13" spans="1:37" x14ac:dyDescent="0.2">
      <c r="Q13" s="7" t="s">
        <v>23</v>
      </c>
      <c r="R13" s="8">
        <v>27</v>
      </c>
      <c r="S13" s="8">
        <v>24</v>
      </c>
      <c r="T13" s="8">
        <v>299</v>
      </c>
      <c r="U13" s="7">
        <f t="shared" si="4"/>
        <v>5.4245188250894041E-2</v>
      </c>
      <c r="V13" s="7">
        <f t="shared" si="5"/>
        <v>7.3269019416290146E-2</v>
      </c>
      <c r="W13" s="7">
        <f t="shared" si="6"/>
        <v>0.48230473916830657</v>
      </c>
    </row>
    <row r="14" spans="1:37" x14ac:dyDescent="0.2">
      <c r="Q14" s="7" t="s">
        <v>30</v>
      </c>
      <c r="R14" s="8">
        <v>23</v>
      </c>
      <c r="S14" s="8">
        <v>28</v>
      </c>
      <c r="T14" s="8">
        <v>203</v>
      </c>
      <c r="U14" s="7">
        <f t="shared" si="4"/>
        <v>4.6208864065576408E-2</v>
      </c>
      <c r="V14" s="7">
        <f t="shared" si="5"/>
        <v>8.5480522652338506E-2</v>
      </c>
      <c r="W14" s="7">
        <f t="shared" si="6"/>
        <v>0.32745104364938543</v>
      </c>
    </row>
    <row r="15" spans="1:37" x14ac:dyDescent="0.2">
      <c r="Q15" s="7" t="s">
        <v>24</v>
      </c>
      <c r="R15" s="8">
        <v>23</v>
      </c>
      <c r="S15" s="8">
        <v>20</v>
      </c>
      <c r="T15" s="8">
        <v>91</v>
      </c>
      <c r="U15" s="7">
        <f t="shared" si="4"/>
        <v>4.6208864065576408E-2</v>
      </c>
      <c r="V15" s="7">
        <f t="shared" si="5"/>
        <v>6.1057516180241786E-2</v>
      </c>
      <c r="W15" s="7">
        <f t="shared" si="6"/>
        <v>0.14678839887731071</v>
      </c>
    </row>
    <row r="16" spans="1:37" x14ac:dyDescent="0.2">
      <c r="Q16" s="7" t="s">
        <v>19</v>
      </c>
      <c r="R16" s="8">
        <v>6</v>
      </c>
      <c r="S16" s="8">
        <v>7</v>
      </c>
      <c r="T16" s="8">
        <v>181</v>
      </c>
      <c r="U16" s="7">
        <f t="shared" si="4"/>
        <v>1.2054486277976454E-2</v>
      </c>
      <c r="V16" s="7">
        <f t="shared" si="5"/>
        <v>2.1370130663084626E-2</v>
      </c>
      <c r="W16" s="7">
        <f t="shared" si="6"/>
        <v>0.2919637384262993</v>
      </c>
    </row>
    <row r="17" spans="2:23" x14ac:dyDescent="0.2">
      <c r="Q17" s="7" t="s">
        <v>44</v>
      </c>
      <c r="R17" s="8">
        <v>2</v>
      </c>
      <c r="S17" s="8">
        <v>2</v>
      </c>
      <c r="T17" s="8">
        <v>61</v>
      </c>
      <c r="U17" s="7">
        <f t="shared" si="4"/>
        <v>4.0181620926588177E-3</v>
      </c>
      <c r="V17" s="7">
        <f t="shared" si="5"/>
        <v>6.1057516180241791E-3</v>
      </c>
      <c r="W17" s="7">
        <f t="shared" si="6"/>
        <v>9.8396619027647833E-2</v>
      </c>
    </row>
    <row r="18" spans="2:23" x14ac:dyDescent="0.2">
      <c r="Q18" s="7" t="s">
        <v>65</v>
      </c>
      <c r="R18" s="8">
        <f>SUM(R2:R17)</f>
        <v>49774</v>
      </c>
      <c r="S18" s="8">
        <f>SUM(S2:S17)</f>
        <v>32756</v>
      </c>
      <c r="T18" s="8">
        <f>SUM(T2:T17)</f>
        <v>61994</v>
      </c>
    </row>
    <row r="20" spans="2:23" x14ac:dyDescent="0.2">
      <c r="R20" s="7">
        <f t="shared" ref="R20:W20" si="8">SUM(R10:R17)</f>
        <v>304</v>
      </c>
      <c r="S20" s="7">
        <f t="shared" si="8"/>
        <v>243</v>
      </c>
      <c r="T20" s="7">
        <f t="shared" si="8"/>
        <v>4198</v>
      </c>
      <c r="U20" s="7">
        <f t="shared" si="8"/>
        <v>0.61076063808414049</v>
      </c>
      <c r="V20" s="7">
        <f t="shared" si="8"/>
        <v>0.7418488215899377</v>
      </c>
      <c r="W20" s="7">
        <f t="shared" si="8"/>
        <v>6.7716230602961573</v>
      </c>
    </row>
    <row r="21" spans="2:23" x14ac:dyDescent="0.2">
      <c r="B21" s="8"/>
      <c r="C21" s="8"/>
      <c r="D21" s="8"/>
    </row>
    <row r="40" spans="2:4" x14ac:dyDescent="0.2">
      <c r="B40" s="8"/>
      <c r="C40" s="8"/>
      <c r="D40" s="8"/>
    </row>
    <row r="41" spans="2:4" x14ac:dyDescent="0.2">
      <c r="B41" s="8"/>
      <c r="C41" s="8"/>
      <c r="D41" s="8"/>
    </row>
  </sheetData>
  <sortState ref="Y2:AE5">
    <sortCondition descending="1" ref="Z2:Z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2019-04-23T15:49:57Z</dcterms:created>
  <dcterms:modified xsi:type="dcterms:W3CDTF">2019-05-13T12:54:26Z</dcterms:modified>
</cp:coreProperties>
</file>