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s_hanzal_1_research_gla_ac_uk/Documents/research/data/exp1_data/compilation/"/>
    </mc:Choice>
  </mc:AlternateContent>
  <xr:revisionPtr revIDLastSave="1230" documentId="13_ncr:1_{AECC8840-6C37-4116-890B-BB7AC704026F}" xr6:coauthVersionLast="47" xr6:coauthVersionMax="47" xr10:uidLastSave="{BE931FE1-74D9-4FDD-BF34-2F2B56EC4D34}"/>
  <bookViews>
    <workbookView xWindow="14400" yWindow="0" windowWidth="14400" windowHeight="15750" xr2:uid="{FF297ED2-C870-486D-8118-08AD15583CB0}"/>
  </bookViews>
  <sheets>
    <sheet name="demographic (2)" sheetId="3" r:id="rId1"/>
    <sheet name="Sheet1" sheetId="1" r:id="rId2"/>
  </sheets>
  <definedNames>
    <definedName name="ExternalData_1" localSheetId="0" hidden="1">'demographic (2)'!$A$1:$CV$41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43" i="3" l="1"/>
  <c r="CV42" i="3"/>
  <c r="CO42" i="3"/>
  <c r="I39" i="3"/>
  <c r="I31" i="3"/>
  <c r="I40" i="3"/>
  <c r="I36" i="3"/>
  <c r="I6" i="3"/>
  <c r="I8" i="3"/>
  <c r="I27" i="3"/>
  <c r="I34" i="3"/>
  <c r="I41" i="3"/>
  <c r="I5" i="3"/>
  <c r="I35" i="3"/>
  <c r="I14" i="3"/>
  <c r="I4" i="3"/>
  <c r="I9" i="3"/>
  <c r="I33" i="3"/>
  <c r="I38" i="3"/>
  <c r="I30" i="3"/>
  <c r="I2" i="3"/>
  <c r="I29" i="3"/>
  <c r="I32" i="3"/>
  <c r="I23" i="3"/>
  <c r="I22" i="3"/>
  <c r="I37" i="3"/>
  <c r="I7" i="3"/>
  <c r="I28" i="3"/>
  <c r="I13" i="3"/>
  <c r="I24" i="3"/>
  <c r="I17" i="3"/>
  <c r="I15" i="3"/>
  <c r="I19" i="3"/>
  <c r="I18" i="3"/>
  <c r="I26" i="3"/>
  <c r="I11" i="3"/>
  <c r="I12" i="3"/>
  <c r="I25" i="3"/>
  <c r="I20" i="3"/>
  <c r="I10" i="3"/>
  <c r="I21" i="3"/>
  <c r="I16" i="3"/>
  <c r="I3" i="3"/>
  <c r="CP33" i="3"/>
  <c r="CQ33" i="3"/>
  <c r="CR33" i="3"/>
  <c r="CS33" i="3"/>
  <c r="CV33" i="3"/>
  <c r="CP28" i="3"/>
  <c r="CQ28" i="3"/>
  <c r="CR28" i="3"/>
  <c r="CS28" i="3"/>
  <c r="CV28" i="3"/>
  <c r="CP39" i="3"/>
  <c r="CQ39" i="3"/>
  <c r="CR39" i="3"/>
  <c r="CS39" i="3"/>
  <c r="CV39" i="3"/>
  <c r="CP26" i="3"/>
  <c r="CQ26" i="3"/>
  <c r="CR26" i="3"/>
  <c r="CS26" i="3"/>
  <c r="CV26" i="3"/>
  <c r="CP32" i="3"/>
  <c r="CQ32" i="3"/>
  <c r="CR32" i="3"/>
  <c r="CS32" i="3"/>
  <c r="CV32" i="3"/>
  <c r="CP23" i="3"/>
  <c r="CQ23" i="3"/>
  <c r="CR23" i="3"/>
  <c r="CS23" i="3"/>
  <c r="CV23" i="3"/>
  <c r="CW42" i="3" s="1"/>
  <c r="CP25" i="3"/>
  <c r="CQ25" i="3"/>
  <c r="CR25" i="3"/>
  <c r="CS25" i="3"/>
  <c r="CV25" i="3"/>
  <c r="CP31" i="3"/>
  <c r="CQ31" i="3"/>
  <c r="CR31" i="3"/>
  <c r="CS31" i="3"/>
  <c r="CV31" i="3"/>
  <c r="CP27" i="3"/>
  <c r="CQ27" i="3"/>
  <c r="CR27" i="3"/>
  <c r="CS27" i="3"/>
  <c r="CV27" i="3"/>
  <c r="CP30" i="3"/>
  <c r="CQ30" i="3"/>
  <c r="CR30" i="3"/>
  <c r="CS30" i="3"/>
  <c r="CV30" i="3"/>
  <c r="CV34" i="3"/>
  <c r="CP34" i="3"/>
  <c r="CQ34" i="3"/>
  <c r="CR34" i="3"/>
  <c r="CS34" i="3"/>
  <c r="CP24" i="3"/>
  <c r="CQ24" i="3"/>
  <c r="CR24" i="3"/>
  <c r="CS24" i="3"/>
  <c r="CV24" i="3"/>
  <c r="CP36" i="3"/>
  <c r="CQ36" i="3"/>
  <c r="CR36" i="3"/>
  <c r="CS36" i="3"/>
  <c r="CV36" i="3"/>
  <c r="CP35" i="3"/>
  <c r="CQ35" i="3"/>
  <c r="CR35" i="3"/>
  <c r="CS35" i="3"/>
  <c r="CV35" i="3"/>
  <c r="CP29" i="3"/>
  <c r="CQ29" i="3"/>
  <c r="CR29" i="3"/>
  <c r="CS29" i="3"/>
  <c r="CV29" i="3"/>
  <c r="CP37" i="3"/>
  <c r="CQ37" i="3"/>
  <c r="CR37" i="3"/>
  <c r="CS37" i="3"/>
  <c r="CV37" i="3"/>
  <c r="CP38" i="3"/>
  <c r="CQ38" i="3"/>
  <c r="CR38" i="3"/>
  <c r="CS38" i="3"/>
  <c r="CV38" i="3"/>
  <c r="CP41" i="3"/>
  <c r="CQ41" i="3"/>
  <c r="CR41" i="3"/>
  <c r="CS41" i="3"/>
  <c r="CV41" i="3"/>
  <c r="CP21" i="3"/>
  <c r="CQ21" i="3"/>
  <c r="CR21" i="3"/>
  <c r="CS21" i="3"/>
  <c r="CV21" i="3"/>
  <c r="CP2" i="3"/>
  <c r="CQ2" i="3"/>
  <c r="CR2" i="3"/>
  <c r="CS2" i="3"/>
  <c r="CV2" i="3"/>
  <c r="CP40" i="3"/>
  <c r="CQ40" i="3"/>
  <c r="CR40" i="3"/>
  <c r="CS40" i="3"/>
  <c r="CV40" i="3"/>
  <c r="CP20" i="3"/>
  <c r="CQ20" i="3"/>
  <c r="CR20" i="3"/>
  <c r="CS20" i="3"/>
  <c r="CV20" i="3"/>
  <c r="CP14" i="3"/>
  <c r="CQ14" i="3"/>
  <c r="CR14" i="3"/>
  <c r="CS14" i="3"/>
  <c r="CV14" i="3"/>
  <c r="CP16" i="3"/>
  <c r="CQ16" i="3"/>
  <c r="CR16" i="3"/>
  <c r="CS16" i="3"/>
  <c r="CV16" i="3"/>
  <c r="CP13" i="3"/>
  <c r="CQ13" i="3"/>
  <c r="CR13" i="3"/>
  <c r="CS13" i="3"/>
  <c r="CV13" i="3"/>
  <c r="CP9" i="3"/>
  <c r="CQ9" i="3"/>
  <c r="CR9" i="3"/>
  <c r="CS9" i="3"/>
  <c r="CV9" i="3"/>
  <c r="CP18" i="3"/>
  <c r="CQ18" i="3"/>
  <c r="CR18" i="3"/>
  <c r="CS18" i="3"/>
  <c r="CV18" i="3"/>
  <c r="CP22" i="3"/>
  <c r="CQ22" i="3"/>
  <c r="CR22" i="3"/>
  <c r="CS22" i="3"/>
  <c r="CV22" i="3"/>
  <c r="CP19" i="3"/>
  <c r="CQ19" i="3"/>
  <c r="CR19" i="3"/>
  <c r="CS19" i="3"/>
  <c r="CV19" i="3"/>
  <c r="CP17" i="3"/>
  <c r="CQ17" i="3"/>
  <c r="CR17" i="3"/>
  <c r="CS17" i="3"/>
  <c r="CV17" i="3"/>
  <c r="CP10" i="3"/>
  <c r="CQ10" i="3"/>
  <c r="CR10" i="3"/>
  <c r="CS10" i="3"/>
  <c r="CV10" i="3"/>
  <c r="CP6" i="3"/>
  <c r="CQ6" i="3"/>
  <c r="CR6" i="3"/>
  <c r="CS6" i="3"/>
  <c r="CV6" i="3"/>
  <c r="CP8" i="3"/>
  <c r="CQ8" i="3"/>
  <c r="CR8" i="3"/>
  <c r="CS8" i="3"/>
  <c r="CV8" i="3"/>
  <c r="CV43" i="3" s="1"/>
  <c r="CP12" i="3"/>
  <c r="CQ12" i="3"/>
  <c r="CR12" i="3"/>
  <c r="CS12" i="3"/>
  <c r="CV12" i="3"/>
  <c r="CP15" i="3"/>
  <c r="CQ15" i="3"/>
  <c r="CR15" i="3"/>
  <c r="CS15" i="3"/>
  <c r="CV15" i="3"/>
  <c r="CP11" i="3"/>
  <c r="CQ11" i="3"/>
  <c r="CR11" i="3"/>
  <c r="CS11" i="3"/>
  <c r="CV11" i="3"/>
  <c r="CP4" i="3"/>
  <c r="CQ4" i="3"/>
  <c r="CR4" i="3"/>
  <c r="CS4" i="3"/>
  <c r="CV4" i="3"/>
  <c r="CP5" i="3"/>
  <c r="CQ5" i="3"/>
  <c r="CR5" i="3"/>
  <c r="CS5" i="3"/>
  <c r="CV5" i="3"/>
  <c r="CP7" i="3"/>
  <c r="CQ7" i="3"/>
  <c r="CR7" i="3"/>
  <c r="CS7" i="3"/>
  <c r="CV7" i="3"/>
  <c r="CS3" i="3"/>
  <c r="CR3" i="3"/>
  <c r="CQ3" i="3"/>
  <c r="CV3" i="3"/>
  <c r="CP3" i="3"/>
  <c r="I43" i="3" l="1"/>
  <c r="I42" i="3"/>
  <c r="CU26" i="3"/>
  <c r="CT41" i="3"/>
  <c r="CU32" i="3"/>
  <c r="CU39" i="3"/>
  <c r="CT28" i="3"/>
  <c r="CU37" i="3"/>
  <c r="CU36" i="3"/>
  <c r="CU13" i="3"/>
  <c r="CU24" i="3"/>
  <c r="CT23" i="3"/>
  <c r="CU28" i="3"/>
  <c r="CU29" i="3"/>
  <c r="CT36" i="3"/>
  <c r="CU23" i="3"/>
  <c r="CT13" i="3"/>
  <c r="CT29" i="3"/>
  <c r="CU34" i="3"/>
  <c r="CU31" i="3"/>
  <c r="CU38" i="3"/>
  <c r="CT35" i="3"/>
  <c r="CU25" i="3"/>
  <c r="CT26" i="3"/>
  <c r="CU30" i="3"/>
  <c r="CT25" i="3"/>
  <c r="CT27" i="3"/>
  <c r="CT24" i="3"/>
  <c r="CT31" i="3"/>
  <c r="CT30" i="3"/>
  <c r="CT21" i="3"/>
  <c r="CU33" i="3"/>
  <c r="CT33" i="3"/>
  <c r="CT39" i="3"/>
  <c r="CT32" i="3"/>
  <c r="CU35" i="3"/>
  <c r="CU19" i="3"/>
  <c r="CU21" i="3"/>
  <c r="CT37" i="3"/>
  <c r="CU22" i="3"/>
  <c r="CT22" i="3"/>
  <c r="CU41" i="3"/>
  <c r="CT16" i="3"/>
  <c r="CU40" i="3"/>
  <c r="CT2" i="3"/>
  <c r="CT38" i="3"/>
  <c r="CU27" i="3"/>
  <c r="CU12" i="3"/>
  <c r="CT34" i="3"/>
  <c r="CU9" i="3"/>
  <c r="CU2" i="3"/>
  <c r="CU7" i="3"/>
  <c r="CT14" i="3"/>
  <c r="CU16" i="3"/>
  <c r="CU17" i="3"/>
  <c r="CT17" i="3"/>
  <c r="CU11" i="3"/>
  <c r="CT9" i="3"/>
  <c r="CU18" i="3"/>
  <c r="CT7" i="3"/>
  <c r="CU20" i="3"/>
  <c r="CT20" i="3"/>
  <c r="CT40" i="3"/>
  <c r="CU14" i="3"/>
  <c r="CT12" i="3"/>
  <c r="CT18" i="3"/>
  <c r="CT19" i="3"/>
  <c r="CU10" i="3"/>
  <c r="CT6" i="3"/>
  <c r="CT10" i="3"/>
  <c r="CT4" i="3"/>
  <c r="CU5" i="3"/>
  <c r="CT5" i="3"/>
  <c r="CT11" i="3"/>
  <c r="CU3" i="3"/>
  <c r="CU8" i="3"/>
  <c r="CU6" i="3"/>
  <c r="CT15" i="3"/>
  <c r="CU4" i="3"/>
  <c r="CU15" i="3"/>
  <c r="CT3" i="3"/>
  <c r="CT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FB103-21F3-4E24-AB92-520BBF6241AA}" keepAlive="1" name="Query - demographic" description="Connection to the 'demographic' query in the workbook." type="5" refreshedVersion="0" background="1">
    <dbPr connection="Provider=Microsoft.Mashup.OleDb.1;Data Source=$Workbook$;Location=demographic;Extended Properties=&quot;&quot;" command="SELECT * FROM [demographic]"/>
  </connection>
  <connection id="2" xr16:uid="{65DBBCEE-0C46-42B7-AF18-978A73EB0E4C}" keepAlive="1" name="Query - demographic (2)" description="Connection to the 'demographic (2)' query in the workbook." type="5" refreshedVersion="7" background="1" saveData="1">
    <dbPr connection="Provider=Microsoft.Mashup.OleDb.1;Data Source=$Workbook$;Location=&quot;demographic (2)&quot;;Extended Properties=&quot;&quot;" command="SELECT * FROM [demographic (2)]"/>
  </connection>
</connections>
</file>

<file path=xl/sharedStrings.xml><?xml version="1.0" encoding="utf-8"?>
<sst xmlns="http://schemas.openxmlformats.org/spreadsheetml/2006/main" count="506" uniqueCount="192">
  <si>
    <t>ID</t>
  </si>
  <si>
    <t>no</t>
  </si>
  <si>
    <t>time</t>
  </si>
  <si>
    <t>date</t>
  </si>
  <si>
    <t>duration</t>
  </si>
  <si>
    <t>e_length</t>
  </si>
  <si>
    <t>m_length</t>
  </si>
  <si>
    <t>motivation</t>
  </si>
  <si>
    <t>notes</t>
  </si>
  <si>
    <t>age</t>
  </si>
  <si>
    <t>gender</t>
  </si>
  <si>
    <t>handedness</t>
  </si>
  <si>
    <t>smoker</t>
  </si>
  <si>
    <t>caffeine</t>
  </si>
  <si>
    <t>sleep</t>
  </si>
  <si>
    <t>covid</t>
  </si>
  <si>
    <t>recent_covid</t>
  </si>
  <si>
    <t>time_1</t>
  </si>
  <si>
    <t>Conditions</t>
  </si>
  <si>
    <t>reported</t>
  </si>
  <si>
    <t>pre_vas_1</t>
  </si>
  <si>
    <t>pre_vas_2</t>
  </si>
  <si>
    <t>pre_vas_3</t>
  </si>
  <si>
    <t>pre_vas_4</t>
  </si>
  <si>
    <t>pre_vas_5</t>
  </si>
  <si>
    <t>pre_vas_6</t>
  </si>
  <si>
    <t>pre_vas_7</t>
  </si>
  <si>
    <t>pre_vas_8</t>
  </si>
  <si>
    <t>pre_vas_9</t>
  </si>
  <si>
    <t>pre_vas_10</t>
  </si>
  <si>
    <t>pre_vas_11</t>
  </si>
  <si>
    <t>pre_vas_12</t>
  </si>
  <si>
    <t>pre_vas_13</t>
  </si>
  <si>
    <t>pre_wan_1</t>
  </si>
  <si>
    <t>pre_wan_2</t>
  </si>
  <si>
    <t>pre_wan_3</t>
  </si>
  <si>
    <t>pre_wan_4</t>
  </si>
  <si>
    <t>post_vas_1</t>
  </si>
  <si>
    <t>post_vas_2</t>
  </si>
  <si>
    <t>post_vas_3</t>
  </si>
  <si>
    <t>post_vas_4</t>
  </si>
  <si>
    <t>post_vas_5</t>
  </si>
  <si>
    <t>post_vas_6</t>
  </si>
  <si>
    <t>post_vas_7</t>
  </si>
  <si>
    <t>post_vas_8</t>
  </si>
  <si>
    <t>post_vas_9</t>
  </si>
  <si>
    <t>post_vas_10</t>
  </si>
  <si>
    <t>post_vas_11</t>
  </si>
  <si>
    <t>post_vas_12</t>
  </si>
  <si>
    <t>post_vas_13</t>
  </si>
  <si>
    <t>post_wan_1</t>
  </si>
  <si>
    <t>post_wan_2</t>
  </si>
  <si>
    <t>post_wan_3</t>
  </si>
  <si>
    <t>post_wan_4</t>
  </si>
  <si>
    <t>moca_1</t>
  </si>
  <si>
    <t>moca_2</t>
  </si>
  <si>
    <t>moca_3</t>
  </si>
  <si>
    <t>moca_4</t>
  </si>
  <si>
    <t>moca_5</t>
  </si>
  <si>
    <t>moca_6</t>
  </si>
  <si>
    <t>moca_7</t>
  </si>
  <si>
    <t>moca_8</t>
  </si>
  <si>
    <t>moca_9</t>
  </si>
  <si>
    <t>moca_10</t>
  </si>
  <si>
    <t>moca_11</t>
  </si>
  <si>
    <t>moca_12</t>
  </si>
  <si>
    <t>moca_13</t>
  </si>
  <si>
    <t>moca_14</t>
  </si>
  <si>
    <t>moca_15</t>
  </si>
  <si>
    <t>moca_16</t>
  </si>
  <si>
    <t>moca_17</t>
  </si>
  <si>
    <t>moca_18</t>
  </si>
  <si>
    <t>moca_19</t>
  </si>
  <si>
    <t>moca_20</t>
  </si>
  <si>
    <t>moca_21</t>
  </si>
  <si>
    <t>moca_22</t>
  </si>
  <si>
    <t>moca_23</t>
  </si>
  <si>
    <t>moca_24</t>
  </si>
  <si>
    <t>moca_25</t>
  </si>
  <si>
    <t>moca_26</t>
  </si>
  <si>
    <t>moca_27</t>
  </si>
  <si>
    <t>moca_28</t>
  </si>
  <si>
    <t>moca_29</t>
  </si>
  <si>
    <t>moca_30</t>
  </si>
  <si>
    <t>moca_31</t>
  </si>
  <si>
    <t>payment</t>
  </si>
  <si>
    <t>pre-vas</t>
  </si>
  <si>
    <t>pre-wan</t>
  </si>
  <si>
    <t>post-vas</t>
  </si>
  <si>
    <t>post-wan</t>
  </si>
  <si>
    <t>dif-vas</t>
  </si>
  <si>
    <t>dif-wan</t>
  </si>
  <si>
    <t>moca</t>
  </si>
  <si>
    <t>low</t>
  </si>
  <si>
    <t>is a low motivation condition, drank a coffee after reporting it on the questionnaire</t>
  </si>
  <si>
    <t>Man</t>
  </si>
  <si>
    <t>Left</t>
  </si>
  <si>
    <t>No</t>
  </si>
  <si>
    <t>Yes</t>
  </si>
  <si>
    <t>5 Months age</t>
  </si>
  <si>
    <t xml:space="preserve"> :)</t>
  </si>
  <si>
    <t>very high data quality, had to redo practice, slight temple pain, participants don't see the black screen, like meditation, enjoying it, maybe would not anymore after 3 more blocks</t>
  </si>
  <si>
    <t>Right</t>
  </si>
  <si>
    <t>yes</t>
  </si>
  <si>
    <t>1 Month</t>
  </si>
  <si>
    <t>regular gamer</t>
  </si>
  <si>
    <t>high</t>
  </si>
  <si>
    <t>practice block had to be repeated for bad performance, spontaneously verbalised he'd try hard on the eighth block</t>
  </si>
  <si>
    <t>Maybe</t>
  </si>
  <si>
    <t>Unknown</t>
  </si>
  <si>
    <t>Short-sightedness</t>
  </si>
  <si>
    <t>twitched often, usually during error, found it fun, reported a learning effect, reaction to motivational condition: psychologists always lie</t>
  </si>
  <si>
    <t>3 Months</t>
  </si>
  <si>
    <t>Metal filling in teeth</t>
  </si>
  <si>
    <t>yawning, animal naming really strange, complained about unrealistic aspects of X, missing number 0</t>
  </si>
  <si>
    <t>Sleep difficulties</t>
  </si>
  <si>
    <t>bad signal quality, uncertain cause, tried to make him really minimise movement, noticed stimuli form 666, experimenter somewhat unwell when recording, described like sight-reading music, reaction to the motivational condition: creepy</t>
  </si>
  <si>
    <t>uncertainty about light being on for the questionnaire, block three elicited restlesness, felt stuffy, said bugger couple times, missing number 0</t>
  </si>
  <si>
    <t>Set 2020</t>
  </si>
  <si>
    <t>thin hair, good data quality, had to repeat practice, I overwrote the old file, kept alogising for small mistakes, found in uncomfortable</t>
  </si>
  <si>
    <t>sunglasses not on for the first block, physically and mentally tyiring, making eyes sore, very unpleasant and longer breaks needed, more and more tired, falling asleep, vision problems</t>
  </si>
  <si>
    <t>2 Months</t>
  </si>
  <si>
    <t>second participant on the day, cap still wet, curly hair, electric noise in data</t>
  </si>
  <si>
    <t>someone else recording alongside so block 8 effect may be weaker due to auditory disruption, TP10 awful, otherwise data ok with electricity in a bit, buffer overflow at the beginning of block 2</t>
  </si>
  <si>
    <t>Woman</t>
  </si>
  <si>
    <t>synesthesia, antipsychotics, are intervals the same, why balance, greatly interested</t>
  </si>
  <si>
    <t>Ambidextrous</t>
  </si>
  <si>
    <t>long-sightedness</t>
  </si>
  <si>
    <t>competetive attitude, asking for a score, said the breaks relaxed her</t>
  </si>
  <si>
    <t>F7 misbehehaving but good data otherwise, blocks felt long, 9 felt difficult</t>
  </si>
  <si>
    <t>hair made it hard, after a day of working, she felt worse after a while on the task, did MoCA 1 year ago</t>
  </si>
  <si>
    <t>quite messy data as her hair was much longer and lushier than I remember, hints of claustrophobia, had a cyst before puberty, competetive, getting angry when reacting to 3 and 6</t>
  </si>
  <si>
    <t xml:space="preserve"> blinking, tearing up significantly, almost tripped on the step, sunglasses would have helped, longer break 6 to 7</t>
  </si>
  <si>
    <t>borderline underactive thyroid which apparently made sleepier, cap slightly shifted?, sips of water between, sleepy</t>
  </si>
  <si>
    <t>found it quite enjoyable on a qualitative level, not a native</t>
  </si>
  <si>
    <t>thin hair, cap possibly 1 cm toward back as head size was 54, found it competetive</t>
  </si>
  <si>
    <t>Getting frustrated at the sixth block, really frustrated during hemianopia</t>
  </si>
  <si>
    <t>Long-sightedness</t>
  </si>
  <si>
    <t>antipsychotic medication</t>
  </si>
  <si>
    <t>made her feel like a student, got a runny eye, made her focus on words, be competetive, focuse on blinking, seemingly induced focus</t>
  </si>
  <si>
    <t>Both</t>
  </si>
  <si>
    <t>e_raw_epoch</t>
  </si>
  <si>
    <t>m_raw_epoch</t>
  </si>
  <si>
    <t>good mood, shifted</t>
  </si>
  <si>
    <t>reading</t>
  </si>
  <si>
    <t>replacement</t>
  </si>
  <si>
    <t>Gabapentin Peripheral Neuropathy, painkillers, systemic lupus</t>
  </si>
  <si>
    <t>CP1 seems broken, O2 bad, TP9, TP10</t>
  </si>
  <si>
    <t>struggled for a couple of trials in block 3, motivation not very motivating apparently</t>
  </si>
  <si>
    <t>had a heart attack, diabetes</t>
  </si>
  <si>
    <t>Shortsightedness</t>
  </si>
  <si>
    <t>mind starting to wander in block 3, was swearing after mistakes a little in first two blocks</t>
  </si>
  <si>
    <t>Reading glassess</t>
  </si>
  <si>
    <t>high blood pressure, cholesterol, pain in knee with some painkillers</t>
  </si>
  <si>
    <t>really noisy because of hair. Had luscious locks, but prooved the park principle</t>
  </si>
  <si>
    <t>2 weeks</t>
  </si>
  <si>
    <t>Lenses replaced from cross-angle glucoma</t>
  </si>
  <si>
    <t>Spring 2022</t>
  </si>
  <si>
    <t>started to feel worse in block 3, asked how long in block 5, took conviction to finish and do motivational block, in block 6 towards end struggled with mouse click working</t>
  </si>
  <si>
    <t>block 5 was initially skipped, so block 6 is block 5, block 7 is block 6 and block 5 is block 7, did I tell you I hate you</t>
  </si>
  <si>
    <t>severe psoriasis</t>
  </si>
  <si>
    <t>čepice dozadu, is it getting faster?</t>
  </si>
  <si>
    <t>glasses</t>
  </si>
  <si>
    <t>finger getting somewhat tired from the mouse, P8 died in block 2</t>
  </si>
  <si>
    <t>6 months ago</t>
  </si>
  <si>
    <t>irregular heartbeat</t>
  </si>
  <si>
    <t>felt like it is getting harder, CP1 and TP10 down as usual, as you get older you get more to be thankful for</t>
  </si>
  <si>
    <t>getting drowsy by block 4, same electrode issues</t>
  </si>
  <si>
    <t>sighing a bit after block 3, soreness</t>
  </si>
  <si>
    <t>dyslexia, phone went off in block 2, cussed at wrong answer at the start</t>
  </si>
  <si>
    <t>4 months ago</t>
  </si>
  <si>
    <t>yes glasses</t>
  </si>
  <si>
    <t>100mg setrile</t>
  </si>
  <si>
    <t>mp</t>
  </si>
  <si>
    <t>reading glassess, cataract operation</t>
  </si>
  <si>
    <t>first block meditative, by block 4 was looking forward to the end and the 9th block was very hard</t>
  </si>
  <si>
    <t>reading glasses</t>
  </si>
  <si>
    <t>TP10 on 58 bad, rest excelled, asked if difficulty changes</t>
  </si>
  <si>
    <t>e_clean_epoch</t>
  </si>
  <si>
    <t>cleanliness</t>
  </si>
  <si>
    <t>percent kept</t>
  </si>
  <si>
    <t>changes</t>
  </si>
  <si>
    <t>removed</t>
  </si>
  <si>
    <t>cleaned further from 671 and 4,50</t>
  </si>
  <si>
    <t>cleaned further from 688</t>
  </si>
  <si>
    <t>cleaned further from 702</t>
  </si>
  <si>
    <t>cleaned further from 715 and 4</t>
  </si>
  <si>
    <t>parts reintroduced from 644 to 668</t>
  </si>
  <si>
    <t>parts reintroduced from 650 to 657</t>
  </si>
  <si>
    <t>parts reintroduced from 632 to 660</t>
  </si>
  <si>
    <t>Column1</t>
  </si>
  <si>
    <t>covid_time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</si>
</sst>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34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9" formatCode="dd/mm/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BB6410-7C42-459A-A4E1-7C8AE8A103A2}" autoFormatId="16" applyNumberFormats="0" applyBorderFormats="0" applyFontFormats="0" applyPatternFormats="0" applyAlignmentFormats="0" applyWidthHeightFormats="0">
  <queryTableRefresh nextId="102" unboundColumnsRight="1">
    <queryTableFields count="101">
      <queryTableField id="1" name="ID" tableColumnId="1"/>
      <queryTableField id="2" name="no" tableColumnId="2"/>
      <queryTableField id="3" name="time" tableColumnId="3"/>
      <queryTableField id="4" name="date" tableColumnId="4"/>
      <queryTableField id="5" name="duration" tableColumnId="5"/>
      <queryTableField id="90" dataBound="0" tableColumnId="90"/>
      <queryTableField id="94" dataBound="0" tableColumnId="94"/>
      <queryTableField id="96" dataBound="0" tableColumnId="96"/>
      <queryTableField id="98" dataBound="0" tableColumnId="98"/>
      <queryTableField id="99" dataBound="0" tableColumnId="99"/>
      <queryTableField id="97" dataBound="0" tableColumnId="97"/>
      <queryTableField id="91" dataBound="0" tableColumnId="91"/>
      <queryTableField id="95" dataBound="0" tableColumnId="95"/>
      <queryTableField id="92" dataBound="0" tableColumnId="92"/>
      <queryTableField id="6" name="notes" tableColumnId="6"/>
      <queryTableField id="7" name="age" tableColumnId="7"/>
      <queryTableField id="8" name="gender" tableColumnId="8"/>
      <queryTableField id="9" name="handedness" tableColumnId="9"/>
      <queryTableField id="10" name="smoker" tableColumnId="10"/>
      <queryTableField id="11" name="caffeine" tableColumnId="11"/>
      <queryTableField id="12" name="sleep" tableColumnId="12"/>
      <queryTableField id="13" name="covid" tableColumnId="13"/>
      <queryTableField id="93" dataBound="0" tableColumnId="93"/>
      <queryTableField id="14" name="time_1" tableColumnId="14"/>
      <queryTableField id="101" dataBound="0" tableColumnId="101"/>
      <queryTableField id="15" name="Conditions" tableColumnId="15"/>
      <queryTableField id="16" name="Notes.1" tableColumnId="16"/>
      <queryTableField id="17" name="pre_vas_1" tableColumnId="17"/>
      <queryTableField id="18" name="pre_vas_2" tableColumnId="18"/>
      <queryTableField id="19" name="pre_vas_3" tableColumnId="19"/>
      <queryTableField id="20" name="pre_vas_4" tableColumnId="20"/>
      <queryTableField id="21" name="pre_vas_5" tableColumnId="21"/>
      <queryTableField id="22" name="pre_vas_6" tableColumnId="22"/>
      <queryTableField id="23" name="pre_vas_7" tableColumnId="23"/>
      <queryTableField id="24" name="pre_vas_8" tableColumnId="24"/>
      <queryTableField id="25" name="pre_vas_9" tableColumnId="25"/>
      <queryTableField id="26" name="pre_vas_10" tableColumnId="26"/>
      <queryTableField id="27" name="pre_vas_11" tableColumnId="27"/>
      <queryTableField id="28" name="pre_vas_12" tableColumnId="28"/>
      <queryTableField id="29" name="pre_vas_13" tableColumnId="29"/>
      <queryTableField id="30" name="pre_wan_1" tableColumnId="30"/>
      <queryTableField id="31" name="pre_wan_2" tableColumnId="31"/>
      <queryTableField id="32" name="pre_wan_3" tableColumnId="32"/>
      <queryTableField id="33" name="pre_wan_4" tableColumnId="33"/>
      <queryTableField id="34" name="post_vas_1" tableColumnId="34"/>
      <queryTableField id="35" name="post_vas_2" tableColumnId="35"/>
      <queryTableField id="36" name="post_vas_3" tableColumnId="36"/>
      <queryTableField id="37" name="post_vas_4" tableColumnId="37"/>
      <queryTableField id="38" name="post_vas_5" tableColumnId="38"/>
      <queryTableField id="39" name="post_vas_6" tableColumnId="39"/>
      <queryTableField id="40" name="post_vas_7" tableColumnId="40"/>
      <queryTableField id="41" name="post_vas_8" tableColumnId="41"/>
      <queryTableField id="42" name="post_vas_9" tableColumnId="42"/>
      <queryTableField id="43" name="post_vas_10" tableColumnId="43"/>
      <queryTableField id="44" name="post_vas_11" tableColumnId="44"/>
      <queryTableField id="45" name="post_vas_12" tableColumnId="45"/>
      <queryTableField id="46" name="post_vas_13" tableColumnId="46"/>
      <queryTableField id="47" name="post_wan_1" tableColumnId="47"/>
      <queryTableField id="48" name="post_wan_2" tableColumnId="48"/>
      <queryTableField id="49" name="post_wan_3" tableColumnId="49"/>
      <queryTableField id="50" name="post_wan_4" tableColumnId="50"/>
      <queryTableField id="51" name="moca_1" tableColumnId="51"/>
      <queryTableField id="52" name="moca_2" tableColumnId="52"/>
      <queryTableField id="53" name="moca_3" tableColumnId="53"/>
      <queryTableField id="54" name="moca_4" tableColumnId="54"/>
      <queryTableField id="55" name="moca_5" tableColumnId="55"/>
      <queryTableField id="56" name="moca_6" tableColumnId="56"/>
      <queryTableField id="57" name="moca_7" tableColumnId="57"/>
      <queryTableField id="58" name="moca_8" tableColumnId="58"/>
      <queryTableField id="59" name="moca_9" tableColumnId="59"/>
      <queryTableField id="60" name="moca_10" tableColumnId="60"/>
      <queryTableField id="61" name="moca_11" tableColumnId="61"/>
      <queryTableField id="62" name="moca_12" tableColumnId="62"/>
      <queryTableField id="63" name="moca_13" tableColumnId="63"/>
      <queryTableField id="64" name="moca_14" tableColumnId="64"/>
      <queryTableField id="65" name="moca_15" tableColumnId="65"/>
      <queryTableField id="66" name="moca_16" tableColumnId="66"/>
      <queryTableField id="67" name="moca_17" tableColumnId="67"/>
      <queryTableField id="68" name="moca_18" tableColumnId="68"/>
      <queryTableField id="69" name="moca_19" tableColumnId="69"/>
      <queryTableField id="70" name="moca_20" tableColumnId="70"/>
      <queryTableField id="71" name="moca_21" tableColumnId="71"/>
      <queryTableField id="72" name="moca_22" tableColumnId="72"/>
      <queryTableField id="73" name="moca_23" tableColumnId="73"/>
      <queryTableField id="74" name="moca_24" tableColumnId="74"/>
      <queryTableField id="75" name="moca_25" tableColumnId="75"/>
      <queryTableField id="76" name="moca_26" tableColumnId="76"/>
      <queryTableField id="77" name="moca_27" tableColumnId="77"/>
      <queryTableField id="78" name="moca_28" tableColumnId="78"/>
      <queryTableField id="79" name="moca_29" tableColumnId="79"/>
      <queryTableField id="80" name="moca_30" tableColumnId="80"/>
      <queryTableField id="81" name="moca_31" tableColumnId="81"/>
      <queryTableField id="82" name="payment" tableColumnId="82"/>
      <queryTableField id="83" name="pre-vas" tableColumnId="83"/>
      <queryTableField id="84" name="pre-wan" tableColumnId="84"/>
      <queryTableField id="85" name="post-vas" tableColumnId="85"/>
      <queryTableField id="86" name="post-wan" tableColumnId="86"/>
      <queryTableField id="87" name="dif-vas" tableColumnId="87"/>
      <queryTableField id="88" name="dif-wan" tableColumnId="88"/>
      <queryTableField id="89" name="moca" tableColumnId="89"/>
      <queryTableField id="100" dataBound="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44DE0D-75E7-4247-9C8D-8EFC6216F7E1}" name="demographic__2" displayName="demographic__2" ref="A1:CW42" tableType="queryTable" totalsRowCount="1">
  <autoFilter ref="A1:CW41" xr:uid="{2544DE0D-75E7-4247-9C8D-8EFC6216F7E1}"/>
  <sortState xmlns:xlrd2="http://schemas.microsoft.com/office/spreadsheetml/2017/richdata2" ref="A2:CV41">
    <sortCondition ref="A1:A41"/>
  </sortState>
  <tableColumns count="101">
    <tableColumn id="1" xr3:uid="{FA8F2E5E-4CF5-453F-B8F5-98A58E0CCD68}" uniqueName="1" name="ID" queryTableFieldId="1"/>
    <tableColumn id="2" xr3:uid="{7AB53BC1-4830-455D-86FF-93C31BCB3AD6}" uniqueName="2" name="no" queryTableFieldId="2"/>
    <tableColumn id="3" xr3:uid="{85432ED1-3F80-4672-A7CA-92011A276FB4}" uniqueName="3" name="time" queryTableFieldId="3" dataDxfId="33" totalsRowDxfId="12"/>
    <tableColumn id="4" xr3:uid="{51C1367C-72C0-414F-8ABD-229F3F1D580F}" uniqueName="4" name="date" queryTableFieldId="4" dataDxfId="32" totalsRowDxfId="11"/>
    <tableColumn id="5" xr3:uid="{72BFE57C-B043-478E-8817-9AF7452A4BB9}" uniqueName="5" name="duration" queryTableFieldId="5" dataDxfId="31" totalsRowDxfId="10"/>
    <tableColumn id="90" xr3:uid="{90511B82-D252-4203-9A42-D32C0D0CBFDD}" uniqueName="90" name="e_length" queryTableFieldId="90" dataDxfId="30" totalsRowDxfId="9"/>
    <tableColumn id="94" xr3:uid="{7B2AC370-2781-4639-877C-E9995BF8AF01}" uniqueName="94" name="e_raw_epoch" queryTableFieldId="94" dataDxfId="29" totalsRowDxfId="8"/>
    <tableColumn id="96" xr3:uid="{F026AE77-46BF-4FAF-8F87-5531C7E63317}" uniqueName="96" name="e_clean_epoch" queryTableFieldId="96" dataDxfId="28" totalsRowDxfId="7"/>
    <tableColumn id="98" xr3:uid="{C30851D8-FE23-4E90-9E6A-B03DE119868F}" uniqueName="98" name="percent kept" totalsRowFunction="custom" queryTableFieldId="98" dataDxfId="27" totalsRowDxfId="6" dataCellStyle="Percent">
      <calculatedColumnFormula>H2/720</calculatedColumnFormula>
      <totalsRowFormula>AVERAGE(I8:I41)</totalsRowFormula>
    </tableColumn>
    <tableColumn id="99" xr3:uid="{4D1360BA-5426-4334-927B-B129EB8509E2}" uniqueName="99" name="changes" queryTableFieldId="99" dataDxfId="26" totalsRowDxfId="5" dataCellStyle="Percent"/>
    <tableColumn id="97" xr3:uid="{A97670C7-312B-4858-921A-F2721783A29F}" uniqueName="97" name="cleanliness" queryTableFieldId="97" dataDxfId="25" totalsRowDxfId="4"/>
    <tableColumn id="91" xr3:uid="{7C8059E5-A310-4E2F-80B2-C765A22B18EE}" uniqueName="91" name="m_length" queryTableFieldId="91" dataDxfId="24" totalsRowDxfId="3"/>
    <tableColumn id="95" xr3:uid="{156DF3E8-BA48-4D68-926E-502470148C1F}" uniqueName="95" name="m_raw_epoch" queryTableFieldId="95" dataDxfId="23" totalsRowDxfId="2"/>
    <tableColumn id="92" xr3:uid="{0B2BB63F-DF84-4DEE-9CAF-C3C5C527DB98}" uniqueName="92" name="motivation" queryTableFieldId="92" dataDxfId="22" totalsRowDxfId="1"/>
    <tableColumn id="6" xr3:uid="{C86D500E-71AC-4D25-A1FC-926BE00F2F81}" uniqueName="6" name="notes" queryTableFieldId="6" dataDxfId="21"/>
    <tableColumn id="7" xr3:uid="{4D91133E-E976-448A-ACEC-F15A70F37CDC}" uniqueName="7" name="age" queryTableFieldId="7"/>
    <tableColumn id="8" xr3:uid="{6FB413A1-A3A9-44D5-A81E-062DD44DA4A4}" uniqueName="8" name="gender" queryTableFieldId="8" dataDxfId="20"/>
    <tableColumn id="9" xr3:uid="{B74C32AA-4B63-4EF1-BBA2-6200492355F9}" uniqueName="9" name="handedness" queryTableFieldId="9" dataDxfId="19"/>
    <tableColumn id="10" xr3:uid="{2CC60B57-7145-4AFC-9B68-727BFDC503A1}" uniqueName="10" name="smoker" queryTableFieldId="10" dataDxfId="18"/>
    <tableColumn id="11" xr3:uid="{7CDB749A-AC6C-404D-BC45-244B8D698F41}" uniqueName="11" name="caffeine" queryTableFieldId="11"/>
    <tableColumn id="12" xr3:uid="{F366194C-C154-4EA7-99A7-3945C5524820}" uniqueName="12" name="sleep" queryTableFieldId="12"/>
    <tableColumn id="13" xr3:uid="{E424DF02-7E50-491B-B807-7AEBE3F9F543}" uniqueName="13" name="covid" queryTableFieldId="13" dataDxfId="17"/>
    <tableColumn id="93" xr3:uid="{6FEA4005-0F06-4C07-94D4-54014EF880E1}" uniqueName="93" name="recent_covid" queryTableFieldId="93" dataDxfId="16"/>
    <tableColumn id="14" xr3:uid="{1AECB0D7-E518-4322-B59F-B84ECB75B7A6}" uniqueName="14" name="time_1" queryTableFieldId="14" dataDxfId="15"/>
    <tableColumn id="101" xr3:uid="{63370EC5-5DCD-43F3-BAF2-C22EDCF198AB}" uniqueName="101" name="covid_time" queryTableFieldId="101" totalsRowDxfId="0"/>
    <tableColumn id="15" xr3:uid="{595C7F58-1111-4AEC-A61A-BF87DFEA50A0}" uniqueName="15" name="Conditions" queryTableFieldId="15" dataDxfId="14"/>
    <tableColumn id="16" xr3:uid="{0C653EBA-FF43-4383-A1AB-61670935F4EC}" uniqueName="16" name="reported" queryTableFieldId="16" dataDxfId="13"/>
    <tableColumn id="17" xr3:uid="{06FB8964-30E6-49E8-8647-30E72E96DDC8}" uniqueName="17" name="pre_vas_1" queryTableFieldId="17"/>
    <tableColumn id="18" xr3:uid="{A61F9E9E-C049-47C8-804F-800792910A0D}" uniqueName="18" name="pre_vas_2" queryTableFieldId="18"/>
    <tableColumn id="19" xr3:uid="{29A99DB6-000B-4856-A916-64F80E14DE18}" uniqueName="19" name="pre_vas_3" queryTableFieldId="19"/>
    <tableColumn id="20" xr3:uid="{B1260748-2ED7-4CEB-8EE2-5D37967DDD5E}" uniqueName="20" name="pre_vas_4" queryTableFieldId="20"/>
    <tableColumn id="21" xr3:uid="{9CE30207-2864-45E1-A53C-A56187244D7A}" uniqueName="21" name="pre_vas_5" queryTableFieldId="21"/>
    <tableColumn id="22" xr3:uid="{1E886135-FDCF-4328-ABDE-4F232DBA9403}" uniqueName="22" name="pre_vas_6" queryTableFieldId="22"/>
    <tableColumn id="23" xr3:uid="{927F54D3-F38B-4288-AF6A-6CB9BC6C2E07}" uniqueName="23" name="pre_vas_7" queryTableFieldId="23"/>
    <tableColumn id="24" xr3:uid="{BC288B55-F7D5-413D-BAA7-17B6164C7874}" uniqueName="24" name="pre_vas_8" queryTableFieldId="24"/>
    <tableColumn id="25" xr3:uid="{C59F2C07-17D1-4E37-8B2D-10321D599324}" uniqueName="25" name="pre_vas_9" queryTableFieldId="25"/>
    <tableColumn id="26" xr3:uid="{22CB90F5-D3B6-4287-892E-39DFA77A0D31}" uniqueName="26" name="pre_vas_10" queryTableFieldId="26"/>
    <tableColumn id="27" xr3:uid="{18BFAF6E-C947-48D3-9ED4-29D852074F31}" uniqueName="27" name="pre_vas_11" queryTableFieldId="27"/>
    <tableColumn id="28" xr3:uid="{FFEE6DCF-20DE-4C0F-8A90-588E7E69527E}" uniqueName="28" name="pre_vas_12" queryTableFieldId="28"/>
    <tableColumn id="29" xr3:uid="{49029774-B155-41F8-82B2-C23164B8BC50}" uniqueName="29" name="pre_vas_13" queryTableFieldId="29"/>
    <tableColumn id="30" xr3:uid="{83834331-C8B4-4776-8ED7-550CCD5E2FE4}" uniqueName="30" name="pre_wan_1" queryTableFieldId="30"/>
    <tableColumn id="31" xr3:uid="{4EA5B5C1-69EC-4830-A06F-C2B9E7610A3B}" uniqueName="31" name="pre_wan_2" queryTableFieldId="31"/>
    <tableColumn id="32" xr3:uid="{D62CF9D8-A9F3-4E78-A05D-ACA05F731F85}" uniqueName="32" name="pre_wan_3" queryTableFieldId="32"/>
    <tableColumn id="33" xr3:uid="{6DD2D5E8-B878-48F1-A714-47A594D6E6E5}" uniqueName="33" name="pre_wan_4" queryTableFieldId="33"/>
    <tableColumn id="34" xr3:uid="{E10A7E77-0F3F-4F01-8506-E87B4D59DAFA}" uniqueName="34" name="post_vas_1" queryTableFieldId="34"/>
    <tableColumn id="35" xr3:uid="{090642D3-2322-4561-AADD-1B8A83766771}" uniqueName="35" name="post_vas_2" queryTableFieldId="35"/>
    <tableColumn id="36" xr3:uid="{EF5C7870-8223-4E72-A2EA-DC36446AD108}" uniqueName="36" name="post_vas_3" queryTableFieldId="36"/>
    <tableColumn id="37" xr3:uid="{8ED903C1-CC1B-4FA5-B73F-633E30ABABD9}" uniqueName="37" name="post_vas_4" queryTableFieldId="37"/>
    <tableColumn id="38" xr3:uid="{FC9D965D-36ED-4764-A514-BBD9392039AE}" uniqueName="38" name="post_vas_5" queryTableFieldId="38"/>
    <tableColumn id="39" xr3:uid="{6B3B72CA-EBC6-44E3-B58F-69F91580D069}" uniqueName="39" name="post_vas_6" queryTableFieldId="39"/>
    <tableColumn id="40" xr3:uid="{6A1389B7-E1F3-4F21-BA83-13F060B4D2C9}" uniqueName="40" name="post_vas_7" queryTableFieldId="40"/>
    <tableColumn id="41" xr3:uid="{69082D93-F65D-4545-9C9F-A55C46AF9647}" uniqueName="41" name="post_vas_8" queryTableFieldId="41"/>
    <tableColumn id="42" xr3:uid="{34FD69A4-C5FD-435F-8FCE-F55888004B6B}" uniqueName="42" name="post_vas_9" queryTableFieldId="42"/>
    <tableColumn id="43" xr3:uid="{2BD96670-4156-4A9C-B3C7-87FFB6D9A92D}" uniqueName="43" name="post_vas_10" queryTableFieldId="43"/>
    <tableColumn id="44" xr3:uid="{8EFF9271-EAD4-403A-907C-529765B5D843}" uniqueName="44" name="post_vas_11" queryTableFieldId="44"/>
    <tableColumn id="45" xr3:uid="{9B1731D7-2CD2-4829-ABD8-27EBC2CF882D}" uniqueName="45" name="post_vas_12" queryTableFieldId="45"/>
    <tableColumn id="46" xr3:uid="{57667286-16FD-4822-97B4-242037F76412}" uniqueName="46" name="post_vas_13" queryTableFieldId="46"/>
    <tableColumn id="47" xr3:uid="{F01D463E-521D-4B1A-8801-D462BBF9721E}" uniqueName="47" name="post_wan_1" queryTableFieldId="47"/>
    <tableColumn id="48" xr3:uid="{9E4258CA-8840-4475-B01D-7DE77C9531EA}" uniqueName="48" name="post_wan_2" queryTableFieldId="48"/>
    <tableColumn id="49" xr3:uid="{98B31A0F-7BF7-486F-8357-E641DD1951A2}" uniqueName="49" name="post_wan_3" queryTableFieldId="49"/>
    <tableColumn id="50" xr3:uid="{27909122-AAAD-42B3-8CDD-94608AF9F479}" uniqueName="50" name="post_wan_4" queryTableFieldId="50"/>
    <tableColumn id="51" xr3:uid="{04877844-0BB3-4FCE-8CA8-0DB6EA4BE260}" uniqueName="51" name="moca_1" queryTableFieldId="51"/>
    <tableColumn id="52" xr3:uid="{0FA4CD2B-899E-4EB8-81A9-8615E103353A}" uniqueName="52" name="moca_2" queryTableFieldId="52"/>
    <tableColumn id="53" xr3:uid="{61199971-7C66-43F6-B20E-DC283CCD57D3}" uniqueName="53" name="moca_3" queryTableFieldId="53"/>
    <tableColumn id="54" xr3:uid="{56C26F71-D736-44FF-9F60-9058B2EDF2DF}" uniqueName="54" name="moca_4" queryTableFieldId="54"/>
    <tableColumn id="55" xr3:uid="{E2EC6700-BFC0-4B13-A1DF-8DE34A890500}" uniqueName="55" name="moca_5" queryTableFieldId="55"/>
    <tableColumn id="56" xr3:uid="{97819B7D-38AF-409E-B176-DFDD14AD8842}" uniqueName="56" name="moca_6" queryTableFieldId="56"/>
    <tableColumn id="57" xr3:uid="{454AD65C-70DE-4C24-B061-D9C4486DFD98}" uniqueName="57" name="moca_7" queryTableFieldId="57"/>
    <tableColumn id="58" xr3:uid="{C8ED1D75-16BB-41D9-A1AC-F80B57E64A19}" uniqueName="58" name="moca_8" queryTableFieldId="58"/>
    <tableColumn id="59" xr3:uid="{A17A5B8F-C9B9-476A-B2E0-0928DAF1F26E}" uniqueName="59" name="moca_9" queryTableFieldId="59"/>
    <tableColumn id="60" xr3:uid="{47CA24A7-4DFA-4BEE-B71B-FE2C9E8E9230}" uniqueName="60" name="moca_10" queryTableFieldId="60"/>
    <tableColumn id="61" xr3:uid="{82404B1B-3F95-48CB-843C-6CFC89745C9F}" uniqueName="61" name="moca_11" queryTableFieldId="61"/>
    <tableColumn id="62" xr3:uid="{C1A4B500-79FC-45A8-B59F-8ED70C2E0BCE}" uniqueName="62" name="moca_12" queryTableFieldId="62"/>
    <tableColumn id="63" xr3:uid="{B6DCF8FC-3BA3-4057-8FCB-D16295A5895E}" uniqueName="63" name="moca_13" queryTableFieldId="63"/>
    <tableColumn id="64" xr3:uid="{3BFC4251-8DF6-450F-ADEC-F7D5D63B0E23}" uniqueName="64" name="moca_14" queryTableFieldId="64"/>
    <tableColumn id="65" xr3:uid="{7C240C51-E290-4A09-9702-EE4B8DB6F1DB}" uniqueName="65" name="moca_15" queryTableFieldId="65"/>
    <tableColumn id="66" xr3:uid="{0BA33CEA-05B0-4859-883B-0A2AADE5587E}" uniqueName="66" name="moca_16" queryTableFieldId="66"/>
    <tableColumn id="67" xr3:uid="{FB8EEBBE-126B-413A-B764-B02793930D81}" uniqueName="67" name="moca_17" queryTableFieldId="67"/>
    <tableColumn id="68" xr3:uid="{311CAE35-C779-429F-9DEB-75CEC13E4487}" uniqueName="68" name="moca_18" queryTableFieldId="68"/>
    <tableColumn id="69" xr3:uid="{571489E8-7027-40C6-A1A8-54148642D14B}" uniqueName="69" name="moca_19" queryTableFieldId="69"/>
    <tableColumn id="70" xr3:uid="{4C2515C9-B87A-4A82-8AED-67113525101E}" uniqueName="70" name="moca_20" queryTableFieldId="70"/>
    <tableColumn id="71" xr3:uid="{071427AF-53BF-4E31-A067-138D88458C96}" uniqueName="71" name="moca_21" queryTableFieldId="71"/>
    <tableColumn id="72" xr3:uid="{4AEC41C1-0BBC-4CA1-9F0D-7A7ABE2E5BA2}" uniqueName="72" name="moca_22" queryTableFieldId="72"/>
    <tableColumn id="73" xr3:uid="{C81DB7AF-EC9F-494E-AAE0-9BD6756A9A84}" uniqueName="73" name="moca_23" queryTableFieldId="73"/>
    <tableColumn id="74" xr3:uid="{F364872B-45BF-4FC2-80AC-8A02012A0238}" uniqueName="74" name="moca_24" queryTableFieldId="74"/>
    <tableColumn id="75" xr3:uid="{9BA43D50-1CCD-4A0A-9F22-CD99AC7BA863}" uniqueName="75" name="moca_25" queryTableFieldId="75"/>
    <tableColumn id="76" xr3:uid="{574410F2-ACA6-461E-BD57-A127DC756434}" uniqueName="76" name="moca_26" queryTableFieldId="76"/>
    <tableColumn id="77" xr3:uid="{E6330D59-5D5A-4A00-84E2-BFAB4DAA8243}" uniqueName="77" name="moca_27" queryTableFieldId="77"/>
    <tableColumn id="78" xr3:uid="{93206C3B-332C-47FF-8D21-16DE329823CC}" uniqueName="78" name="moca_28" queryTableFieldId="78"/>
    <tableColumn id="79" xr3:uid="{B62FC328-4FB6-4584-AB00-8847CE34667E}" uniqueName="79" name="moca_29" queryTableFieldId="79"/>
    <tableColumn id="80" xr3:uid="{142FCBC3-6C69-49A7-9A38-DB3EE18D1EB5}" uniqueName="80" name="moca_30" queryTableFieldId="80"/>
    <tableColumn id="81" xr3:uid="{74989164-D583-4461-A5FA-3255185A038D}" uniqueName="81" name="moca_31" queryTableFieldId="81"/>
    <tableColumn id="82" xr3:uid="{A83B84AE-2A86-4D2E-AF70-D141890FBC71}" uniqueName="82" name="payment" totalsRowFunction="custom" queryTableFieldId="82">
      <totalsRowFormula>SUM(demographic__2[payment])</totalsRowFormula>
    </tableColumn>
    <tableColumn id="83" xr3:uid="{99093D2D-6648-4C0D-A9E5-799D4B017D33}" uniqueName="83" name="pre-vas" queryTableFieldId="83"/>
    <tableColumn id="84" xr3:uid="{2059B27E-73DE-4D33-A261-7A2ACD2C4514}" uniqueName="84" name="pre-wan" queryTableFieldId="84"/>
    <tableColumn id="85" xr3:uid="{CFCFBC10-E5DB-4147-9BFB-191E590F2DF7}" uniqueName="85" name="post-vas" queryTableFieldId="85"/>
    <tableColumn id="86" xr3:uid="{F8790733-6FDB-4CAB-BC3A-B6F5417EA9C7}" uniqueName="86" name="post-wan" queryTableFieldId="86"/>
    <tableColumn id="87" xr3:uid="{FFE6A7D4-57A7-4023-A302-0F4F4D77F577}" uniqueName="87" name="dif-vas" queryTableFieldId="87"/>
    <tableColumn id="88" xr3:uid="{810DC8F1-80D3-4B60-A00C-157E006E724F}" uniqueName="88" name="dif-wan" queryTableFieldId="88"/>
    <tableColumn id="89" xr3:uid="{3CFD674E-4220-4992-8EB1-47310ACAB500}" uniqueName="89" name="moca" totalsRowFunction="custom" queryTableFieldId="89">
      <totalsRowFormula>AVERAGEA(demographic__2[moca])</totalsRowFormula>
    </tableColumn>
    <tableColumn id="100" xr3:uid="{C6B2A5C1-06F5-471D-90B7-C4B6BD66BD56}" uniqueName="100" name="Column1" totalsRowFunction="custom" queryTableFieldId="100">
      <totalsRowFormula>AVERAGE(CV23:CV41)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5BF-8CA3-45E2-9FD4-2A3762F46510}">
  <dimension ref="A1:CW43"/>
  <sheetViews>
    <sheetView tabSelected="1" topLeftCell="T1" zoomScale="85" zoomScaleNormal="85" workbookViewId="0">
      <selection activeCell="Y14" sqref="Y14"/>
    </sheetView>
  </sheetViews>
  <sheetFormatPr defaultRowHeight="15" x14ac:dyDescent="0.25"/>
  <cols>
    <col min="1" max="1" width="7.28515625" customWidth="1"/>
    <col min="2" max="2" width="5.5703125" bestFit="1" customWidth="1"/>
    <col min="3" max="3" width="8.140625" bestFit="1" customWidth="1"/>
    <col min="4" max="4" width="13.7109375" customWidth="1"/>
    <col min="5" max="5" width="10.85546875" bestFit="1" customWidth="1"/>
    <col min="6" max="6" width="10.85546875" style="4" customWidth="1"/>
    <col min="7" max="8" width="13.28515625" style="4" customWidth="1"/>
    <col min="9" max="9" width="13.28515625" style="5" customWidth="1"/>
    <col min="10" max="10" width="23.140625" style="5" customWidth="1"/>
    <col min="11" max="11" width="13.28515625" style="4" customWidth="1"/>
    <col min="12" max="12" width="10.85546875" style="4" customWidth="1"/>
    <col min="13" max="13" width="13.28515625" style="4" customWidth="1"/>
    <col min="14" max="14" width="10.85546875" style="4" customWidth="1"/>
    <col min="15" max="15" width="81.140625" bestFit="1" customWidth="1"/>
    <col min="16" max="16" width="6.42578125" bestFit="1" customWidth="1"/>
    <col min="17" max="17" width="7.85546875" customWidth="1"/>
    <col min="18" max="18" width="14" bestFit="1" customWidth="1"/>
    <col min="19" max="19" width="7.28515625" customWidth="1"/>
    <col min="20" max="20" width="7.7109375" customWidth="1"/>
    <col min="21" max="21" width="8.140625" bestFit="1" customWidth="1"/>
    <col min="22" max="22" width="8" bestFit="1" customWidth="1"/>
    <col min="23" max="23" width="15.140625" customWidth="1"/>
    <col min="24" max="24" width="9.42578125" bestFit="1" customWidth="1"/>
    <col min="25" max="25" width="9.42578125" customWidth="1"/>
    <col min="26" max="26" width="19.42578125" bestFit="1" customWidth="1"/>
    <col min="27" max="27" width="16.140625" bestFit="1" customWidth="1"/>
    <col min="28" max="36" width="12.140625" bestFit="1" customWidth="1"/>
    <col min="37" max="40" width="13.140625" bestFit="1" customWidth="1"/>
    <col min="41" max="53" width="13" bestFit="1" customWidth="1"/>
    <col min="54" max="57" width="14" bestFit="1" customWidth="1"/>
    <col min="58" max="61" width="13.85546875" bestFit="1" customWidth="1"/>
    <col min="62" max="70" width="10" bestFit="1" customWidth="1"/>
    <col min="71" max="92" width="11" bestFit="1" customWidth="1"/>
    <col min="93" max="93" width="11.140625" bestFit="1" customWidth="1"/>
    <col min="94" max="94" width="9.85546875" bestFit="1" customWidth="1"/>
    <col min="95" max="96" width="10.7109375" bestFit="1" customWidth="1"/>
    <col min="97" max="97" width="11.5703125" bestFit="1" customWidth="1"/>
    <col min="98" max="98" width="9.28515625" bestFit="1" customWidth="1"/>
    <col min="99" max="99" width="10.140625" bestFit="1" customWidth="1"/>
    <col min="100" max="100" width="8.42578125" bestFit="1" customWidth="1"/>
  </cols>
  <sheetData>
    <row r="1" spans="1:10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141</v>
      </c>
      <c r="H1" s="4" t="s">
        <v>178</v>
      </c>
      <c r="I1" s="5" t="s">
        <v>180</v>
      </c>
      <c r="J1" s="5" t="s">
        <v>181</v>
      </c>
      <c r="K1" s="4" t="s">
        <v>179</v>
      </c>
      <c r="L1" s="4" t="s">
        <v>6</v>
      </c>
      <c r="M1" s="4" t="s">
        <v>142</v>
      </c>
      <c r="N1" s="4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191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190</v>
      </c>
    </row>
    <row r="2" spans="1:101" x14ac:dyDescent="0.25">
      <c r="A2">
        <v>10000</v>
      </c>
      <c r="B2">
        <v>21</v>
      </c>
      <c r="C2" s="1">
        <v>0.42708333333333331</v>
      </c>
      <c r="D2" s="2">
        <v>44706</v>
      </c>
      <c r="E2" s="1">
        <v>9.375E-2</v>
      </c>
      <c r="F2" s="4">
        <v>3028.8789999999999</v>
      </c>
      <c r="G2" s="4">
        <v>716</v>
      </c>
      <c r="H2" s="4">
        <v>682</v>
      </c>
      <c r="I2" s="5">
        <f t="shared" ref="I2:I41" si="0">H2/720</f>
        <v>0.94722222222222219</v>
      </c>
      <c r="K2" s="4">
        <v>3</v>
      </c>
      <c r="L2" s="4">
        <v>334.17899999999997</v>
      </c>
      <c r="N2" s="4" t="s">
        <v>93</v>
      </c>
      <c r="O2" t="s">
        <v>94</v>
      </c>
      <c r="P2">
        <v>22</v>
      </c>
      <c r="Q2" t="s">
        <v>95</v>
      </c>
      <c r="R2" t="s">
        <v>96</v>
      </c>
      <c r="S2" t="s">
        <v>97</v>
      </c>
      <c r="T2">
        <v>1</v>
      </c>
      <c r="U2">
        <v>7.5</v>
      </c>
      <c r="V2" t="s">
        <v>98</v>
      </c>
      <c r="W2" t="s">
        <v>1</v>
      </c>
      <c r="X2" t="s">
        <v>99</v>
      </c>
      <c r="Y2">
        <v>0</v>
      </c>
      <c r="Z2" t="s">
        <v>97</v>
      </c>
      <c r="AA2" t="s">
        <v>100</v>
      </c>
      <c r="AB2">
        <v>57</v>
      </c>
      <c r="AC2">
        <v>40</v>
      </c>
      <c r="AD2">
        <v>25</v>
      </c>
      <c r="AE2">
        <v>25</v>
      </c>
      <c r="AF2">
        <v>25</v>
      </c>
      <c r="AG2">
        <v>34</v>
      </c>
      <c r="AH2">
        <v>14</v>
      </c>
      <c r="AI2">
        <v>35</v>
      </c>
      <c r="AJ2">
        <v>19</v>
      </c>
      <c r="AK2">
        <v>58</v>
      </c>
      <c r="AL2">
        <v>60</v>
      </c>
      <c r="AM2">
        <v>26</v>
      </c>
      <c r="AN2">
        <v>14</v>
      </c>
      <c r="AO2">
        <v>7</v>
      </c>
      <c r="AP2">
        <v>7</v>
      </c>
      <c r="AQ2">
        <v>5</v>
      </c>
      <c r="AR2">
        <v>7</v>
      </c>
      <c r="AS2">
        <v>76</v>
      </c>
      <c r="AT2">
        <v>70</v>
      </c>
      <c r="AU2">
        <v>73</v>
      </c>
      <c r="AV2">
        <v>73</v>
      </c>
      <c r="AW2">
        <v>75</v>
      </c>
      <c r="AX2">
        <v>63</v>
      </c>
      <c r="AY2">
        <v>69</v>
      </c>
      <c r="AZ2">
        <v>100</v>
      </c>
      <c r="BA2">
        <v>51</v>
      </c>
      <c r="BB2">
        <v>72</v>
      </c>
      <c r="BC2">
        <v>35</v>
      </c>
      <c r="BD2">
        <v>58</v>
      </c>
      <c r="BE2">
        <v>99</v>
      </c>
      <c r="BF2">
        <v>7</v>
      </c>
      <c r="BG2">
        <v>7</v>
      </c>
      <c r="BH2">
        <v>4</v>
      </c>
      <c r="BI2">
        <v>7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0</v>
      </c>
      <c r="CE2">
        <v>0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0</v>
      </c>
      <c r="CO2">
        <v>13.5</v>
      </c>
      <c r="CP2">
        <f t="shared" ref="CP2:CP41" si="1">SUM(AB2:AN2)</f>
        <v>432</v>
      </c>
      <c r="CQ2">
        <f t="shared" ref="CQ2:CQ41" si="2">SUM(AO2:AR2)</f>
        <v>26</v>
      </c>
      <c r="CR2">
        <f t="shared" ref="CR2:CR41" si="3">SUM(AS2:BE2)</f>
        <v>914</v>
      </c>
      <c r="CS2">
        <f t="shared" ref="CS2:CS41" si="4">SUM(BF2:BI2)</f>
        <v>25</v>
      </c>
      <c r="CT2">
        <f>demographic__2[[#This Row],[post-vas]]-demographic__2[[#This Row],[pre-vas]]</f>
        <v>482</v>
      </c>
      <c r="CU2">
        <f>demographic__2[[#This Row],[post-wan]]-demographic__2[[#This Row],[pre-wan]]</f>
        <v>-1</v>
      </c>
      <c r="CV2">
        <f t="shared" ref="CV2:CV41" si="5">SUM(BJ2:CN2)</f>
        <v>28</v>
      </c>
    </row>
    <row r="3" spans="1:101" x14ac:dyDescent="0.25">
      <c r="A3">
        <v>10001</v>
      </c>
      <c r="B3">
        <v>9</v>
      </c>
      <c r="C3" s="1">
        <v>0.58333333333333337</v>
      </c>
      <c r="D3" s="2">
        <v>44680</v>
      </c>
      <c r="E3" s="1">
        <v>9.375E-2</v>
      </c>
      <c r="F3" s="4">
        <v>3058.5590000000002</v>
      </c>
      <c r="G3" s="4">
        <v>716</v>
      </c>
      <c r="H3" s="4">
        <v>712</v>
      </c>
      <c r="I3" s="5">
        <f t="shared" si="0"/>
        <v>0.98888888888888893</v>
      </c>
      <c r="K3" s="4">
        <v>1</v>
      </c>
      <c r="L3" s="4">
        <v>378.97899999999998</v>
      </c>
      <c r="N3" s="4" t="s">
        <v>93</v>
      </c>
      <c r="O3" t="s">
        <v>101</v>
      </c>
      <c r="P3">
        <v>21</v>
      </c>
      <c r="Q3" t="s">
        <v>95</v>
      </c>
      <c r="R3" t="s">
        <v>102</v>
      </c>
      <c r="S3" t="s">
        <v>97</v>
      </c>
      <c r="T3">
        <v>1</v>
      </c>
      <c r="U3">
        <v>8.5</v>
      </c>
      <c r="V3" t="s">
        <v>98</v>
      </c>
      <c r="W3" t="s">
        <v>103</v>
      </c>
      <c r="X3" t="s">
        <v>104</v>
      </c>
      <c r="Y3">
        <v>1</v>
      </c>
      <c r="Z3" t="s">
        <v>97</v>
      </c>
      <c r="AA3" t="s">
        <v>105</v>
      </c>
      <c r="AB3">
        <v>46</v>
      </c>
      <c r="AC3">
        <v>45</v>
      </c>
      <c r="AD3">
        <v>45</v>
      </c>
      <c r="AE3">
        <v>46</v>
      </c>
      <c r="AF3">
        <v>49</v>
      </c>
      <c r="AG3">
        <v>49</v>
      </c>
      <c r="AH3">
        <v>38</v>
      </c>
      <c r="AI3">
        <v>29</v>
      </c>
      <c r="AJ3">
        <v>27</v>
      </c>
      <c r="AK3">
        <v>25</v>
      </c>
      <c r="AL3">
        <v>22</v>
      </c>
      <c r="AM3">
        <v>21</v>
      </c>
      <c r="AN3">
        <v>22</v>
      </c>
      <c r="AO3">
        <v>1</v>
      </c>
      <c r="AP3">
        <v>1</v>
      </c>
      <c r="AQ3">
        <v>1</v>
      </c>
      <c r="AR3">
        <v>1</v>
      </c>
      <c r="AS3">
        <v>49</v>
      </c>
      <c r="AT3">
        <v>50</v>
      </c>
      <c r="AU3">
        <v>47</v>
      </c>
      <c r="AV3">
        <v>41</v>
      </c>
      <c r="AW3">
        <v>37</v>
      </c>
      <c r="AX3">
        <v>34</v>
      </c>
      <c r="AY3">
        <v>33</v>
      </c>
      <c r="AZ3">
        <v>30</v>
      </c>
      <c r="BA3">
        <v>28</v>
      </c>
      <c r="BB3">
        <v>29</v>
      </c>
      <c r="BC3">
        <v>27</v>
      </c>
      <c r="BD3">
        <v>39</v>
      </c>
      <c r="BE3">
        <v>38</v>
      </c>
      <c r="BF3">
        <v>2</v>
      </c>
      <c r="BG3">
        <v>1</v>
      </c>
      <c r="BH3">
        <v>2</v>
      </c>
      <c r="BI3">
        <v>2</v>
      </c>
      <c r="BJ3">
        <v>1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0</v>
      </c>
      <c r="CO3">
        <v>13.5</v>
      </c>
      <c r="CP3">
        <f t="shared" si="1"/>
        <v>464</v>
      </c>
      <c r="CQ3">
        <f t="shared" si="2"/>
        <v>4</v>
      </c>
      <c r="CR3">
        <f t="shared" si="3"/>
        <v>482</v>
      </c>
      <c r="CS3">
        <f t="shared" si="4"/>
        <v>7</v>
      </c>
      <c r="CT3">
        <f>demographic__2[[#This Row],[post-vas]]-demographic__2[[#This Row],[pre-vas]]</f>
        <v>18</v>
      </c>
      <c r="CU3">
        <f>demographic__2[[#This Row],[post-wan]]-demographic__2[[#This Row],[pre-wan]]</f>
        <v>3</v>
      </c>
      <c r="CV3">
        <f t="shared" si="5"/>
        <v>27</v>
      </c>
    </row>
    <row r="4" spans="1:101" x14ac:dyDescent="0.25">
      <c r="A4">
        <v>10002</v>
      </c>
      <c r="B4">
        <v>6</v>
      </c>
      <c r="C4" s="1">
        <v>0.42708333333333331</v>
      </c>
      <c r="D4" s="2">
        <v>44673</v>
      </c>
      <c r="E4" s="1">
        <v>0.10069444444444445</v>
      </c>
      <c r="F4" s="4">
        <v>3146.4989999999998</v>
      </c>
      <c r="G4" s="4">
        <v>716</v>
      </c>
      <c r="H4" s="4">
        <v>657</v>
      </c>
      <c r="I4" s="5">
        <f t="shared" si="0"/>
        <v>0.91249999999999998</v>
      </c>
      <c r="J4" s="5" t="s">
        <v>188</v>
      </c>
      <c r="K4" s="4">
        <v>3.5</v>
      </c>
      <c r="L4" s="4">
        <v>333.35899999999998</v>
      </c>
      <c r="N4" s="4" t="s">
        <v>106</v>
      </c>
      <c r="O4" t="s">
        <v>107</v>
      </c>
      <c r="P4">
        <v>22</v>
      </c>
      <c r="Q4" t="s">
        <v>95</v>
      </c>
      <c r="R4" t="s">
        <v>102</v>
      </c>
      <c r="S4" t="s">
        <v>97</v>
      </c>
      <c r="T4">
        <v>1</v>
      </c>
      <c r="U4">
        <v>7</v>
      </c>
      <c r="V4" t="s">
        <v>108</v>
      </c>
      <c r="W4" t="s">
        <v>1</v>
      </c>
      <c r="X4" t="s">
        <v>109</v>
      </c>
      <c r="Y4">
        <v>0</v>
      </c>
      <c r="Z4" t="s">
        <v>110</v>
      </c>
      <c r="AA4" t="s">
        <v>97</v>
      </c>
      <c r="AB4">
        <v>66</v>
      </c>
      <c r="AC4">
        <v>50</v>
      </c>
      <c r="AD4">
        <v>50</v>
      </c>
      <c r="AE4">
        <v>60</v>
      </c>
      <c r="AF4">
        <v>61</v>
      </c>
      <c r="AG4">
        <v>61</v>
      </c>
      <c r="AH4">
        <v>51</v>
      </c>
      <c r="AI4">
        <v>51</v>
      </c>
      <c r="AJ4">
        <v>51</v>
      </c>
      <c r="AK4">
        <v>58</v>
      </c>
      <c r="AL4">
        <v>50</v>
      </c>
      <c r="AM4">
        <v>50</v>
      </c>
      <c r="AN4">
        <v>51</v>
      </c>
      <c r="AO4">
        <v>7</v>
      </c>
      <c r="AP4">
        <v>6</v>
      </c>
      <c r="AQ4">
        <v>5</v>
      </c>
      <c r="AR4">
        <v>7</v>
      </c>
      <c r="AS4">
        <v>92</v>
      </c>
      <c r="AT4">
        <v>70</v>
      </c>
      <c r="AU4">
        <v>57</v>
      </c>
      <c r="AV4">
        <v>57</v>
      </c>
      <c r="AW4">
        <v>65</v>
      </c>
      <c r="AX4">
        <v>65</v>
      </c>
      <c r="AY4">
        <v>65</v>
      </c>
      <c r="AZ4">
        <v>59</v>
      </c>
      <c r="BA4">
        <v>50</v>
      </c>
      <c r="BB4">
        <v>60</v>
      </c>
      <c r="BC4">
        <v>52</v>
      </c>
      <c r="BD4">
        <v>50</v>
      </c>
      <c r="BE4">
        <v>50</v>
      </c>
      <c r="BF4">
        <v>6</v>
      </c>
      <c r="BG4">
        <v>6</v>
      </c>
      <c r="BH4">
        <v>4</v>
      </c>
      <c r="BI4">
        <v>6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1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0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0</v>
      </c>
      <c r="CO4">
        <v>14.5</v>
      </c>
      <c r="CP4">
        <f t="shared" si="1"/>
        <v>710</v>
      </c>
      <c r="CQ4">
        <f t="shared" si="2"/>
        <v>25</v>
      </c>
      <c r="CR4">
        <f t="shared" si="3"/>
        <v>792</v>
      </c>
      <c r="CS4">
        <f t="shared" si="4"/>
        <v>22</v>
      </c>
      <c r="CT4">
        <f>demographic__2[[#This Row],[post-vas]]-demographic__2[[#This Row],[pre-vas]]</f>
        <v>82</v>
      </c>
      <c r="CU4">
        <f>demographic__2[[#This Row],[post-wan]]-demographic__2[[#This Row],[pre-wan]]</f>
        <v>-3</v>
      </c>
      <c r="CV4">
        <f t="shared" si="5"/>
        <v>27</v>
      </c>
    </row>
    <row r="5" spans="1:101" x14ac:dyDescent="0.25">
      <c r="A5">
        <v>10003</v>
      </c>
      <c r="B5">
        <v>7</v>
      </c>
      <c r="C5" s="1">
        <v>0.5</v>
      </c>
      <c r="D5" s="2">
        <v>44674</v>
      </c>
      <c r="E5" s="1">
        <v>9.7222222222222224E-2</v>
      </c>
      <c r="F5" s="4">
        <v>3001.9989999999998</v>
      </c>
      <c r="G5" s="4">
        <v>716</v>
      </c>
      <c r="H5" s="4">
        <v>694</v>
      </c>
      <c r="I5" s="5">
        <f t="shared" si="0"/>
        <v>0.96388888888888891</v>
      </c>
      <c r="J5" s="5" t="s">
        <v>182</v>
      </c>
      <c r="K5" s="4">
        <v>4</v>
      </c>
      <c r="L5" s="4">
        <v>378.57900000000001</v>
      </c>
      <c r="N5" s="4" t="s">
        <v>93</v>
      </c>
      <c r="O5" t="s">
        <v>111</v>
      </c>
      <c r="P5">
        <v>22</v>
      </c>
      <c r="Q5" t="s">
        <v>95</v>
      </c>
      <c r="R5" t="s">
        <v>102</v>
      </c>
      <c r="S5" t="s">
        <v>97</v>
      </c>
      <c r="T5">
        <v>1</v>
      </c>
      <c r="U5">
        <v>8</v>
      </c>
      <c r="V5" t="s">
        <v>98</v>
      </c>
      <c r="W5" t="s">
        <v>103</v>
      </c>
      <c r="X5" t="s">
        <v>112</v>
      </c>
      <c r="Y5">
        <v>1</v>
      </c>
      <c r="Z5" t="s">
        <v>113</v>
      </c>
      <c r="AA5" t="s">
        <v>97</v>
      </c>
      <c r="AB5">
        <v>40</v>
      </c>
      <c r="AC5">
        <v>35</v>
      </c>
      <c r="AD5">
        <v>34</v>
      </c>
      <c r="AE5">
        <v>33</v>
      </c>
      <c r="AF5">
        <v>23</v>
      </c>
      <c r="AG5">
        <v>33</v>
      </c>
      <c r="AH5">
        <v>5</v>
      </c>
      <c r="AI5">
        <v>28</v>
      </c>
      <c r="AJ5">
        <v>18</v>
      </c>
      <c r="AK5">
        <v>28</v>
      </c>
      <c r="AL5">
        <v>49</v>
      </c>
      <c r="AM5">
        <v>29</v>
      </c>
      <c r="AN5">
        <v>49</v>
      </c>
      <c r="AO5">
        <v>2</v>
      </c>
      <c r="AP5">
        <v>3</v>
      </c>
      <c r="AQ5">
        <v>2</v>
      </c>
      <c r="AR5">
        <v>4</v>
      </c>
      <c r="AS5">
        <v>39</v>
      </c>
      <c r="AT5">
        <v>43</v>
      </c>
      <c r="AU5">
        <v>39</v>
      </c>
      <c r="AV5">
        <v>39</v>
      </c>
      <c r="AW5">
        <v>39</v>
      </c>
      <c r="AX5">
        <v>28</v>
      </c>
      <c r="AY5">
        <v>24</v>
      </c>
      <c r="AZ5">
        <v>50</v>
      </c>
      <c r="BA5">
        <v>50</v>
      </c>
      <c r="BB5">
        <v>38</v>
      </c>
      <c r="BC5">
        <v>39</v>
      </c>
      <c r="BD5">
        <v>49</v>
      </c>
      <c r="BE5">
        <v>63</v>
      </c>
      <c r="BF5">
        <v>4</v>
      </c>
      <c r="BG5">
        <v>3</v>
      </c>
      <c r="BH5">
        <v>2</v>
      </c>
      <c r="BI5">
        <v>4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0</v>
      </c>
      <c r="CA5">
        <v>0</v>
      </c>
      <c r="CB5">
        <v>1</v>
      </c>
      <c r="CC5">
        <v>1</v>
      </c>
      <c r="CD5">
        <v>1</v>
      </c>
      <c r="CE5">
        <v>1</v>
      </c>
      <c r="CF5">
        <v>0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0</v>
      </c>
      <c r="CO5">
        <v>14</v>
      </c>
      <c r="CP5">
        <f t="shared" si="1"/>
        <v>404</v>
      </c>
      <c r="CQ5">
        <f t="shared" si="2"/>
        <v>11</v>
      </c>
      <c r="CR5">
        <f t="shared" si="3"/>
        <v>540</v>
      </c>
      <c r="CS5">
        <f t="shared" si="4"/>
        <v>13</v>
      </c>
      <c r="CT5">
        <f>demographic__2[[#This Row],[post-vas]]-demographic__2[[#This Row],[pre-vas]]</f>
        <v>136</v>
      </c>
      <c r="CU5">
        <f>demographic__2[[#This Row],[post-wan]]-demographic__2[[#This Row],[pre-wan]]</f>
        <v>2</v>
      </c>
      <c r="CV5">
        <f t="shared" si="5"/>
        <v>27</v>
      </c>
    </row>
    <row r="6" spans="1:101" x14ac:dyDescent="0.25">
      <c r="A6">
        <v>10004</v>
      </c>
      <c r="B6">
        <v>1</v>
      </c>
      <c r="C6" s="1">
        <v>0.39583333333333331</v>
      </c>
      <c r="D6" s="2">
        <v>44644</v>
      </c>
      <c r="E6" s="1">
        <v>9.5138888888888884E-2</v>
      </c>
      <c r="F6" s="4">
        <v>2931.4789999999998</v>
      </c>
      <c r="G6" s="4">
        <v>667</v>
      </c>
      <c r="H6" s="4">
        <v>688</v>
      </c>
      <c r="I6" s="5">
        <f t="shared" si="0"/>
        <v>0.9555555555555556</v>
      </c>
      <c r="J6" s="5" t="s">
        <v>182</v>
      </c>
      <c r="K6" s="4">
        <v>4.5</v>
      </c>
      <c r="L6" s="4">
        <v>397.57900000000001</v>
      </c>
      <c r="N6" s="4" t="s">
        <v>106</v>
      </c>
      <c r="O6" t="s">
        <v>114</v>
      </c>
      <c r="P6">
        <v>22</v>
      </c>
      <c r="Q6" t="s">
        <v>95</v>
      </c>
      <c r="R6" t="s">
        <v>102</v>
      </c>
      <c r="S6" t="s">
        <v>97</v>
      </c>
      <c r="T6">
        <v>0</v>
      </c>
      <c r="U6">
        <v>6.5</v>
      </c>
      <c r="V6" t="s">
        <v>97</v>
      </c>
      <c r="W6" t="s">
        <v>1</v>
      </c>
      <c r="X6" t="s">
        <v>97</v>
      </c>
      <c r="Y6">
        <v>0</v>
      </c>
      <c r="Z6" t="s">
        <v>97</v>
      </c>
      <c r="AA6" t="s">
        <v>115</v>
      </c>
      <c r="AB6">
        <v>55</v>
      </c>
      <c r="AC6">
        <v>60</v>
      </c>
      <c r="AD6">
        <v>63</v>
      </c>
      <c r="AE6">
        <v>63</v>
      </c>
      <c r="AF6">
        <v>63</v>
      </c>
      <c r="AG6">
        <v>63</v>
      </c>
      <c r="AH6">
        <v>63</v>
      </c>
      <c r="AI6">
        <v>67</v>
      </c>
      <c r="AJ6">
        <v>50</v>
      </c>
      <c r="AK6">
        <v>50</v>
      </c>
      <c r="AL6">
        <v>74</v>
      </c>
      <c r="AM6">
        <v>50</v>
      </c>
      <c r="AN6">
        <v>29</v>
      </c>
      <c r="AO6">
        <v>6</v>
      </c>
      <c r="AP6">
        <v>7</v>
      </c>
      <c r="AQ6">
        <v>7</v>
      </c>
      <c r="AR6">
        <v>7</v>
      </c>
      <c r="AS6">
        <v>65</v>
      </c>
      <c r="AT6">
        <v>65</v>
      </c>
      <c r="AU6">
        <v>63</v>
      </c>
      <c r="AV6">
        <v>62</v>
      </c>
      <c r="AW6">
        <v>69</v>
      </c>
      <c r="AX6">
        <v>83</v>
      </c>
      <c r="AY6">
        <v>81</v>
      </c>
      <c r="AZ6">
        <v>57</v>
      </c>
      <c r="BA6">
        <v>71</v>
      </c>
      <c r="BB6">
        <v>48</v>
      </c>
      <c r="BC6">
        <v>79</v>
      </c>
      <c r="BD6">
        <v>48</v>
      </c>
      <c r="BE6">
        <v>48</v>
      </c>
      <c r="BF6">
        <v>7</v>
      </c>
      <c r="BG6">
        <v>7</v>
      </c>
      <c r="BH6">
        <v>7</v>
      </c>
      <c r="BI6">
        <v>7</v>
      </c>
      <c r="BJ6">
        <v>0</v>
      </c>
      <c r="BK6">
        <v>1</v>
      </c>
      <c r="BL6">
        <v>1</v>
      </c>
      <c r="BM6">
        <v>0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0</v>
      </c>
      <c r="CB6">
        <v>1</v>
      </c>
      <c r="CC6">
        <v>1</v>
      </c>
      <c r="CD6">
        <v>1</v>
      </c>
      <c r="CE6">
        <v>1</v>
      </c>
      <c r="CF6">
        <v>0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0</v>
      </c>
      <c r="CO6">
        <v>13.5</v>
      </c>
      <c r="CP6">
        <f t="shared" si="1"/>
        <v>750</v>
      </c>
      <c r="CQ6">
        <f t="shared" si="2"/>
        <v>27</v>
      </c>
      <c r="CR6">
        <f t="shared" si="3"/>
        <v>839</v>
      </c>
      <c r="CS6">
        <f t="shared" si="4"/>
        <v>28</v>
      </c>
      <c r="CT6">
        <f>demographic__2[[#This Row],[post-vas]]-demographic__2[[#This Row],[pre-vas]]</f>
        <v>89</v>
      </c>
      <c r="CU6">
        <f>demographic__2[[#This Row],[post-wan]]-demographic__2[[#This Row],[pre-wan]]</f>
        <v>1</v>
      </c>
      <c r="CV6">
        <f t="shared" si="5"/>
        <v>26</v>
      </c>
    </row>
    <row r="7" spans="1:101" x14ac:dyDescent="0.25">
      <c r="A7">
        <v>10005</v>
      </c>
      <c r="B7">
        <v>8</v>
      </c>
      <c r="C7" s="1">
        <v>0.63541666666666663</v>
      </c>
      <c r="D7" s="2">
        <v>44676</v>
      </c>
      <c r="E7" s="1">
        <v>0.10416666666666667</v>
      </c>
      <c r="F7" s="4">
        <v>3199.7190000000001</v>
      </c>
      <c r="G7" s="4">
        <v>716</v>
      </c>
      <c r="H7" s="4">
        <v>720</v>
      </c>
      <c r="I7" s="5">
        <f t="shared" si="0"/>
        <v>1</v>
      </c>
      <c r="K7" s="4">
        <v>3</v>
      </c>
      <c r="L7" s="4">
        <v>333.15899999999999</v>
      </c>
      <c r="N7" s="4" t="s">
        <v>93</v>
      </c>
      <c r="O7" t="s">
        <v>116</v>
      </c>
      <c r="P7">
        <v>22</v>
      </c>
      <c r="Q7" t="s">
        <v>95</v>
      </c>
      <c r="R7" t="s">
        <v>102</v>
      </c>
      <c r="S7" t="s">
        <v>97</v>
      </c>
      <c r="T7">
        <v>0</v>
      </c>
      <c r="U7">
        <v>7.5</v>
      </c>
      <c r="V7" t="s">
        <v>97</v>
      </c>
      <c r="W7" t="s">
        <v>1</v>
      </c>
      <c r="X7" t="s">
        <v>97</v>
      </c>
      <c r="Y7">
        <v>0</v>
      </c>
      <c r="Z7" t="s">
        <v>97</v>
      </c>
      <c r="AA7" t="s">
        <v>97</v>
      </c>
      <c r="AB7">
        <v>33</v>
      </c>
      <c r="AC7">
        <v>39</v>
      </c>
      <c r="AD7">
        <v>16</v>
      </c>
      <c r="AE7">
        <v>39</v>
      </c>
      <c r="AF7">
        <v>26</v>
      </c>
      <c r="AG7">
        <v>29</v>
      </c>
      <c r="AH7">
        <v>24</v>
      </c>
      <c r="AI7">
        <v>65</v>
      </c>
      <c r="AJ7">
        <v>37</v>
      </c>
      <c r="AK7">
        <v>59</v>
      </c>
      <c r="AL7">
        <v>31</v>
      </c>
      <c r="AM7">
        <v>14</v>
      </c>
      <c r="AN7">
        <v>62</v>
      </c>
      <c r="AO7">
        <v>5</v>
      </c>
      <c r="AP7">
        <v>2</v>
      </c>
      <c r="AQ7">
        <v>5</v>
      </c>
      <c r="AR7">
        <v>5</v>
      </c>
      <c r="AS7">
        <v>63</v>
      </c>
      <c r="AT7">
        <v>66</v>
      </c>
      <c r="AU7">
        <v>30</v>
      </c>
      <c r="AV7">
        <v>72</v>
      </c>
      <c r="AW7">
        <v>71</v>
      </c>
      <c r="AX7">
        <v>69</v>
      </c>
      <c r="AY7">
        <v>63</v>
      </c>
      <c r="AZ7">
        <v>64</v>
      </c>
      <c r="BA7">
        <v>33</v>
      </c>
      <c r="BB7">
        <v>60</v>
      </c>
      <c r="BC7">
        <v>56</v>
      </c>
      <c r="BD7">
        <v>39</v>
      </c>
      <c r="BE7">
        <v>65</v>
      </c>
      <c r="BF7">
        <v>6</v>
      </c>
      <c r="BG7">
        <v>4</v>
      </c>
      <c r="BH7">
        <v>5</v>
      </c>
      <c r="BI7">
        <v>6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0</v>
      </c>
      <c r="CO7">
        <v>0</v>
      </c>
      <c r="CP7">
        <f t="shared" si="1"/>
        <v>474</v>
      </c>
      <c r="CQ7">
        <f t="shared" si="2"/>
        <v>17</v>
      </c>
      <c r="CR7">
        <f t="shared" si="3"/>
        <v>751</v>
      </c>
      <c r="CS7">
        <f t="shared" si="4"/>
        <v>21</v>
      </c>
      <c r="CT7">
        <f>demographic__2[[#This Row],[post-vas]]-demographic__2[[#This Row],[pre-vas]]</f>
        <v>277</v>
      </c>
      <c r="CU7">
        <f>demographic__2[[#This Row],[post-wan]]-demographic__2[[#This Row],[pre-wan]]</f>
        <v>4</v>
      </c>
      <c r="CV7">
        <f t="shared" si="5"/>
        <v>30</v>
      </c>
    </row>
    <row r="8" spans="1:101" x14ac:dyDescent="0.25">
      <c r="A8">
        <v>10006</v>
      </c>
      <c r="B8">
        <v>2</v>
      </c>
      <c r="C8" s="1">
        <v>0.58333333333333337</v>
      </c>
      <c r="D8" s="2">
        <v>44645</v>
      </c>
      <c r="E8" s="1">
        <v>9.375E-2</v>
      </c>
      <c r="F8" s="4">
        <v>3005.5189999999998</v>
      </c>
      <c r="G8" s="4">
        <v>667</v>
      </c>
      <c r="H8" s="4">
        <v>594</v>
      </c>
      <c r="I8" s="5">
        <f t="shared" si="0"/>
        <v>0.82499999999999996</v>
      </c>
      <c r="J8" s="5" t="s">
        <v>182</v>
      </c>
      <c r="K8" s="4">
        <v>4</v>
      </c>
      <c r="L8" s="4">
        <v>373.51900000000001</v>
      </c>
      <c r="N8" s="4" t="s">
        <v>106</v>
      </c>
      <c r="O8" t="s">
        <v>117</v>
      </c>
      <c r="P8">
        <v>20</v>
      </c>
      <c r="Q8" t="s">
        <v>95</v>
      </c>
      <c r="R8" t="s">
        <v>102</v>
      </c>
      <c r="S8" t="s">
        <v>97</v>
      </c>
      <c r="T8">
        <v>0</v>
      </c>
      <c r="U8">
        <v>8</v>
      </c>
      <c r="V8" t="s">
        <v>98</v>
      </c>
      <c r="W8" t="s">
        <v>103</v>
      </c>
      <c r="X8" t="s">
        <v>104</v>
      </c>
      <c r="Y8">
        <v>1</v>
      </c>
      <c r="Z8" t="s">
        <v>97</v>
      </c>
      <c r="AA8" t="s">
        <v>97</v>
      </c>
      <c r="AB8">
        <v>12</v>
      </c>
      <c r="AC8">
        <v>20</v>
      </c>
      <c r="AD8">
        <v>18</v>
      </c>
      <c r="AE8">
        <v>19</v>
      </c>
      <c r="AF8">
        <v>4</v>
      </c>
      <c r="AG8">
        <v>22</v>
      </c>
      <c r="AH8">
        <v>9</v>
      </c>
      <c r="AI8">
        <v>6</v>
      </c>
      <c r="AJ8">
        <v>13</v>
      </c>
      <c r="AK8">
        <v>21</v>
      </c>
      <c r="AL8">
        <v>13</v>
      </c>
      <c r="AM8">
        <v>1</v>
      </c>
      <c r="AN8">
        <v>1</v>
      </c>
      <c r="AO8">
        <v>1</v>
      </c>
      <c r="AP8">
        <v>3</v>
      </c>
      <c r="AQ8">
        <v>2</v>
      </c>
      <c r="AR8">
        <v>2</v>
      </c>
      <c r="AS8">
        <v>19</v>
      </c>
      <c r="AT8">
        <v>22</v>
      </c>
      <c r="AU8">
        <v>32</v>
      </c>
      <c r="AV8">
        <v>48</v>
      </c>
      <c r="AW8">
        <v>52</v>
      </c>
      <c r="AX8">
        <v>54</v>
      </c>
      <c r="AY8">
        <v>54</v>
      </c>
      <c r="AZ8">
        <v>60</v>
      </c>
      <c r="BA8">
        <v>31</v>
      </c>
      <c r="BB8">
        <v>56</v>
      </c>
      <c r="BC8">
        <v>61</v>
      </c>
      <c r="BD8">
        <v>19</v>
      </c>
      <c r="BE8">
        <v>18</v>
      </c>
      <c r="BF8">
        <v>5</v>
      </c>
      <c r="BG8">
        <v>6</v>
      </c>
      <c r="BH8">
        <v>6</v>
      </c>
      <c r="BI8">
        <v>6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13.5</v>
      </c>
      <c r="CP8">
        <f t="shared" si="1"/>
        <v>159</v>
      </c>
      <c r="CQ8">
        <f t="shared" si="2"/>
        <v>8</v>
      </c>
      <c r="CR8">
        <f t="shared" si="3"/>
        <v>526</v>
      </c>
      <c r="CS8">
        <f t="shared" si="4"/>
        <v>23</v>
      </c>
      <c r="CT8">
        <f>demographic__2[[#This Row],[post-vas]]-demographic__2[[#This Row],[pre-vas]]</f>
        <v>367</v>
      </c>
      <c r="CU8">
        <f>demographic__2[[#This Row],[post-wan]]-demographic__2[[#This Row],[pre-wan]]</f>
        <v>15</v>
      </c>
      <c r="CV8">
        <f t="shared" si="5"/>
        <v>30</v>
      </c>
    </row>
    <row r="9" spans="1:101" x14ac:dyDescent="0.25">
      <c r="A9">
        <v>10007</v>
      </c>
      <c r="B9">
        <v>14</v>
      </c>
      <c r="C9" s="1">
        <v>0.66666666666666663</v>
      </c>
      <c r="D9" s="2">
        <v>44694</v>
      </c>
      <c r="E9" s="1">
        <v>9.7222222222222224E-2</v>
      </c>
      <c r="F9" s="4">
        <v>2958.9189999999999</v>
      </c>
      <c r="G9" s="4">
        <v>716</v>
      </c>
      <c r="H9" s="4">
        <v>694</v>
      </c>
      <c r="I9" s="5">
        <f t="shared" si="0"/>
        <v>0.96388888888888891</v>
      </c>
      <c r="K9" s="4">
        <v>3.5</v>
      </c>
      <c r="L9" s="4">
        <v>338.399</v>
      </c>
      <c r="N9" s="4" t="s">
        <v>93</v>
      </c>
      <c r="O9" t="s">
        <v>177</v>
      </c>
      <c r="P9">
        <v>20</v>
      </c>
      <c r="Q9" t="s">
        <v>95</v>
      </c>
      <c r="R9" t="s">
        <v>102</v>
      </c>
      <c r="S9" t="s">
        <v>97</v>
      </c>
      <c r="T9">
        <v>2</v>
      </c>
      <c r="U9">
        <v>6.5</v>
      </c>
      <c r="V9" t="s">
        <v>98</v>
      </c>
      <c r="W9" t="s">
        <v>1</v>
      </c>
      <c r="X9" t="s">
        <v>118</v>
      </c>
      <c r="Y9">
        <v>0</v>
      </c>
      <c r="Z9" t="s">
        <v>97</v>
      </c>
      <c r="AA9" t="s">
        <v>97</v>
      </c>
      <c r="AB9">
        <v>56</v>
      </c>
      <c r="AC9">
        <v>57</v>
      </c>
      <c r="AD9">
        <v>59</v>
      </c>
      <c r="AE9">
        <v>57</v>
      </c>
      <c r="AF9">
        <v>57</v>
      </c>
      <c r="AG9">
        <v>57</v>
      </c>
      <c r="AH9">
        <v>60</v>
      </c>
      <c r="AI9">
        <v>46</v>
      </c>
      <c r="AJ9">
        <v>22</v>
      </c>
      <c r="AK9">
        <v>38</v>
      </c>
      <c r="AL9">
        <v>13</v>
      </c>
      <c r="AM9">
        <v>49</v>
      </c>
      <c r="AN9">
        <v>49</v>
      </c>
      <c r="AO9">
        <v>6</v>
      </c>
      <c r="AP9">
        <v>5</v>
      </c>
      <c r="AQ9">
        <v>7</v>
      </c>
      <c r="AR9">
        <v>6</v>
      </c>
      <c r="AS9">
        <v>66</v>
      </c>
      <c r="AT9">
        <v>68</v>
      </c>
      <c r="AU9">
        <v>67</v>
      </c>
      <c r="AV9">
        <v>71</v>
      </c>
      <c r="AW9">
        <v>71</v>
      </c>
      <c r="AX9">
        <v>70</v>
      </c>
      <c r="AY9">
        <v>66</v>
      </c>
      <c r="AZ9">
        <v>76</v>
      </c>
      <c r="BA9">
        <v>60</v>
      </c>
      <c r="BB9">
        <v>73</v>
      </c>
      <c r="BC9">
        <v>38</v>
      </c>
      <c r="BD9">
        <v>60</v>
      </c>
      <c r="BE9">
        <v>69</v>
      </c>
      <c r="BF9">
        <v>6</v>
      </c>
      <c r="BG9">
        <v>7</v>
      </c>
      <c r="BH9">
        <v>6</v>
      </c>
      <c r="BI9">
        <v>6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14</v>
      </c>
      <c r="CP9">
        <f t="shared" si="1"/>
        <v>620</v>
      </c>
      <c r="CQ9">
        <f t="shared" si="2"/>
        <v>24</v>
      </c>
      <c r="CR9">
        <f t="shared" si="3"/>
        <v>855</v>
      </c>
      <c r="CS9">
        <f t="shared" si="4"/>
        <v>25</v>
      </c>
      <c r="CT9">
        <f>demographic__2[[#This Row],[post-vas]]-demographic__2[[#This Row],[pre-vas]]</f>
        <v>235</v>
      </c>
      <c r="CU9">
        <f>demographic__2[[#This Row],[post-wan]]-demographic__2[[#This Row],[pre-wan]]</f>
        <v>1</v>
      </c>
      <c r="CV9">
        <f t="shared" si="5"/>
        <v>30</v>
      </c>
    </row>
    <row r="10" spans="1:101" x14ac:dyDescent="0.25">
      <c r="A10">
        <v>10008</v>
      </c>
      <c r="B10">
        <v>10</v>
      </c>
      <c r="C10" s="1">
        <v>0.46875</v>
      </c>
      <c r="D10" s="2">
        <v>44688</v>
      </c>
      <c r="E10" s="1">
        <v>9.0277777777777776E-2</v>
      </c>
      <c r="F10" s="4">
        <v>3071.819</v>
      </c>
      <c r="G10" s="4">
        <v>716</v>
      </c>
      <c r="H10" s="4">
        <v>714</v>
      </c>
      <c r="I10" s="5">
        <f t="shared" si="0"/>
        <v>0.9916666666666667</v>
      </c>
      <c r="K10" s="4">
        <v>1.5</v>
      </c>
      <c r="L10" s="4">
        <v>337.25900000000001</v>
      </c>
      <c r="N10" s="4" t="s">
        <v>106</v>
      </c>
      <c r="O10" t="s">
        <v>119</v>
      </c>
      <c r="P10">
        <v>26</v>
      </c>
      <c r="Q10" t="s">
        <v>95</v>
      </c>
      <c r="R10" t="s">
        <v>102</v>
      </c>
      <c r="S10" t="s">
        <v>97</v>
      </c>
      <c r="T10">
        <v>1.5</v>
      </c>
      <c r="U10">
        <v>6.5</v>
      </c>
      <c r="V10" t="s">
        <v>97</v>
      </c>
      <c r="W10" t="s">
        <v>1</v>
      </c>
      <c r="X10" t="s">
        <v>97</v>
      </c>
      <c r="Y10">
        <v>0</v>
      </c>
      <c r="Z10" t="s">
        <v>97</v>
      </c>
      <c r="AA10" t="s">
        <v>97</v>
      </c>
      <c r="AB10">
        <v>79</v>
      </c>
      <c r="AC10">
        <v>78</v>
      </c>
      <c r="AD10">
        <v>15</v>
      </c>
      <c r="AE10">
        <v>47</v>
      </c>
      <c r="AF10">
        <v>13</v>
      </c>
      <c r="AG10">
        <v>13</v>
      </c>
      <c r="AH10">
        <v>12</v>
      </c>
      <c r="AI10">
        <v>0</v>
      </c>
      <c r="AJ10">
        <v>0</v>
      </c>
      <c r="AK10">
        <v>0</v>
      </c>
      <c r="AL10">
        <v>30</v>
      </c>
      <c r="AM10">
        <v>17</v>
      </c>
      <c r="AN10">
        <v>49</v>
      </c>
      <c r="AO10">
        <v>5</v>
      </c>
      <c r="AP10">
        <v>4</v>
      </c>
      <c r="AQ10">
        <v>5</v>
      </c>
      <c r="AR10">
        <v>6</v>
      </c>
      <c r="AS10">
        <v>70</v>
      </c>
      <c r="AT10">
        <v>71</v>
      </c>
      <c r="AU10">
        <v>50</v>
      </c>
      <c r="AV10">
        <v>67</v>
      </c>
      <c r="AW10">
        <v>69</v>
      </c>
      <c r="AX10">
        <v>20</v>
      </c>
      <c r="AY10">
        <v>31</v>
      </c>
      <c r="AZ10">
        <v>92</v>
      </c>
      <c r="BA10">
        <v>92</v>
      </c>
      <c r="BB10">
        <v>15</v>
      </c>
      <c r="BC10">
        <v>7</v>
      </c>
      <c r="BD10">
        <v>7</v>
      </c>
      <c r="BE10">
        <v>89</v>
      </c>
      <c r="BF10">
        <v>5</v>
      </c>
      <c r="BG10">
        <v>7</v>
      </c>
      <c r="BH10">
        <v>5</v>
      </c>
      <c r="BI10">
        <v>6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0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13.5</v>
      </c>
      <c r="CP10">
        <f t="shared" si="1"/>
        <v>353</v>
      </c>
      <c r="CQ10">
        <f t="shared" si="2"/>
        <v>20</v>
      </c>
      <c r="CR10">
        <f t="shared" si="3"/>
        <v>680</v>
      </c>
      <c r="CS10">
        <f t="shared" si="4"/>
        <v>23</v>
      </c>
      <c r="CT10">
        <f>demographic__2[[#This Row],[post-vas]]-demographic__2[[#This Row],[pre-vas]]</f>
        <v>327</v>
      </c>
      <c r="CU10">
        <f>demographic__2[[#This Row],[post-wan]]-demographic__2[[#This Row],[pre-wan]]</f>
        <v>3</v>
      </c>
      <c r="CV10">
        <f t="shared" si="5"/>
        <v>29</v>
      </c>
    </row>
    <row r="11" spans="1:101" x14ac:dyDescent="0.25">
      <c r="A11">
        <v>10009</v>
      </c>
      <c r="B11">
        <v>5</v>
      </c>
      <c r="C11" s="1">
        <v>0.58333333333333337</v>
      </c>
      <c r="D11" s="2">
        <v>44672</v>
      </c>
      <c r="E11" s="1">
        <v>0.10416666666666667</v>
      </c>
      <c r="F11" s="4">
        <v>3201.6990000000001</v>
      </c>
      <c r="G11" s="4">
        <v>716</v>
      </c>
      <c r="H11" s="4">
        <v>708</v>
      </c>
      <c r="I11" s="5">
        <f t="shared" si="0"/>
        <v>0.98333333333333328</v>
      </c>
      <c r="K11" s="4">
        <v>2</v>
      </c>
      <c r="L11" s="4">
        <v>376.13900000000001</v>
      </c>
      <c r="N11" s="4" t="s">
        <v>93</v>
      </c>
      <c r="O11" t="s">
        <v>120</v>
      </c>
      <c r="P11">
        <v>26</v>
      </c>
      <c r="Q11" t="s">
        <v>95</v>
      </c>
      <c r="R11" t="s">
        <v>102</v>
      </c>
      <c r="S11" t="s">
        <v>97</v>
      </c>
      <c r="T11">
        <v>0</v>
      </c>
      <c r="U11">
        <v>8</v>
      </c>
      <c r="V11" t="s">
        <v>98</v>
      </c>
      <c r="W11" t="s">
        <v>103</v>
      </c>
      <c r="X11" t="s">
        <v>121</v>
      </c>
      <c r="Y11">
        <v>1</v>
      </c>
      <c r="Z11" t="s">
        <v>110</v>
      </c>
      <c r="AA11" t="s">
        <v>97</v>
      </c>
      <c r="AB11">
        <v>19</v>
      </c>
      <c r="AC11">
        <v>27</v>
      </c>
      <c r="AD11">
        <v>27</v>
      </c>
      <c r="AE11">
        <v>22</v>
      </c>
      <c r="AF11">
        <v>27</v>
      </c>
      <c r="AG11">
        <v>9</v>
      </c>
      <c r="AH11">
        <v>19</v>
      </c>
      <c r="AI11">
        <v>23</v>
      </c>
      <c r="AJ11">
        <v>21</v>
      </c>
      <c r="AK11">
        <v>31</v>
      </c>
      <c r="AL11">
        <v>17</v>
      </c>
      <c r="AM11">
        <v>20</v>
      </c>
      <c r="AN11">
        <v>21</v>
      </c>
      <c r="AO11">
        <v>5</v>
      </c>
      <c r="AP11">
        <v>5</v>
      </c>
      <c r="AQ11">
        <v>5</v>
      </c>
      <c r="AR11">
        <v>5</v>
      </c>
      <c r="AS11">
        <v>55</v>
      </c>
      <c r="AT11">
        <v>58</v>
      </c>
      <c r="AU11">
        <v>58</v>
      </c>
      <c r="AV11">
        <v>58</v>
      </c>
      <c r="AW11">
        <v>58</v>
      </c>
      <c r="AX11">
        <v>60</v>
      </c>
      <c r="AY11">
        <v>60</v>
      </c>
      <c r="AZ11">
        <v>62</v>
      </c>
      <c r="BA11">
        <v>38</v>
      </c>
      <c r="BB11">
        <v>65</v>
      </c>
      <c r="BC11">
        <v>46</v>
      </c>
      <c r="BD11">
        <v>56</v>
      </c>
      <c r="BE11">
        <v>64</v>
      </c>
      <c r="BF11">
        <v>4</v>
      </c>
      <c r="BG11">
        <v>5</v>
      </c>
      <c r="BH11">
        <v>5</v>
      </c>
      <c r="BI11">
        <v>4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15</v>
      </c>
      <c r="CP11">
        <f t="shared" si="1"/>
        <v>283</v>
      </c>
      <c r="CQ11">
        <f t="shared" si="2"/>
        <v>20</v>
      </c>
      <c r="CR11">
        <f t="shared" si="3"/>
        <v>738</v>
      </c>
      <c r="CS11">
        <f t="shared" si="4"/>
        <v>18</v>
      </c>
      <c r="CT11">
        <f>demographic__2[[#This Row],[post-vas]]-demographic__2[[#This Row],[pre-vas]]</f>
        <v>455</v>
      </c>
      <c r="CU11">
        <f>demographic__2[[#This Row],[post-wan]]-demographic__2[[#This Row],[pre-wan]]</f>
        <v>-2</v>
      </c>
      <c r="CV11">
        <f t="shared" si="5"/>
        <v>28</v>
      </c>
    </row>
    <row r="12" spans="1:101" x14ac:dyDescent="0.25">
      <c r="A12">
        <v>10010</v>
      </c>
      <c r="B12">
        <v>4</v>
      </c>
      <c r="C12" s="1">
        <v>0.60416666666666663</v>
      </c>
      <c r="D12" s="2">
        <v>44658</v>
      </c>
      <c r="E12" s="1">
        <v>0.10416666666666667</v>
      </c>
      <c r="F12" s="4">
        <v>2929.4989999999998</v>
      </c>
      <c r="G12" s="4">
        <v>716</v>
      </c>
      <c r="H12" s="4">
        <v>715</v>
      </c>
      <c r="I12" s="5">
        <f t="shared" si="0"/>
        <v>0.99305555555555558</v>
      </c>
      <c r="K12" s="4">
        <v>2</v>
      </c>
      <c r="L12" s="4">
        <v>340.97899999999998</v>
      </c>
      <c r="N12" s="4" t="s">
        <v>106</v>
      </c>
      <c r="O12" t="s">
        <v>122</v>
      </c>
      <c r="P12">
        <v>22</v>
      </c>
      <c r="Q12" t="s">
        <v>95</v>
      </c>
      <c r="R12" t="s">
        <v>102</v>
      </c>
      <c r="S12" t="s">
        <v>97</v>
      </c>
      <c r="T12">
        <v>0</v>
      </c>
      <c r="U12">
        <v>9</v>
      </c>
      <c r="V12" t="s">
        <v>97</v>
      </c>
      <c r="W12" t="s">
        <v>1</v>
      </c>
      <c r="X12" t="s">
        <v>97</v>
      </c>
      <c r="Y12">
        <v>0</v>
      </c>
      <c r="Z12" t="s">
        <v>97</v>
      </c>
      <c r="AA12" t="s">
        <v>97</v>
      </c>
      <c r="AB12">
        <v>17</v>
      </c>
      <c r="AC12">
        <v>14</v>
      </c>
      <c r="AD12">
        <v>50</v>
      </c>
      <c r="AE12">
        <v>20</v>
      </c>
      <c r="AF12">
        <v>16</v>
      </c>
      <c r="AG12">
        <v>18</v>
      </c>
      <c r="AH12">
        <v>16</v>
      </c>
      <c r="AI12">
        <v>19</v>
      </c>
      <c r="AJ12">
        <v>22</v>
      </c>
      <c r="AK12">
        <v>19</v>
      </c>
      <c r="AL12">
        <v>58</v>
      </c>
      <c r="AM12">
        <v>20</v>
      </c>
      <c r="AN12">
        <v>24</v>
      </c>
      <c r="AO12">
        <v>3</v>
      </c>
      <c r="AP12">
        <v>3</v>
      </c>
      <c r="AQ12">
        <v>1</v>
      </c>
      <c r="AR12">
        <v>5</v>
      </c>
      <c r="AS12">
        <v>42</v>
      </c>
      <c r="AT12">
        <v>38</v>
      </c>
      <c r="AU12">
        <v>43</v>
      </c>
      <c r="AV12">
        <v>40</v>
      </c>
      <c r="AW12">
        <v>16</v>
      </c>
      <c r="AX12">
        <v>13</v>
      </c>
      <c r="AY12">
        <v>13</v>
      </c>
      <c r="AZ12">
        <v>15</v>
      </c>
      <c r="BA12">
        <v>18</v>
      </c>
      <c r="BB12">
        <v>34</v>
      </c>
      <c r="BC12">
        <v>61</v>
      </c>
      <c r="BD12">
        <v>22</v>
      </c>
      <c r="BE12">
        <v>23</v>
      </c>
      <c r="BF12">
        <v>5</v>
      </c>
      <c r="BG12">
        <v>5</v>
      </c>
      <c r="BH12">
        <v>1</v>
      </c>
      <c r="BI12">
        <v>6</v>
      </c>
      <c r="BJ12">
        <v>0</v>
      </c>
      <c r="BK12">
        <v>1</v>
      </c>
      <c r="BL12">
        <v>1</v>
      </c>
      <c r="BM12">
        <v>0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0</v>
      </c>
      <c r="CO12">
        <v>14.5</v>
      </c>
      <c r="CP12">
        <f t="shared" si="1"/>
        <v>313</v>
      </c>
      <c r="CQ12">
        <f t="shared" si="2"/>
        <v>12</v>
      </c>
      <c r="CR12">
        <f t="shared" si="3"/>
        <v>378</v>
      </c>
      <c r="CS12">
        <f t="shared" si="4"/>
        <v>17</v>
      </c>
      <c r="CT12">
        <f>demographic__2[[#This Row],[post-vas]]-demographic__2[[#This Row],[pre-vas]]</f>
        <v>65</v>
      </c>
      <c r="CU12">
        <f>demographic__2[[#This Row],[post-wan]]-demographic__2[[#This Row],[pre-wan]]</f>
        <v>5</v>
      </c>
      <c r="CV12">
        <f t="shared" si="5"/>
        <v>26</v>
      </c>
    </row>
    <row r="13" spans="1:101" x14ac:dyDescent="0.25">
      <c r="A13">
        <v>10501</v>
      </c>
      <c r="B13">
        <v>16</v>
      </c>
      <c r="C13" s="1">
        <v>0.41666666666666669</v>
      </c>
      <c r="D13" s="2">
        <v>44697</v>
      </c>
      <c r="E13" s="1">
        <v>9.7222222222222224E-2</v>
      </c>
      <c r="F13" s="4">
        <v>2846.6390000000001</v>
      </c>
      <c r="G13" s="4">
        <v>714</v>
      </c>
      <c r="H13" s="4">
        <v>666</v>
      </c>
      <c r="I13" s="5">
        <f t="shared" si="0"/>
        <v>0.92500000000000004</v>
      </c>
      <c r="K13" s="4">
        <v>2.5</v>
      </c>
      <c r="L13" s="4">
        <v>327.399</v>
      </c>
      <c r="N13" s="4" t="s">
        <v>93</v>
      </c>
      <c r="O13" t="s">
        <v>123</v>
      </c>
      <c r="P13">
        <v>23</v>
      </c>
      <c r="Q13" t="s">
        <v>124</v>
      </c>
      <c r="R13" t="s">
        <v>102</v>
      </c>
      <c r="S13" t="s">
        <v>97</v>
      </c>
      <c r="T13">
        <v>2</v>
      </c>
      <c r="U13">
        <v>7.5</v>
      </c>
      <c r="V13" t="s">
        <v>98</v>
      </c>
      <c r="W13" t="s">
        <v>1</v>
      </c>
      <c r="X13" s="3">
        <v>44348</v>
      </c>
      <c r="Y13">
        <v>0</v>
      </c>
      <c r="Z13" t="s">
        <v>110</v>
      </c>
      <c r="AA13" t="s">
        <v>97</v>
      </c>
      <c r="AB13">
        <v>21</v>
      </c>
      <c r="AC13">
        <v>11</v>
      </c>
      <c r="AD13">
        <v>12</v>
      </c>
      <c r="AE13">
        <v>13</v>
      </c>
      <c r="AF13">
        <v>18</v>
      </c>
      <c r="AG13">
        <v>20</v>
      </c>
      <c r="AH13">
        <v>16</v>
      </c>
      <c r="AI13">
        <v>20</v>
      </c>
      <c r="AJ13">
        <v>19</v>
      </c>
      <c r="AK13">
        <v>23</v>
      </c>
      <c r="AL13">
        <v>14</v>
      </c>
      <c r="AM13">
        <v>20</v>
      </c>
      <c r="AN13">
        <v>21</v>
      </c>
      <c r="AO13">
        <v>7</v>
      </c>
      <c r="AP13">
        <v>7</v>
      </c>
      <c r="AQ13">
        <v>6</v>
      </c>
      <c r="AR13">
        <v>7</v>
      </c>
      <c r="AS13">
        <v>28</v>
      </c>
      <c r="AT13">
        <v>30</v>
      </c>
      <c r="AU13">
        <v>33</v>
      </c>
      <c r="AV13">
        <v>36</v>
      </c>
      <c r="AW13">
        <v>20</v>
      </c>
      <c r="AX13">
        <v>22</v>
      </c>
      <c r="AY13">
        <v>15</v>
      </c>
      <c r="AZ13">
        <v>25</v>
      </c>
      <c r="BA13">
        <v>15</v>
      </c>
      <c r="BB13">
        <v>22</v>
      </c>
      <c r="BC13">
        <v>23</v>
      </c>
      <c r="BD13">
        <v>23</v>
      </c>
      <c r="BE13">
        <v>32</v>
      </c>
      <c r="BF13">
        <v>7</v>
      </c>
      <c r="BG13">
        <v>7</v>
      </c>
      <c r="BH13">
        <v>5</v>
      </c>
      <c r="BI13">
        <v>7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1</v>
      </c>
      <c r="CF13">
        <v>1</v>
      </c>
      <c r="CG13">
        <v>1</v>
      </c>
      <c r="CH13">
        <v>0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14</v>
      </c>
      <c r="CP13">
        <f t="shared" si="1"/>
        <v>228</v>
      </c>
      <c r="CQ13">
        <f t="shared" si="2"/>
        <v>27</v>
      </c>
      <c r="CR13">
        <f t="shared" si="3"/>
        <v>324</v>
      </c>
      <c r="CS13">
        <f t="shared" si="4"/>
        <v>26</v>
      </c>
      <c r="CT13">
        <f>demographic__2[[#This Row],[post-vas]]-demographic__2[[#This Row],[pre-vas]]</f>
        <v>96</v>
      </c>
      <c r="CU13">
        <f>demographic__2[[#This Row],[post-wan]]-demographic__2[[#This Row],[pre-wan]]</f>
        <v>-1</v>
      </c>
      <c r="CV13">
        <f t="shared" si="5"/>
        <v>27</v>
      </c>
    </row>
    <row r="14" spans="1:101" x14ac:dyDescent="0.25">
      <c r="A14">
        <v>10502</v>
      </c>
      <c r="B14">
        <v>18</v>
      </c>
      <c r="C14" s="1">
        <v>0.39583333333333331</v>
      </c>
      <c r="D14" s="2">
        <v>44700</v>
      </c>
      <c r="E14" s="1">
        <v>9.7222222222222224E-2</v>
      </c>
      <c r="F14" s="4">
        <v>2976.5590000000002</v>
      </c>
      <c r="G14" s="4">
        <v>668</v>
      </c>
      <c r="H14" s="4">
        <v>668</v>
      </c>
      <c r="I14" s="5">
        <f t="shared" si="0"/>
        <v>0.92777777777777781</v>
      </c>
      <c r="J14" s="5" t="s">
        <v>186</v>
      </c>
      <c r="K14" s="4">
        <v>3.5</v>
      </c>
      <c r="L14" s="4">
        <v>332.49900000000002</v>
      </c>
      <c r="N14" s="4" t="s">
        <v>106</v>
      </c>
      <c r="O14" t="s">
        <v>125</v>
      </c>
      <c r="P14">
        <v>24</v>
      </c>
      <c r="Q14" t="s">
        <v>124</v>
      </c>
      <c r="R14" t="s">
        <v>126</v>
      </c>
      <c r="S14" t="s">
        <v>97</v>
      </c>
      <c r="T14">
        <v>0</v>
      </c>
      <c r="U14">
        <v>7</v>
      </c>
      <c r="V14" t="s">
        <v>98</v>
      </c>
      <c r="W14" t="s">
        <v>103</v>
      </c>
      <c r="X14" t="s">
        <v>121</v>
      </c>
      <c r="Y14">
        <v>1</v>
      </c>
      <c r="Z14" t="s">
        <v>127</v>
      </c>
      <c r="AA14" t="s">
        <v>97</v>
      </c>
      <c r="AB14">
        <v>61</v>
      </c>
      <c r="AC14">
        <v>59</v>
      </c>
      <c r="AD14">
        <v>52</v>
      </c>
      <c r="AE14">
        <v>44</v>
      </c>
      <c r="AF14">
        <v>40</v>
      </c>
      <c r="AG14">
        <v>23</v>
      </c>
      <c r="AH14">
        <v>12</v>
      </c>
      <c r="AI14">
        <v>34</v>
      </c>
      <c r="AJ14">
        <v>26</v>
      </c>
      <c r="AK14">
        <v>45</v>
      </c>
      <c r="AL14">
        <v>33</v>
      </c>
      <c r="AM14">
        <v>62</v>
      </c>
      <c r="AN14">
        <v>54</v>
      </c>
      <c r="AO14">
        <v>7</v>
      </c>
      <c r="AP14">
        <v>7</v>
      </c>
      <c r="AQ14">
        <v>5</v>
      </c>
      <c r="AR14">
        <v>6</v>
      </c>
      <c r="AS14">
        <v>1</v>
      </c>
      <c r="AT14">
        <v>73</v>
      </c>
      <c r="AU14">
        <v>72</v>
      </c>
      <c r="AV14">
        <v>39</v>
      </c>
      <c r="AW14">
        <v>53</v>
      </c>
      <c r="AX14">
        <v>37</v>
      </c>
      <c r="AY14">
        <v>18</v>
      </c>
      <c r="AZ14">
        <v>61</v>
      </c>
      <c r="BA14">
        <v>52</v>
      </c>
      <c r="BB14">
        <v>56</v>
      </c>
      <c r="BC14">
        <v>58</v>
      </c>
      <c r="BD14">
        <v>57</v>
      </c>
      <c r="BE14">
        <v>71</v>
      </c>
      <c r="BF14">
        <v>7</v>
      </c>
      <c r="BG14">
        <v>7</v>
      </c>
      <c r="BH14">
        <v>6</v>
      </c>
      <c r="BI14">
        <v>7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0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0</v>
      </c>
      <c r="CO14">
        <v>14</v>
      </c>
      <c r="CP14">
        <f t="shared" si="1"/>
        <v>545</v>
      </c>
      <c r="CQ14">
        <f t="shared" si="2"/>
        <v>25</v>
      </c>
      <c r="CR14">
        <f t="shared" si="3"/>
        <v>648</v>
      </c>
      <c r="CS14">
        <f t="shared" si="4"/>
        <v>27</v>
      </c>
      <c r="CT14">
        <f>demographic__2[[#This Row],[post-vas]]-demographic__2[[#This Row],[pre-vas]]</f>
        <v>103</v>
      </c>
      <c r="CU14">
        <f>demographic__2[[#This Row],[post-wan]]-demographic__2[[#This Row],[pre-wan]]</f>
        <v>2</v>
      </c>
      <c r="CV14">
        <f t="shared" si="5"/>
        <v>29</v>
      </c>
    </row>
    <row r="15" spans="1:101" x14ac:dyDescent="0.25">
      <c r="A15">
        <v>10503</v>
      </c>
      <c r="B15">
        <v>3</v>
      </c>
      <c r="C15" s="1">
        <v>0.42708333333333331</v>
      </c>
      <c r="D15" s="2">
        <v>44658</v>
      </c>
      <c r="E15" s="1">
        <v>9.375E-2</v>
      </c>
      <c r="F15" s="4">
        <v>3094.1590000000001</v>
      </c>
      <c r="G15" s="4">
        <v>715</v>
      </c>
      <c r="H15" s="4">
        <v>712</v>
      </c>
      <c r="I15" s="5">
        <f t="shared" si="0"/>
        <v>0.98888888888888893</v>
      </c>
      <c r="K15" s="4">
        <v>2.5</v>
      </c>
      <c r="L15" s="4">
        <v>396.03899999999999</v>
      </c>
      <c r="N15" s="4" t="s">
        <v>93</v>
      </c>
      <c r="O15" t="s">
        <v>128</v>
      </c>
      <c r="P15">
        <v>20</v>
      </c>
      <c r="Q15" t="s">
        <v>124</v>
      </c>
      <c r="R15" t="s">
        <v>102</v>
      </c>
      <c r="S15" t="s">
        <v>97</v>
      </c>
      <c r="T15">
        <v>0</v>
      </c>
      <c r="U15">
        <v>7</v>
      </c>
      <c r="V15" t="s">
        <v>97</v>
      </c>
      <c r="W15" t="s">
        <v>1</v>
      </c>
      <c r="X15" t="s">
        <v>97</v>
      </c>
      <c r="Y15">
        <v>0</v>
      </c>
      <c r="Z15" t="s">
        <v>110</v>
      </c>
      <c r="AA15" t="s">
        <v>97</v>
      </c>
      <c r="AB15">
        <v>10</v>
      </c>
      <c r="AC15">
        <v>11</v>
      </c>
      <c r="AD15">
        <v>11</v>
      </c>
      <c r="AE15">
        <v>11</v>
      </c>
      <c r="AF15">
        <v>12</v>
      </c>
      <c r="AG15">
        <v>12</v>
      </c>
      <c r="AH15">
        <v>18</v>
      </c>
      <c r="AI15">
        <v>16</v>
      </c>
      <c r="AJ15">
        <v>17</v>
      </c>
      <c r="AK15">
        <v>17</v>
      </c>
      <c r="AL15">
        <v>22</v>
      </c>
      <c r="AM15">
        <v>19</v>
      </c>
      <c r="AN15">
        <v>19</v>
      </c>
      <c r="AO15">
        <v>5</v>
      </c>
      <c r="AP15">
        <v>6</v>
      </c>
      <c r="AQ15">
        <v>2</v>
      </c>
      <c r="AR15">
        <v>5</v>
      </c>
      <c r="AS15">
        <v>21</v>
      </c>
      <c r="AT15">
        <v>12</v>
      </c>
      <c r="AU15">
        <v>12</v>
      </c>
      <c r="AV15">
        <v>16</v>
      </c>
      <c r="AW15">
        <v>15</v>
      </c>
      <c r="AX15">
        <v>10</v>
      </c>
      <c r="AY15">
        <v>10</v>
      </c>
      <c r="AZ15">
        <v>21</v>
      </c>
      <c r="BA15">
        <v>20</v>
      </c>
      <c r="BB15">
        <v>23</v>
      </c>
      <c r="BC15">
        <v>17</v>
      </c>
      <c r="BD15">
        <v>36</v>
      </c>
      <c r="BE15">
        <v>49</v>
      </c>
      <c r="BF15">
        <v>4</v>
      </c>
      <c r="BG15">
        <v>5</v>
      </c>
      <c r="BH15">
        <v>2</v>
      </c>
      <c r="BI15">
        <v>4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13.5</v>
      </c>
      <c r="CP15">
        <f t="shared" si="1"/>
        <v>195</v>
      </c>
      <c r="CQ15">
        <f t="shared" si="2"/>
        <v>18</v>
      </c>
      <c r="CR15">
        <f t="shared" si="3"/>
        <v>262</v>
      </c>
      <c r="CS15">
        <f t="shared" si="4"/>
        <v>15</v>
      </c>
      <c r="CT15">
        <f>demographic__2[[#This Row],[post-vas]]-demographic__2[[#This Row],[pre-vas]]</f>
        <v>67</v>
      </c>
      <c r="CU15">
        <f>demographic__2[[#This Row],[post-wan]]-demographic__2[[#This Row],[pre-wan]]</f>
        <v>-3</v>
      </c>
      <c r="CV15">
        <f t="shared" si="5"/>
        <v>30</v>
      </c>
    </row>
    <row r="16" spans="1:101" x14ac:dyDescent="0.25">
      <c r="A16">
        <v>10504</v>
      </c>
      <c r="B16">
        <v>17</v>
      </c>
      <c r="C16" s="1">
        <v>0.39583333333333331</v>
      </c>
      <c r="D16" s="2">
        <v>44699</v>
      </c>
      <c r="E16" s="1">
        <v>0.10416666666666667</v>
      </c>
      <c r="F16" s="4">
        <v>3070.4189999999999</v>
      </c>
      <c r="G16" s="4">
        <v>715</v>
      </c>
      <c r="H16" s="4">
        <v>692</v>
      </c>
      <c r="I16" s="5">
        <f t="shared" si="0"/>
        <v>0.96111111111111114</v>
      </c>
      <c r="K16" s="4">
        <v>1</v>
      </c>
      <c r="L16" s="4">
        <v>342.49900000000002</v>
      </c>
      <c r="N16" s="4" t="s">
        <v>106</v>
      </c>
      <c r="O16" t="s">
        <v>129</v>
      </c>
      <c r="P16">
        <v>25</v>
      </c>
      <c r="Q16" t="s">
        <v>124</v>
      </c>
      <c r="R16" t="s">
        <v>102</v>
      </c>
      <c r="S16" t="s">
        <v>97</v>
      </c>
      <c r="T16">
        <v>1</v>
      </c>
      <c r="U16">
        <v>8</v>
      </c>
      <c r="V16" t="s">
        <v>98</v>
      </c>
      <c r="W16" t="s">
        <v>103</v>
      </c>
      <c r="X16" t="s">
        <v>112</v>
      </c>
      <c r="Y16">
        <v>1</v>
      </c>
      <c r="Z16" t="s">
        <v>110</v>
      </c>
      <c r="AA16" t="s">
        <v>97</v>
      </c>
      <c r="AB16">
        <v>19</v>
      </c>
      <c r="AC16">
        <v>20</v>
      </c>
      <c r="AD16">
        <v>20</v>
      </c>
      <c r="AE16">
        <v>20</v>
      </c>
      <c r="AF16">
        <v>19</v>
      </c>
      <c r="AG16">
        <v>8</v>
      </c>
      <c r="AH16">
        <v>8</v>
      </c>
      <c r="AI16">
        <v>27</v>
      </c>
      <c r="AJ16">
        <v>26</v>
      </c>
      <c r="AK16">
        <v>26</v>
      </c>
      <c r="AL16">
        <v>26</v>
      </c>
      <c r="AM16">
        <v>35</v>
      </c>
      <c r="AN16">
        <v>25</v>
      </c>
      <c r="AO16">
        <v>2</v>
      </c>
      <c r="AP16">
        <v>2</v>
      </c>
      <c r="AQ16">
        <v>2</v>
      </c>
      <c r="AR16">
        <v>2</v>
      </c>
      <c r="AS16">
        <v>62</v>
      </c>
      <c r="AT16">
        <v>67</v>
      </c>
      <c r="AU16">
        <v>58</v>
      </c>
      <c r="AV16">
        <v>59</v>
      </c>
      <c r="AW16">
        <v>28</v>
      </c>
      <c r="AX16">
        <v>26</v>
      </c>
      <c r="AY16">
        <v>50</v>
      </c>
      <c r="AZ16">
        <v>51</v>
      </c>
      <c r="BA16">
        <v>51</v>
      </c>
      <c r="BB16">
        <v>43</v>
      </c>
      <c r="BC16">
        <v>19</v>
      </c>
      <c r="BD16">
        <v>35</v>
      </c>
      <c r="BE16">
        <v>35</v>
      </c>
      <c r="BF16">
        <v>6</v>
      </c>
      <c r="BG16">
        <v>5</v>
      </c>
      <c r="BH16">
        <v>4</v>
      </c>
      <c r="BI16">
        <v>3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15</v>
      </c>
      <c r="CP16">
        <f t="shared" si="1"/>
        <v>279</v>
      </c>
      <c r="CQ16">
        <f t="shared" si="2"/>
        <v>8</v>
      </c>
      <c r="CR16">
        <f t="shared" si="3"/>
        <v>584</v>
      </c>
      <c r="CS16">
        <f t="shared" si="4"/>
        <v>18</v>
      </c>
      <c r="CT16">
        <f>demographic__2[[#This Row],[post-vas]]-demographic__2[[#This Row],[pre-vas]]</f>
        <v>305</v>
      </c>
      <c r="CU16">
        <f>demographic__2[[#This Row],[post-wan]]-demographic__2[[#This Row],[pre-wan]]</f>
        <v>10</v>
      </c>
      <c r="CV16">
        <f t="shared" si="5"/>
        <v>27</v>
      </c>
    </row>
    <row r="17" spans="1:100" x14ac:dyDescent="0.25">
      <c r="A17">
        <v>10505</v>
      </c>
      <c r="B17">
        <v>11</v>
      </c>
      <c r="C17" s="1">
        <v>0.65625</v>
      </c>
      <c r="D17" s="2">
        <v>44688</v>
      </c>
      <c r="E17" s="1">
        <v>9.7222222222222224E-2</v>
      </c>
      <c r="F17" s="4">
        <v>2812.319</v>
      </c>
      <c r="G17" s="4">
        <v>715</v>
      </c>
      <c r="H17" s="4">
        <v>703</v>
      </c>
      <c r="I17" s="5">
        <f t="shared" si="0"/>
        <v>0.97638888888888886</v>
      </c>
      <c r="K17" s="4">
        <v>2.5</v>
      </c>
      <c r="L17" s="4">
        <v>336.71899999999999</v>
      </c>
      <c r="N17" s="4" t="s">
        <v>93</v>
      </c>
      <c r="O17" t="s">
        <v>130</v>
      </c>
      <c r="P17">
        <v>23</v>
      </c>
      <c r="Q17" t="s">
        <v>124</v>
      </c>
      <c r="R17" t="s">
        <v>102</v>
      </c>
      <c r="S17" t="s">
        <v>97</v>
      </c>
      <c r="T17">
        <v>2</v>
      </c>
      <c r="U17">
        <v>8.5</v>
      </c>
      <c r="V17" t="s">
        <v>97</v>
      </c>
      <c r="W17" t="s">
        <v>1</v>
      </c>
      <c r="X17" t="s">
        <v>1</v>
      </c>
      <c r="Y17">
        <v>0</v>
      </c>
      <c r="Z17" t="s">
        <v>1</v>
      </c>
      <c r="AA17" t="s">
        <v>1</v>
      </c>
      <c r="AB17">
        <v>58</v>
      </c>
      <c r="AC17">
        <v>55</v>
      </c>
      <c r="AD17">
        <v>23</v>
      </c>
      <c r="AE17">
        <v>45</v>
      </c>
      <c r="AF17">
        <v>36</v>
      </c>
      <c r="AG17">
        <v>21</v>
      </c>
      <c r="AH17">
        <v>10</v>
      </c>
      <c r="AI17">
        <v>17</v>
      </c>
      <c r="AJ17">
        <v>3</v>
      </c>
      <c r="AK17">
        <v>16</v>
      </c>
      <c r="AL17">
        <v>1</v>
      </c>
      <c r="AM17">
        <v>0</v>
      </c>
      <c r="AN17">
        <v>35</v>
      </c>
      <c r="AO17">
        <v>3</v>
      </c>
      <c r="AP17">
        <v>5</v>
      </c>
      <c r="AQ17">
        <v>5</v>
      </c>
      <c r="AR17">
        <v>4</v>
      </c>
      <c r="AS17">
        <v>61</v>
      </c>
      <c r="AT17">
        <v>66</v>
      </c>
      <c r="AU17">
        <v>41</v>
      </c>
      <c r="AV17">
        <v>55</v>
      </c>
      <c r="AW17">
        <v>33</v>
      </c>
      <c r="AX17">
        <v>23</v>
      </c>
      <c r="AY17">
        <v>28</v>
      </c>
      <c r="AZ17">
        <v>64</v>
      </c>
      <c r="BA17">
        <v>68</v>
      </c>
      <c r="BB17">
        <v>59</v>
      </c>
      <c r="BC17">
        <v>32</v>
      </c>
      <c r="BD17">
        <v>0</v>
      </c>
      <c r="BE17">
        <v>37</v>
      </c>
      <c r="BF17">
        <v>6</v>
      </c>
      <c r="BG17">
        <v>6</v>
      </c>
      <c r="BH17">
        <v>4</v>
      </c>
      <c r="BI17">
        <v>6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0</v>
      </c>
      <c r="CO17">
        <v>14</v>
      </c>
      <c r="CP17">
        <f t="shared" si="1"/>
        <v>320</v>
      </c>
      <c r="CQ17">
        <f t="shared" si="2"/>
        <v>17</v>
      </c>
      <c r="CR17">
        <f t="shared" si="3"/>
        <v>567</v>
      </c>
      <c r="CS17">
        <f t="shared" si="4"/>
        <v>22</v>
      </c>
      <c r="CT17">
        <f>demographic__2[[#This Row],[post-vas]]-demographic__2[[#This Row],[pre-vas]]</f>
        <v>247</v>
      </c>
      <c r="CU17">
        <f>demographic__2[[#This Row],[post-wan]]-demographic__2[[#This Row],[pre-wan]]</f>
        <v>5</v>
      </c>
      <c r="CV17">
        <f t="shared" si="5"/>
        <v>30</v>
      </c>
    </row>
    <row r="18" spans="1:100" x14ac:dyDescent="0.25">
      <c r="A18">
        <v>10506</v>
      </c>
      <c r="B18">
        <v>15</v>
      </c>
      <c r="C18" s="1">
        <v>0.36458333333333331</v>
      </c>
      <c r="D18" s="2">
        <v>44695</v>
      </c>
      <c r="E18" s="1">
        <v>9.8611111111111108E-2</v>
      </c>
      <c r="F18" s="4">
        <v>3032.5590000000002</v>
      </c>
      <c r="G18" s="4">
        <v>715</v>
      </c>
      <c r="H18" s="4">
        <v>695</v>
      </c>
      <c r="I18" s="5">
        <f t="shared" si="0"/>
        <v>0.96527777777777779</v>
      </c>
      <c r="K18" s="4">
        <v>2</v>
      </c>
      <c r="L18" s="4">
        <v>333.57900000000001</v>
      </c>
      <c r="N18" s="4" t="s">
        <v>106</v>
      </c>
      <c r="O18" t="s">
        <v>131</v>
      </c>
      <c r="P18">
        <v>23</v>
      </c>
      <c r="Q18" t="s">
        <v>124</v>
      </c>
      <c r="R18" t="s">
        <v>102</v>
      </c>
      <c r="S18" t="s">
        <v>97</v>
      </c>
      <c r="T18">
        <v>1</v>
      </c>
      <c r="U18">
        <v>6</v>
      </c>
      <c r="V18" t="s">
        <v>97</v>
      </c>
      <c r="W18" t="s">
        <v>1</v>
      </c>
      <c r="X18" t="s">
        <v>97</v>
      </c>
      <c r="Y18">
        <v>0</v>
      </c>
      <c r="Z18" t="s">
        <v>110</v>
      </c>
      <c r="AA18" t="s">
        <v>97</v>
      </c>
      <c r="AB18">
        <v>10</v>
      </c>
      <c r="AC18">
        <v>11</v>
      </c>
      <c r="AD18">
        <v>9</v>
      </c>
      <c r="AE18">
        <v>9</v>
      </c>
      <c r="AF18">
        <v>19</v>
      </c>
      <c r="AG18">
        <v>19</v>
      </c>
      <c r="AH18">
        <v>10</v>
      </c>
      <c r="AI18">
        <v>8</v>
      </c>
      <c r="AJ18">
        <v>4</v>
      </c>
      <c r="AK18">
        <v>4</v>
      </c>
      <c r="AL18">
        <v>4</v>
      </c>
      <c r="AM18">
        <v>2</v>
      </c>
      <c r="AN18">
        <v>2</v>
      </c>
      <c r="AO18">
        <v>1</v>
      </c>
      <c r="AP18">
        <v>3</v>
      </c>
      <c r="AQ18">
        <v>1</v>
      </c>
      <c r="AR18">
        <v>2</v>
      </c>
      <c r="AS18">
        <v>25</v>
      </c>
      <c r="AT18">
        <v>12</v>
      </c>
      <c r="AU18">
        <v>18</v>
      </c>
      <c r="AV18">
        <v>11</v>
      </c>
      <c r="AW18">
        <v>19</v>
      </c>
      <c r="AX18">
        <v>12</v>
      </c>
      <c r="AY18">
        <v>1</v>
      </c>
      <c r="AZ18">
        <v>4</v>
      </c>
      <c r="BA18">
        <v>4</v>
      </c>
      <c r="BB18">
        <v>4</v>
      </c>
      <c r="BC18">
        <v>4</v>
      </c>
      <c r="BD18">
        <v>2</v>
      </c>
      <c r="BE18">
        <v>2</v>
      </c>
      <c r="BF18">
        <v>1</v>
      </c>
      <c r="BG18">
        <v>1</v>
      </c>
      <c r="BH18">
        <v>1</v>
      </c>
      <c r="BI18">
        <v>2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0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0</v>
      </c>
      <c r="CO18">
        <v>14.2</v>
      </c>
      <c r="CP18">
        <f t="shared" si="1"/>
        <v>111</v>
      </c>
      <c r="CQ18">
        <f t="shared" si="2"/>
        <v>7</v>
      </c>
      <c r="CR18">
        <f t="shared" si="3"/>
        <v>118</v>
      </c>
      <c r="CS18">
        <f t="shared" si="4"/>
        <v>5</v>
      </c>
      <c r="CT18">
        <f>demographic__2[[#This Row],[post-vas]]-demographic__2[[#This Row],[pre-vas]]</f>
        <v>7</v>
      </c>
      <c r="CU18">
        <f>demographic__2[[#This Row],[post-wan]]-demographic__2[[#This Row],[pre-wan]]</f>
        <v>-2</v>
      </c>
      <c r="CV18">
        <f t="shared" si="5"/>
        <v>29</v>
      </c>
    </row>
    <row r="19" spans="1:100" x14ac:dyDescent="0.25">
      <c r="A19">
        <v>10507</v>
      </c>
      <c r="B19">
        <v>12</v>
      </c>
      <c r="C19" s="1">
        <v>0.6875</v>
      </c>
      <c r="D19" s="2">
        <v>44692</v>
      </c>
      <c r="E19" s="1">
        <v>9.8611111111111108E-2</v>
      </c>
      <c r="F19" s="4">
        <v>3161.9389999999999</v>
      </c>
      <c r="G19" s="4">
        <v>715</v>
      </c>
      <c r="H19" s="4">
        <v>676</v>
      </c>
      <c r="I19" s="5">
        <f t="shared" si="0"/>
        <v>0.93888888888888888</v>
      </c>
      <c r="K19" s="4">
        <v>2</v>
      </c>
      <c r="L19" s="4">
        <v>332.71899999999999</v>
      </c>
      <c r="N19" s="4" t="s">
        <v>93</v>
      </c>
      <c r="O19" t="s">
        <v>132</v>
      </c>
      <c r="P19">
        <v>24</v>
      </c>
      <c r="Q19" t="s">
        <v>124</v>
      </c>
      <c r="R19" t="s">
        <v>102</v>
      </c>
      <c r="S19" t="s">
        <v>97</v>
      </c>
      <c r="T19">
        <v>1</v>
      </c>
      <c r="U19">
        <v>7</v>
      </c>
      <c r="V19" t="s">
        <v>98</v>
      </c>
      <c r="W19" t="s">
        <v>103</v>
      </c>
      <c r="X19" t="s">
        <v>121</v>
      </c>
      <c r="Y19">
        <v>1</v>
      </c>
      <c r="Z19" t="s">
        <v>110</v>
      </c>
      <c r="AA19" t="s">
        <v>97</v>
      </c>
      <c r="AB19">
        <v>41</v>
      </c>
      <c r="AC19">
        <v>19</v>
      </c>
      <c r="AD19">
        <v>19</v>
      </c>
      <c r="AE19">
        <v>19</v>
      </c>
      <c r="AF19">
        <v>8</v>
      </c>
      <c r="AG19">
        <v>13</v>
      </c>
      <c r="AH19">
        <v>10</v>
      </c>
      <c r="AI19">
        <v>30</v>
      </c>
      <c r="AJ19">
        <v>34</v>
      </c>
      <c r="AK19">
        <v>50</v>
      </c>
      <c r="AL19">
        <v>38</v>
      </c>
      <c r="AM19">
        <v>50</v>
      </c>
      <c r="AN19">
        <v>62</v>
      </c>
      <c r="AO19">
        <v>6</v>
      </c>
      <c r="AP19">
        <v>3</v>
      </c>
      <c r="AQ19">
        <v>3</v>
      </c>
      <c r="AR19">
        <v>3</v>
      </c>
      <c r="AS19">
        <v>58</v>
      </c>
      <c r="AT19">
        <v>44</v>
      </c>
      <c r="AU19">
        <v>54</v>
      </c>
      <c r="AV19">
        <v>45</v>
      </c>
      <c r="AW19">
        <v>45</v>
      </c>
      <c r="AX19">
        <v>44</v>
      </c>
      <c r="AY19">
        <v>44</v>
      </c>
      <c r="AZ19">
        <v>62</v>
      </c>
      <c r="BA19">
        <v>34</v>
      </c>
      <c r="BB19">
        <v>63</v>
      </c>
      <c r="BC19">
        <v>37</v>
      </c>
      <c r="BD19">
        <v>50</v>
      </c>
      <c r="BE19">
        <v>74</v>
      </c>
      <c r="BF19">
        <v>5</v>
      </c>
      <c r="BG19">
        <v>2</v>
      </c>
      <c r="BH19">
        <v>5</v>
      </c>
      <c r="BI19">
        <v>5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0</v>
      </c>
      <c r="CC19">
        <v>1</v>
      </c>
      <c r="CD19">
        <v>1</v>
      </c>
      <c r="CE19">
        <v>1</v>
      </c>
      <c r="CF19">
        <v>0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0</v>
      </c>
      <c r="CO19">
        <v>14.2</v>
      </c>
      <c r="CP19">
        <f t="shared" si="1"/>
        <v>393</v>
      </c>
      <c r="CQ19">
        <f t="shared" si="2"/>
        <v>15</v>
      </c>
      <c r="CR19">
        <f t="shared" si="3"/>
        <v>654</v>
      </c>
      <c r="CS19">
        <f t="shared" si="4"/>
        <v>17</v>
      </c>
      <c r="CT19">
        <f>demographic__2[[#This Row],[post-vas]]-demographic__2[[#This Row],[pre-vas]]</f>
        <v>261</v>
      </c>
      <c r="CU19">
        <f>demographic__2[[#This Row],[post-wan]]-demographic__2[[#This Row],[pre-wan]]</f>
        <v>2</v>
      </c>
      <c r="CV19">
        <f t="shared" si="5"/>
        <v>28</v>
      </c>
    </row>
    <row r="20" spans="1:100" x14ac:dyDescent="0.25">
      <c r="A20">
        <v>10508</v>
      </c>
      <c r="B20">
        <v>19</v>
      </c>
      <c r="C20" s="1">
        <v>0.56944444444444442</v>
      </c>
      <c r="D20" s="2">
        <v>44704</v>
      </c>
      <c r="E20" s="1">
        <v>9.375E-2</v>
      </c>
      <c r="F20" s="4">
        <v>2923.9989999999998</v>
      </c>
      <c r="G20" s="4">
        <v>715</v>
      </c>
      <c r="H20" s="4">
        <v>712</v>
      </c>
      <c r="I20" s="5">
        <f t="shared" si="0"/>
        <v>0.98888888888888893</v>
      </c>
      <c r="K20" s="4">
        <v>1.5</v>
      </c>
      <c r="L20" s="4">
        <v>331.779</v>
      </c>
      <c r="N20" s="4" t="s">
        <v>106</v>
      </c>
      <c r="O20" t="s">
        <v>133</v>
      </c>
      <c r="P20">
        <v>22</v>
      </c>
      <c r="Q20" t="s">
        <v>124</v>
      </c>
      <c r="R20" t="s">
        <v>102</v>
      </c>
      <c r="S20" t="s">
        <v>97</v>
      </c>
      <c r="T20">
        <v>0</v>
      </c>
      <c r="U20">
        <v>7.5</v>
      </c>
      <c r="V20" t="s">
        <v>97</v>
      </c>
      <c r="W20" t="s">
        <v>1</v>
      </c>
      <c r="X20" s="3">
        <v>44317</v>
      </c>
      <c r="Y20">
        <v>0</v>
      </c>
      <c r="Z20" t="s">
        <v>1</v>
      </c>
      <c r="AA20" t="s">
        <v>1</v>
      </c>
      <c r="AB20">
        <v>58</v>
      </c>
      <c r="AC20">
        <v>34</v>
      </c>
      <c r="AD20">
        <v>24</v>
      </c>
      <c r="AE20">
        <v>42</v>
      </c>
      <c r="AF20">
        <v>25</v>
      </c>
      <c r="AG20">
        <v>18</v>
      </c>
      <c r="AH20">
        <v>41</v>
      </c>
      <c r="AI20">
        <v>20</v>
      </c>
      <c r="AJ20">
        <v>21</v>
      </c>
      <c r="AK20">
        <v>38</v>
      </c>
      <c r="AL20">
        <v>36</v>
      </c>
      <c r="AM20">
        <v>72</v>
      </c>
      <c r="AN20">
        <v>62</v>
      </c>
      <c r="AO20">
        <v>2</v>
      </c>
      <c r="AP20">
        <v>3</v>
      </c>
      <c r="AQ20">
        <v>2</v>
      </c>
      <c r="AR20">
        <v>3</v>
      </c>
      <c r="AS20">
        <v>62</v>
      </c>
      <c r="AT20">
        <v>56</v>
      </c>
      <c r="AU20">
        <v>56</v>
      </c>
      <c r="AV20">
        <v>56</v>
      </c>
      <c r="AW20">
        <v>41</v>
      </c>
      <c r="AX20">
        <v>22</v>
      </c>
      <c r="AY20">
        <v>42</v>
      </c>
      <c r="AZ20">
        <v>50</v>
      </c>
      <c r="BA20">
        <v>58</v>
      </c>
      <c r="BB20">
        <v>73</v>
      </c>
      <c r="BC20">
        <v>50</v>
      </c>
      <c r="BD20">
        <v>73</v>
      </c>
      <c r="BE20">
        <v>78</v>
      </c>
      <c r="BF20">
        <v>5</v>
      </c>
      <c r="BG20">
        <v>5</v>
      </c>
      <c r="BH20">
        <v>2</v>
      </c>
      <c r="BI20">
        <v>6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0</v>
      </c>
      <c r="CO20">
        <v>13.5</v>
      </c>
      <c r="CP20">
        <f t="shared" si="1"/>
        <v>491</v>
      </c>
      <c r="CQ20">
        <f t="shared" si="2"/>
        <v>10</v>
      </c>
      <c r="CR20">
        <f t="shared" si="3"/>
        <v>717</v>
      </c>
      <c r="CS20">
        <f t="shared" si="4"/>
        <v>18</v>
      </c>
      <c r="CT20">
        <f>demographic__2[[#This Row],[post-vas]]-demographic__2[[#This Row],[pre-vas]]</f>
        <v>226</v>
      </c>
      <c r="CU20">
        <f>demographic__2[[#This Row],[post-wan]]-demographic__2[[#This Row],[pre-wan]]</f>
        <v>8</v>
      </c>
      <c r="CV20">
        <f t="shared" si="5"/>
        <v>30</v>
      </c>
    </row>
    <row r="21" spans="1:100" x14ac:dyDescent="0.25">
      <c r="A21">
        <v>10509</v>
      </c>
      <c r="B21">
        <v>22</v>
      </c>
      <c r="C21" s="1">
        <v>0.41666666666666669</v>
      </c>
      <c r="D21" s="2">
        <v>44708</v>
      </c>
      <c r="E21" s="1">
        <v>9.375E-2</v>
      </c>
      <c r="F21" s="4">
        <v>3076.0990000000002</v>
      </c>
      <c r="G21" s="4">
        <v>715</v>
      </c>
      <c r="H21" s="4">
        <v>670</v>
      </c>
      <c r="I21" s="5">
        <f t="shared" si="0"/>
        <v>0.93055555555555558</v>
      </c>
      <c r="K21" s="4">
        <v>1</v>
      </c>
      <c r="L21" s="4">
        <v>370.459</v>
      </c>
      <c r="N21" s="4" t="s">
        <v>93</v>
      </c>
      <c r="O21" t="s">
        <v>134</v>
      </c>
      <c r="P21">
        <v>24</v>
      </c>
      <c r="Q21" t="s">
        <v>124</v>
      </c>
      <c r="R21" t="s">
        <v>102</v>
      </c>
      <c r="S21" t="s">
        <v>97</v>
      </c>
      <c r="T21">
        <v>1</v>
      </c>
      <c r="U21">
        <v>8</v>
      </c>
      <c r="V21" t="s">
        <v>98</v>
      </c>
      <c r="W21" t="s">
        <v>103</v>
      </c>
      <c r="X21" t="s">
        <v>104</v>
      </c>
      <c r="Y21">
        <v>1</v>
      </c>
      <c r="Z21" t="s">
        <v>97</v>
      </c>
      <c r="AA21" t="s">
        <v>97</v>
      </c>
      <c r="AB21">
        <v>55</v>
      </c>
      <c r="AC21">
        <v>60</v>
      </c>
      <c r="AD21">
        <v>56</v>
      </c>
      <c r="AE21">
        <v>1</v>
      </c>
      <c r="AF21">
        <v>1</v>
      </c>
      <c r="AG21">
        <v>1</v>
      </c>
      <c r="AH21">
        <v>1</v>
      </c>
      <c r="AI21">
        <v>57</v>
      </c>
      <c r="AJ21">
        <v>0</v>
      </c>
      <c r="AK21">
        <v>36</v>
      </c>
      <c r="AL21">
        <v>36</v>
      </c>
      <c r="AM21">
        <v>36</v>
      </c>
      <c r="AN21">
        <v>68</v>
      </c>
      <c r="AO21">
        <v>3</v>
      </c>
      <c r="AP21">
        <v>5</v>
      </c>
      <c r="AQ21">
        <v>1</v>
      </c>
      <c r="AR21">
        <v>3</v>
      </c>
      <c r="AS21">
        <v>72</v>
      </c>
      <c r="AT21">
        <v>81</v>
      </c>
      <c r="AU21">
        <v>81</v>
      </c>
      <c r="AV21">
        <v>73</v>
      </c>
      <c r="AW21">
        <v>80</v>
      </c>
      <c r="AX21">
        <v>81</v>
      </c>
      <c r="AY21">
        <v>74</v>
      </c>
      <c r="AZ21">
        <v>83</v>
      </c>
      <c r="BA21">
        <v>84</v>
      </c>
      <c r="BB21">
        <v>72</v>
      </c>
      <c r="BC21">
        <v>73</v>
      </c>
      <c r="BD21">
        <v>100</v>
      </c>
      <c r="BE21">
        <v>100</v>
      </c>
      <c r="BF21">
        <v>5</v>
      </c>
      <c r="BG21">
        <v>5</v>
      </c>
      <c r="BH21">
        <v>5</v>
      </c>
      <c r="BI21">
        <v>5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1</v>
      </c>
      <c r="BY21">
        <v>1</v>
      </c>
      <c r="BZ21">
        <v>0</v>
      </c>
      <c r="CA21">
        <v>1</v>
      </c>
      <c r="CB21">
        <v>0</v>
      </c>
      <c r="CC21">
        <v>0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0</v>
      </c>
      <c r="CO21">
        <v>13.5</v>
      </c>
      <c r="CP21">
        <f t="shared" si="1"/>
        <v>408</v>
      </c>
      <c r="CQ21">
        <f t="shared" si="2"/>
        <v>12</v>
      </c>
      <c r="CR21">
        <f t="shared" si="3"/>
        <v>1054</v>
      </c>
      <c r="CS21">
        <f t="shared" si="4"/>
        <v>20</v>
      </c>
      <c r="CT21">
        <f>demographic__2[[#This Row],[post-vas]]-demographic__2[[#This Row],[pre-vas]]</f>
        <v>646</v>
      </c>
      <c r="CU21">
        <f>demographic__2[[#This Row],[post-wan]]-demographic__2[[#This Row],[pre-wan]]</f>
        <v>8</v>
      </c>
      <c r="CV21">
        <f t="shared" si="5"/>
        <v>26</v>
      </c>
    </row>
    <row r="22" spans="1:100" x14ac:dyDescent="0.25">
      <c r="A22">
        <v>10510</v>
      </c>
      <c r="B22">
        <v>13</v>
      </c>
      <c r="C22" s="1">
        <v>0.41666666666666669</v>
      </c>
      <c r="D22" s="2">
        <v>44694</v>
      </c>
      <c r="E22" s="1">
        <v>9.0277777777777776E-2</v>
      </c>
      <c r="F22" s="4">
        <v>2832.4189999999999</v>
      </c>
      <c r="G22" s="4">
        <v>715</v>
      </c>
      <c r="H22" s="4">
        <v>696</v>
      </c>
      <c r="I22" s="5">
        <f t="shared" si="0"/>
        <v>0.96666666666666667</v>
      </c>
      <c r="K22" s="4">
        <v>3</v>
      </c>
      <c r="L22" s="4">
        <v>335.839</v>
      </c>
      <c r="N22" s="4" t="s">
        <v>106</v>
      </c>
      <c r="O22" t="s">
        <v>135</v>
      </c>
      <c r="P22">
        <v>20</v>
      </c>
      <c r="Q22" t="s">
        <v>124</v>
      </c>
      <c r="R22" t="s">
        <v>102</v>
      </c>
      <c r="S22" t="s">
        <v>97</v>
      </c>
      <c r="T22">
        <v>0</v>
      </c>
      <c r="U22">
        <v>8</v>
      </c>
      <c r="V22" t="s">
        <v>97</v>
      </c>
      <c r="W22" t="s">
        <v>1</v>
      </c>
      <c r="X22" t="s">
        <v>97</v>
      </c>
      <c r="Y22">
        <v>0</v>
      </c>
      <c r="Z22" t="s">
        <v>97</v>
      </c>
      <c r="AA22" t="s">
        <v>97</v>
      </c>
      <c r="AB22">
        <v>23</v>
      </c>
      <c r="AC22">
        <v>13</v>
      </c>
      <c r="AD22">
        <v>15</v>
      </c>
      <c r="AE22">
        <v>16</v>
      </c>
      <c r="AF22">
        <v>18</v>
      </c>
      <c r="AG22">
        <v>18</v>
      </c>
      <c r="AH22">
        <v>10</v>
      </c>
      <c r="AI22">
        <v>15</v>
      </c>
      <c r="AJ22">
        <v>14</v>
      </c>
      <c r="AK22">
        <v>15</v>
      </c>
      <c r="AL22">
        <v>17</v>
      </c>
      <c r="AM22">
        <v>20</v>
      </c>
      <c r="AN22">
        <v>21</v>
      </c>
      <c r="AO22">
        <v>6</v>
      </c>
      <c r="AP22">
        <v>6</v>
      </c>
      <c r="AQ22">
        <v>4</v>
      </c>
      <c r="AR22">
        <v>4</v>
      </c>
      <c r="AS22">
        <v>12</v>
      </c>
      <c r="AT22">
        <v>12</v>
      </c>
      <c r="AU22">
        <v>12</v>
      </c>
      <c r="AV22">
        <v>12</v>
      </c>
      <c r="AW22">
        <v>11</v>
      </c>
      <c r="AX22">
        <v>13</v>
      </c>
      <c r="AY22">
        <v>13</v>
      </c>
      <c r="AZ22">
        <v>16</v>
      </c>
      <c r="BA22">
        <v>16</v>
      </c>
      <c r="BB22">
        <v>16</v>
      </c>
      <c r="BC22">
        <v>17</v>
      </c>
      <c r="BD22">
        <v>20</v>
      </c>
      <c r="BE22">
        <v>20</v>
      </c>
      <c r="BF22">
        <v>6</v>
      </c>
      <c r="BG22">
        <v>5</v>
      </c>
      <c r="BH22">
        <v>4</v>
      </c>
      <c r="BI22">
        <v>4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0</v>
      </c>
      <c r="CO22">
        <v>13.5</v>
      </c>
      <c r="CP22">
        <f t="shared" si="1"/>
        <v>215</v>
      </c>
      <c r="CQ22">
        <f t="shared" si="2"/>
        <v>20</v>
      </c>
      <c r="CR22">
        <f t="shared" si="3"/>
        <v>190</v>
      </c>
      <c r="CS22">
        <f t="shared" si="4"/>
        <v>19</v>
      </c>
      <c r="CT22">
        <f>demographic__2[[#This Row],[post-vas]]-demographic__2[[#This Row],[pre-vas]]</f>
        <v>-25</v>
      </c>
      <c r="CU22">
        <f>demographic__2[[#This Row],[post-wan]]-demographic__2[[#This Row],[pre-wan]]</f>
        <v>-1</v>
      </c>
      <c r="CV22">
        <f t="shared" si="5"/>
        <v>30</v>
      </c>
    </row>
    <row r="23" spans="1:100" x14ac:dyDescent="0.25">
      <c r="A23">
        <v>15000</v>
      </c>
      <c r="B23">
        <v>35</v>
      </c>
      <c r="C23" s="1">
        <v>0.40625</v>
      </c>
      <c r="D23" s="2">
        <v>44796</v>
      </c>
      <c r="E23" s="1">
        <v>0.10416666666666667</v>
      </c>
      <c r="F23" s="4">
        <v>3058.2</v>
      </c>
      <c r="G23" s="4">
        <v>716</v>
      </c>
      <c r="H23" s="4">
        <v>688</v>
      </c>
      <c r="I23" s="5">
        <f t="shared" si="0"/>
        <v>0.9555555555555556</v>
      </c>
      <c r="K23" s="4">
        <v>3</v>
      </c>
      <c r="L23" s="4">
        <v>326.72000000000003</v>
      </c>
      <c r="M23" s="4">
        <v>90</v>
      </c>
      <c r="N23" s="4" t="s">
        <v>106</v>
      </c>
      <c r="O23" t="s">
        <v>167</v>
      </c>
      <c r="P23">
        <v>62</v>
      </c>
      <c r="Q23" t="s">
        <v>95</v>
      </c>
      <c r="R23" t="s">
        <v>102</v>
      </c>
      <c r="S23" t="s">
        <v>97</v>
      </c>
      <c r="T23">
        <v>3.5</v>
      </c>
      <c r="U23">
        <v>8</v>
      </c>
      <c r="V23" t="s">
        <v>108</v>
      </c>
      <c r="W23" t="s">
        <v>1</v>
      </c>
      <c r="X23" t="s">
        <v>1</v>
      </c>
      <c r="Y23">
        <v>0</v>
      </c>
      <c r="Z23" t="s">
        <v>144</v>
      </c>
      <c r="AA23" t="s">
        <v>1</v>
      </c>
      <c r="AB23">
        <v>19</v>
      </c>
      <c r="AC23">
        <v>36</v>
      </c>
      <c r="AD23">
        <v>28</v>
      </c>
      <c r="AE23">
        <v>17</v>
      </c>
      <c r="AF23">
        <v>23</v>
      </c>
      <c r="AG23">
        <v>12</v>
      </c>
      <c r="AH23">
        <v>18</v>
      </c>
      <c r="AI23">
        <v>27</v>
      </c>
      <c r="AJ23">
        <v>29</v>
      </c>
      <c r="AK23">
        <v>22</v>
      </c>
      <c r="AL23">
        <v>28</v>
      </c>
      <c r="AM23">
        <v>31</v>
      </c>
      <c r="AN23">
        <v>31</v>
      </c>
      <c r="AO23">
        <v>3</v>
      </c>
      <c r="AP23">
        <v>2</v>
      </c>
      <c r="AQ23">
        <v>3</v>
      </c>
      <c r="AR23">
        <v>3</v>
      </c>
      <c r="AS23">
        <v>68</v>
      </c>
      <c r="AT23">
        <v>76</v>
      </c>
      <c r="AU23">
        <v>75</v>
      </c>
      <c r="AV23">
        <v>56</v>
      </c>
      <c r="AW23">
        <v>22</v>
      </c>
      <c r="AX23">
        <v>19</v>
      </c>
      <c r="AY23">
        <v>19</v>
      </c>
      <c r="AZ23">
        <v>64</v>
      </c>
      <c r="BA23">
        <v>29</v>
      </c>
      <c r="BB23">
        <v>72</v>
      </c>
      <c r="BC23">
        <v>64</v>
      </c>
      <c r="BD23">
        <v>66</v>
      </c>
      <c r="BE23">
        <v>70</v>
      </c>
      <c r="BF23">
        <v>4</v>
      </c>
      <c r="BG23">
        <v>4</v>
      </c>
      <c r="BH23">
        <v>4</v>
      </c>
      <c r="BI23">
        <v>4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15</v>
      </c>
      <c r="CP23">
        <f t="shared" si="1"/>
        <v>321</v>
      </c>
      <c r="CQ23">
        <f t="shared" si="2"/>
        <v>11</v>
      </c>
      <c r="CR23">
        <f t="shared" si="3"/>
        <v>700</v>
      </c>
      <c r="CS23">
        <f t="shared" si="4"/>
        <v>16</v>
      </c>
      <c r="CT23">
        <f>demographic__2[[#This Row],[post-vas]]-demographic__2[[#This Row],[pre-vas]]</f>
        <v>379</v>
      </c>
      <c r="CU23">
        <f>demographic__2[[#This Row],[post-wan]]-demographic__2[[#This Row],[pre-wan]]</f>
        <v>5</v>
      </c>
      <c r="CV23">
        <f t="shared" si="5"/>
        <v>26</v>
      </c>
    </row>
    <row r="24" spans="1:100" x14ac:dyDescent="0.25">
      <c r="A24">
        <v>15001</v>
      </c>
      <c r="B24">
        <v>29</v>
      </c>
      <c r="C24" s="1">
        <v>0.42708333333333331</v>
      </c>
      <c r="D24" s="2">
        <v>44762</v>
      </c>
      <c r="E24" s="1">
        <v>9.7222222222222224E-2</v>
      </c>
      <c r="F24" s="4">
        <v>2811.86</v>
      </c>
      <c r="G24" s="4">
        <v>716</v>
      </c>
      <c r="H24" s="4">
        <v>689</v>
      </c>
      <c r="I24" s="5">
        <f t="shared" si="0"/>
        <v>0.95694444444444449</v>
      </c>
      <c r="K24" s="4">
        <v>2.5</v>
      </c>
      <c r="L24" s="4">
        <v>332.96</v>
      </c>
      <c r="M24" s="4">
        <v>90</v>
      </c>
      <c r="N24" s="4" t="s">
        <v>93</v>
      </c>
      <c r="P24">
        <v>62</v>
      </c>
      <c r="Q24" t="s">
        <v>95</v>
      </c>
      <c r="R24" t="s">
        <v>102</v>
      </c>
      <c r="S24" t="s">
        <v>97</v>
      </c>
      <c r="T24">
        <v>1</v>
      </c>
      <c r="U24">
        <v>7.5</v>
      </c>
      <c r="V24" t="s">
        <v>98</v>
      </c>
      <c r="W24" t="s">
        <v>103</v>
      </c>
      <c r="X24" t="s">
        <v>155</v>
      </c>
      <c r="Y24">
        <v>1</v>
      </c>
      <c r="Z24" t="s">
        <v>156</v>
      </c>
      <c r="AA24" t="s">
        <v>97</v>
      </c>
      <c r="AB24">
        <v>22</v>
      </c>
      <c r="AC24">
        <v>16</v>
      </c>
      <c r="AD24">
        <v>14</v>
      </c>
      <c r="AE24">
        <v>13</v>
      </c>
      <c r="AF24">
        <v>3</v>
      </c>
      <c r="AG24">
        <v>4</v>
      </c>
      <c r="AH24">
        <v>6</v>
      </c>
      <c r="AI24">
        <v>15</v>
      </c>
      <c r="AJ24">
        <v>14</v>
      </c>
      <c r="AK24">
        <v>14</v>
      </c>
      <c r="AL24">
        <v>7</v>
      </c>
      <c r="AM24">
        <v>7</v>
      </c>
      <c r="AN24">
        <v>20</v>
      </c>
      <c r="AO24">
        <v>3</v>
      </c>
      <c r="AP24">
        <v>2</v>
      </c>
      <c r="AQ24">
        <v>2</v>
      </c>
      <c r="AR24">
        <v>3</v>
      </c>
      <c r="AS24">
        <v>23</v>
      </c>
      <c r="AT24">
        <v>18</v>
      </c>
      <c r="AU24">
        <v>19</v>
      </c>
      <c r="AV24">
        <v>20</v>
      </c>
      <c r="AW24">
        <v>36</v>
      </c>
      <c r="AX24">
        <v>12</v>
      </c>
      <c r="AY24">
        <v>13</v>
      </c>
      <c r="AZ24">
        <v>22</v>
      </c>
      <c r="BA24">
        <v>21</v>
      </c>
      <c r="BB24">
        <v>28</v>
      </c>
      <c r="BC24">
        <v>26</v>
      </c>
      <c r="BD24">
        <v>7</v>
      </c>
      <c r="BE24">
        <v>21</v>
      </c>
      <c r="BF24">
        <v>4</v>
      </c>
      <c r="BG24">
        <v>3</v>
      </c>
      <c r="BH24">
        <v>3</v>
      </c>
      <c r="BI24">
        <v>3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0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14</v>
      </c>
      <c r="CP24">
        <f t="shared" si="1"/>
        <v>155</v>
      </c>
      <c r="CQ24">
        <f t="shared" si="2"/>
        <v>10</v>
      </c>
      <c r="CR24">
        <f t="shared" si="3"/>
        <v>266</v>
      </c>
      <c r="CS24">
        <f t="shared" si="4"/>
        <v>13</v>
      </c>
      <c r="CT24">
        <f>demographic__2[[#This Row],[post-vas]]-demographic__2[[#This Row],[pre-vas]]</f>
        <v>111</v>
      </c>
      <c r="CU24">
        <f>demographic__2[[#This Row],[post-wan]]-demographic__2[[#This Row],[pre-wan]]</f>
        <v>3</v>
      </c>
      <c r="CV24">
        <f t="shared" si="5"/>
        <v>29</v>
      </c>
    </row>
    <row r="25" spans="1:100" x14ac:dyDescent="0.25">
      <c r="A25">
        <v>15002</v>
      </c>
      <c r="B25">
        <v>34</v>
      </c>
      <c r="C25" s="1">
        <v>0.375</v>
      </c>
      <c r="D25" s="2">
        <v>44791</v>
      </c>
      <c r="E25" s="1">
        <v>9.7222222222222224E-2</v>
      </c>
      <c r="F25" s="4">
        <v>2864.58</v>
      </c>
      <c r="G25" s="4">
        <v>716</v>
      </c>
      <c r="H25" s="4">
        <v>687</v>
      </c>
      <c r="I25" s="5">
        <f t="shared" si="0"/>
        <v>0.95416666666666672</v>
      </c>
      <c r="K25" s="4">
        <v>1.5</v>
      </c>
      <c r="L25" s="4">
        <v>331.36</v>
      </c>
      <c r="M25" s="4">
        <v>90</v>
      </c>
      <c r="N25" s="4" t="s">
        <v>106</v>
      </c>
      <c r="O25" t="s">
        <v>166</v>
      </c>
      <c r="P25">
        <v>66</v>
      </c>
      <c r="Q25" t="s">
        <v>95</v>
      </c>
      <c r="R25" t="s">
        <v>102</v>
      </c>
      <c r="S25" t="s">
        <v>98</v>
      </c>
      <c r="T25">
        <v>0</v>
      </c>
      <c r="U25">
        <v>6</v>
      </c>
      <c r="V25" t="s">
        <v>97</v>
      </c>
      <c r="W25" t="s">
        <v>1</v>
      </c>
      <c r="X25" t="s">
        <v>1</v>
      </c>
      <c r="Y25">
        <v>0</v>
      </c>
      <c r="Z25" t="s">
        <v>98</v>
      </c>
      <c r="AA25" t="s">
        <v>97</v>
      </c>
      <c r="AB25">
        <v>11</v>
      </c>
      <c r="AC25">
        <v>12</v>
      </c>
      <c r="AD25">
        <v>11</v>
      </c>
      <c r="AE25">
        <v>12</v>
      </c>
      <c r="AF25">
        <v>11</v>
      </c>
      <c r="AG25">
        <v>12</v>
      </c>
      <c r="AH25">
        <v>12</v>
      </c>
      <c r="AI25">
        <v>15</v>
      </c>
      <c r="AJ25">
        <v>16</v>
      </c>
      <c r="AK25">
        <v>17</v>
      </c>
      <c r="AL25">
        <v>16</v>
      </c>
      <c r="AM25">
        <v>21</v>
      </c>
      <c r="AN25">
        <v>21</v>
      </c>
      <c r="AO25">
        <v>1</v>
      </c>
      <c r="AP25">
        <v>1</v>
      </c>
      <c r="AQ25">
        <v>3</v>
      </c>
      <c r="AR25">
        <v>1</v>
      </c>
      <c r="AS25">
        <v>49</v>
      </c>
      <c r="AT25">
        <v>38</v>
      </c>
      <c r="AU25">
        <v>38</v>
      </c>
      <c r="AV25">
        <v>38</v>
      </c>
      <c r="AW25">
        <v>37</v>
      </c>
      <c r="AX25">
        <v>11</v>
      </c>
      <c r="AY25">
        <v>19</v>
      </c>
      <c r="AZ25">
        <v>19</v>
      </c>
      <c r="BA25">
        <v>65</v>
      </c>
      <c r="BB25">
        <v>26</v>
      </c>
      <c r="BC25">
        <v>66</v>
      </c>
      <c r="BD25">
        <v>30</v>
      </c>
      <c r="BE25">
        <v>70</v>
      </c>
      <c r="BF25">
        <v>7</v>
      </c>
      <c r="BG25">
        <v>4</v>
      </c>
      <c r="BH25">
        <v>7</v>
      </c>
      <c r="BI25">
        <v>5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0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0</v>
      </c>
      <c r="CO25">
        <v>14</v>
      </c>
      <c r="CP25">
        <f t="shared" si="1"/>
        <v>187</v>
      </c>
      <c r="CQ25">
        <f t="shared" si="2"/>
        <v>6</v>
      </c>
      <c r="CR25">
        <f t="shared" si="3"/>
        <v>506</v>
      </c>
      <c r="CS25">
        <f t="shared" si="4"/>
        <v>23</v>
      </c>
      <c r="CT25">
        <f>demographic__2[[#This Row],[post-vas]]-demographic__2[[#This Row],[pre-vas]]</f>
        <v>319</v>
      </c>
      <c r="CU25">
        <f>demographic__2[[#This Row],[post-wan]]-demographic__2[[#This Row],[pre-wan]]</f>
        <v>17</v>
      </c>
      <c r="CV25">
        <f t="shared" si="5"/>
        <v>27</v>
      </c>
    </row>
    <row r="26" spans="1:100" x14ac:dyDescent="0.25">
      <c r="A26">
        <v>15003</v>
      </c>
      <c r="B26">
        <v>36</v>
      </c>
      <c r="C26" s="1">
        <v>0.39583333333333331</v>
      </c>
      <c r="D26" s="2">
        <v>44797</v>
      </c>
      <c r="E26" s="1">
        <v>9.375E-2</v>
      </c>
      <c r="F26" s="4">
        <v>2844</v>
      </c>
      <c r="G26" s="4">
        <v>716</v>
      </c>
      <c r="H26" s="4">
        <v>705</v>
      </c>
      <c r="I26" s="5">
        <f t="shared" si="0"/>
        <v>0.97916666666666663</v>
      </c>
      <c r="K26" s="4">
        <v>2</v>
      </c>
      <c r="L26" s="4">
        <v>331.43900000000002</v>
      </c>
      <c r="M26" s="4">
        <v>90</v>
      </c>
      <c r="N26" s="4" t="s">
        <v>93</v>
      </c>
      <c r="O26" t="s">
        <v>168</v>
      </c>
      <c r="P26">
        <v>58</v>
      </c>
      <c r="Q26" t="s">
        <v>95</v>
      </c>
      <c r="R26" t="s">
        <v>102</v>
      </c>
      <c r="S26" t="s">
        <v>97</v>
      </c>
      <c r="T26">
        <v>1</v>
      </c>
      <c r="U26">
        <v>7</v>
      </c>
      <c r="V26" t="s">
        <v>108</v>
      </c>
      <c r="W26" t="s">
        <v>1</v>
      </c>
      <c r="X26" t="s">
        <v>1</v>
      </c>
      <c r="Y26">
        <v>0</v>
      </c>
      <c r="Z26" t="s">
        <v>1</v>
      </c>
      <c r="AA26" t="s">
        <v>1</v>
      </c>
      <c r="AB26">
        <v>57</v>
      </c>
      <c r="AC26">
        <v>58</v>
      </c>
      <c r="AD26">
        <v>41</v>
      </c>
      <c r="AE26">
        <v>14</v>
      </c>
      <c r="AF26">
        <v>28</v>
      </c>
      <c r="AG26">
        <v>36</v>
      </c>
      <c r="AH26">
        <v>28</v>
      </c>
      <c r="AI26">
        <v>28</v>
      </c>
      <c r="AJ26">
        <v>41</v>
      </c>
      <c r="AK26">
        <v>57</v>
      </c>
      <c r="AL26">
        <v>68</v>
      </c>
      <c r="AM26">
        <v>24</v>
      </c>
      <c r="AN26">
        <v>37</v>
      </c>
      <c r="AO26">
        <v>5</v>
      </c>
      <c r="AP26">
        <v>4</v>
      </c>
      <c r="AQ26">
        <v>3</v>
      </c>
      <c r="AR26">
        <v>3</v>
      </c>
      <c r="AS26">
        <v>47</v>
      </c>
      <c r="AT26">
        <v>47</v>
      </c>
      <c r="AU26">
        <v>45</v>
      </c>
      <c r="AV26">
        <v>14</v>
      </c>
      <c r="AW26">
        <v>18</v>
      </c>
      <c r="AX26">
        <v>20</v>
      </c>
      <c r="AY26">
        <v>18</v>
      </c>
      <c r="AZ26">
        <v>78</v>
      </c>
      <c r="BA26">
        <v>55</v>
      </c>
      <c r="BB26">
        <v>56</v>
      </c>
      <c r="BC26">
        <v>75</v>
      </c>
      <c r="BD26">
        <v>20</v>
      </c>
      <c r="BE26">
        <v>27</v>
      </c>
      <c r="BF26">
        <v>6</v>
      </c>
      <c r="BG26">
        <v>5</v>
      </c>
      <c r="BH26">
        <v>4</v>
      </c>
      <c r="BI26">
        <v>6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0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0</v>
      </c>
      <c r="CO26">
        <v>14</v>
      </c>
      <c r="CP26">
        <f t="shared" si="1"/>
        <v>517</v>
      </c>
      <c r="CQ26">
        <f t="shared" si="2"/>
        <v>15</v>
      </c>
      <c r="CR26">
        <f t="shared" si="3"/>
        <v>520</v>
      </c>
      <c r="CS26">
        <f t="shared" si="4"/>
        <v>21</v>
      </c>
      <c r="CT26">
        <f>demographic__2[[#This Row],[post-vas]]-demographic__2[[#This Row],[pre-vas]]</f>
        <v>3</v>
      </c>
      <c r="CU26">
        <f>demographic__2[[#This Row],[post-wan]]-demographic__2[[#This Row],[pre-wan]]</f>
        <v>6</v>
      </c>
      <c r="CV26">
        <f t="shared" si="5"/>
        <v>27</v>
      </c>
    </row>
    <row r="27" spans="1:100" x14ac:dyDescent="0.25">
      <c r="A27">
        <v>15004</v>
      </c>
      <c r="B27">
        <v>32</v>
      </c>
      <c r="C27" s="1">
        <v>0.45833333333333331</v>
      </c>
      <c r="D27" s="2">
        <v>44788</v>
      </c>
      <c r="E27" s="1">
        <v>9.7222222222222224E-2</v>
      </c>
      <c r="F27" s="4">
        <v>2837.38</v>
      </c>
      <c r="G27" s="4">
        <v>716</v>
      </c>
      <c r="H27" s="4">
        <v>668</v>
      </c>
      <c r="I27" s="5">
        <f t="shared" si="0"/>
        <v>0.92777777777777781</v>
      </c>
      <c r="J27" s="5" t="s">
        <v>187</v>
      </c>
      <c r="K27" s="4">
        <v>3.5</v>
      </c>
      <c r="L27" s="4">
        <v>331.67</v>
      </c>
      <c r="M27" s="4">
        <v>90</v>
      </c>
      <c r="N27" s="4" t="s">
        <v>106</v>
      </c>
      <c r="O27" t="s">
        <v>161</v>
      </c>
      <c r="P27">
        <v>76</v>
      </c>
      <c r="Q27" t="s">
        <v>95</v>
      </c>
      <c r="R27" t="s">
        <v>102</v>
      </c>
      <c r="S27" t="s">
        <v>97</v>
      </c>
      <c r="T27">
        <v>2</v>
      </c>
      <c r="U27">
        <v>6</v>
      </c>
      <c r="V27" t="s">
        <v>97</v>
      </c>
      <c r="W27" t="s">
        <v>1</v>
      </c>
      <c r="X27" t="s">
        <v>1</v>
      </c>
      <c r="Y27">
        <v>0</v>
      </c>
      <c r="Z27" t="s">
        <v>162</v>
      </c>
      <c r="AA27" t="s">
        <v>97</v>
      </c>
      <c r="AB27">
        <v>35</v>
      </c>
      <c r="AC27">
        <v>35</v>
      </c>
      <c r="AD27">
        <v>35</v>
      </c>
      <c r="AE27">
        <v>35</v>
      </c>
      <c r="AF27">
        <v>35</v>
      </c>
      <c r="AG27">
        <v>35</v>
      </c>
      <c r="AH27">
        <v>35</v>
      </c>
      <c r="AI27">
        <v>35</v>
      </c>
      <c r="AJ27">
        <v>23</v>
      </c>
      <c r="AK27">
        <v>22</v>
      </c>
      <c r="AL27">
        <v>22</v>
      </c>
      <c r="AM27">
        <v>23</v>
      </c>
      <c r="AN27">
        <v>22</v>
      </c>
      <c r="AO27">
        <v>1</v>
      </c>
      <c r="AP27">
        <v>1</v>
      </c>
      <c r="AQ27">
        <v>1</v>
      </c>
      <c r="AR27">
        <v>1</v>
      </c>
      <c r="AS27">
        <v>22</v>
      </c>
      <c r="AT27">
        <v>22</v>
      </c>
      <c r="AU27">
        <v>22</v>
      </c>
      <c r="AV27">
        <v>22</v>
      </c>
      <c r="AW27">
        <v>24</v>
      </c>
      <c r="AX27">
        <v>22</v>
      </c>
      <c r="AY27">
        <v>22</v>
      </c>
      <c r="AZ27">
        <v>22</v>
      </c>
      <c r="BA27">
        <v>22</v>
      </c>
      <c r="BB27">
        <v>24</v>
      </c>
      <c r="BC27">
        <v>23</v>
      </c>
      <c r="BD27">
        <v>23</v>
      </c>
      <c r="BE27">
        <v>23</v>
      </c>
      <c r="BF27">
        <v>2</v>
      </c>
      <c r="BG27">
        <v>1</v>
      </c>
      <c r="BH27">
        <v>2</v>
      </c>
      <c r="BI27">
        <v>2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0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0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0</v>
      </c>
      <c r="CO27">
        <v>14</v>
      </c>
      <c r="CP27">
        <f t="shared" si="1"/>
        <v>392</v>
      </c>
      <c r="CQ27">
        <f t="shared" si="2"/>
        <v>4</v>
      </c>
      <c r="CR27">
        <f t="shared" si="3"/>
        <v>293</v>
      </c>
      <c r="CS27">
        <f t="shared" si="4"/>
        <v>7</v>
      </c>
      <c r="CT27">
        <f>demographic__2[[#This Row],[post-vas]]-demographic__2[[#This Row],[pre-vas]]</f>
        <v>-99</v>
      </c>
      <c r="CU27">
        <f>demographic__2[[#This Row],[post-wan]]-demographic__2[[#This Row],[pre-wan]]</f>
        <v>3</v>
      </c>
      <c r="CV27">
        <f t="shared" si="5"/>
        <v>25</v>
      </c>
    </row>
    <row r="28" spans="1:100" x14ac:dyDescent="0.25">
      <c r="A28">
        <v>15005</v>
      </c>
      <c r="B28">
        <v>38</v>
      </c>
      <c r="C28" s="1">
        <v>0.41666666666666669</v>
      </c>
      <c r="D28" s="2">
        <v>44802</v>
      </c>
      <c r="E28" s="1">
        <v>0.10416666666666667</v>
      </c>
      <c r="F28" s="4">
        <v>2945.2</v>
      </c>
      <c r="G28" s="4">
        <v>716</v>
      </c>
      <c r="H28" s="4">
        <v>660</v>
      </c>
      <c r="I28" s="5">
        <f t="shared" si="0"/>
        <v>0.91666666666666663</v>
      </c>
      <c r="J28" s="5" t="s">
        <v>189</v>
      </c>
      <c r="K28" s="4">
        <v>3</v>
      </c>
      <c r="L28" s="4">
        <v>425.18</v>
      </c>
      <c r="M28" s="4">
        <v>90</v>
      </c>
      <c r="N28" s="4" t="s">
        <v>93</v>
      </c>
      <c r="O28" t="s">
        <v>169</v>
      </c>
      <c r="P28">
        <v>57</v>
      </c>
      <c r="Q28" t="s">
        <v>95</v>
      </c>
      <c r="R28" t="s">
        <v>102</v>
      </c>
      <c r="S28" t="s">
        <v>97</v>
      </c>
      <c r="T28">
        <v>3</v>
      </c>
      <c r="U28">
        <v>7</v>
      </c>
      <c r="V28" t="s">
        <v>98</v>
      </c>
      <c r="W28" t="s">
        <v>1</v>
      </c>
      <c r="X28" t="s">
        <v>170</v>
      </c>
      <c r="Y28">
        <v>0</v>
      </c>
      <c r="Z28" t="s">
        <v>171</v>
      </c>
      <c r="AA28" t="s">
        <v>172</v>
      </c>
      <c r="AB28">
        <v>64</v>
      </c>
      <c r="AC28">
        <v>58</v>
      </c>
      <c r="AD28">
        <v>56</v>
      </c>
      <c r="AE28">
        <v>57</v>
      </c>
      <c r="AF28">
        <v>61</v>
      </c>
      <c r="AG28">
        <v>40</v>
      </c>
      <c r="AH28">
        <v>41</v>
      </c>
      <c r="AI28">
        <v>33</v>
      </c>
      <c r="AJ28">
        <v>49</v>
      </c>
      <c r="AK28">
        <v>37</v>
      </c>
      <c r="AL28">
        <v>51</v>
      </c>
      <c r="AM28">
        <v>69</v>
      </c>
      <c r="AN28">
        <v>27</v>
      </c>
      <c r="AO28">
        <v>3</v>
      </c>
      <c r="AP28">
        <v>3</v>
      </c>
      <c r="AQ28">
        <v>3</v>
      </c>
      <c r="AR28">
        <v>3</v>
      </c>
      <c r="AS28">
        <v>55</v>
      </c>
      <c r="AT28">
        <v>61</v>
      </c>
      <c r="AU28">
        <v>56</v>
      </c>
      <c r="AV28">
        <v>56</v>
      </c>
      <c r="AW28">
        <v>72</v>
      </c>
      <c r="AX28">
        <v>56</v>
      </c>
      <c r="AY28">
        <v>40</v>
      </c>
      <c r="AZ28">
        <v>41</v>
      </c>
      <c r="BA28">
        <v>59</v>
      </c>
      <c r="BB28">
        <v>33</v>
      </c>
      <c r="BC28">
        <v>54</v>
      </c>
      <c r="BD28">
        <v>36</v>
      </c>
      <c r="BE28">
        <v>29</v>
      </c>
      <c r="BF28">
        <v>4</v>
      </c>
      <c r="BG28">
        <v>3</v>
      </c>
      <c r="BH28">
        <v>4</v>
      </c>
      <c r="BI28">
        <v>3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0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0</v>
      </c>
      <c r="CO28">
        <v>15</v>
      </c>
      <c r="CP28">
        <f t="shared" si="1"/>
        <v>643</v>
      </c>
      <c r="CQ28">
        <f t="shared" si="2"/>
        <v>12</v>
      </c>
      <c r="CR28">
        <f t="shared" si="3"/>
        <v>648</v>
      </c>
      <c r="CS28">
        <f t="shared" si="4"/>
        <v>14</v>
      </c>
      <c r="CT28">
        <f>demographic__2[[#This Row],[post-vas]]-demographic__2[[#This Row],[pre-vas]]</f>
        <v>5</v>
      </c>
      <c r="CU28">
        <f>demographic__2[[#This Row],[post-wan]]-demographic__2[[#This Row],[pre-wan]]</f>
        <v>2</v>
      </c>
      <c r="CV28">
        <f t="shared" si="5"/>
        <v>23</v>
      </c>
    </row>
    <row r="29" spans="1:100" x14ac:dyDescent="0.25">
      <c r="A29">
        <v>15006</v>
      </c>
      <c r="B29">
        <v>26</v>
      </c>
      <c r="C29" s="1">
        <v>0.54166666666666663</v>
      </c>
      <c r="D29" s="2">
        <v>44746</v>
      </c>
      <c r="E29" s="1">
        <v>9.7222222222222224E-2</v>
      </c>
      <c r="F29" s="4">
        <v>2913.9</v>
      </c>
      <c r="G29" s="4">
        <v>716</v>
      </c>
      <c r="H29" s="4">
        <v>682</v>
      </c>
      <c r="I29" s="5">
        <f t="shared" si="0"/>
        <v>0.94722222222222219</v>
      </c>
      <c r="K29" s="4">
        <v>3</v>
      </c>
      <c r="L29" s="4">
        <v>327.64</v>
      </c>
      <c r="M29" s="4">
        <v>90</v>
      </c>
      <c r="N29" s="4" t="s">
        <v>106</v>
      </c>
      <c r="O29" t="s">
        <v>148</v>
      </c>
      <c r="P29">
        <v>65</v>
      </c>
      <c r="Q29" t="s">
        <v>95</v>
      </c>
      <c r="R29" t="s">
        <v>102</v>
      </c>
      <c r="S29" t="s">
        <v>97</v>
      </c>
      <c r="T29">
        <v>2</v>
      </c>
      <c r="U29">
        <v>6</v>
      </c>
      <c r="V29" t="s">
        <v>97</v>
      </c>
      <c r="W29" t="s">
        <v>1</v>
      </c>
      <c r="X29" t="s">
        <v>97</v>
      </c>
      <c r="Y29">
        <v>0</v>
      </c>
      <c r="Z29" t="s">
        <v>150</v>
      </c>
      <c r="AA29" t="s">
        <v>149</v>
      </c>
      <c r="AB29">
        <v>14</v>
      </c>
      <c r="AC29">
        <v>4</v>
      </c>
      <c r="AD29">
        <v>3</v>
      </c>
      <c r="AE29">
        <v>3</v>
      </c>
      <c r="AF29">
        <v>4</v>
      </c>
      <c r="AG29">
        <v>3</v>
      </c>
      <c r="AH29">
        <v>4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25</v>
      </c>
      <c r="AT29">
        <v>12</v>
      </c>
      <c r="AU29">
        <v>13</v>
      </c>
      <c r="AV29">
        <v>12</v>
      </c>
      <c r="AW29">
        <v>18</v>
      </c>
      <c r="AX29">
        <v>17</v>
      </c>
      <c r="AY29">
        <v>16</v>
      </c>
      <c r="AZ29">
        <v>10</v>
      </c>
      <c r="BA29">
        <v>9</v>
      </c>
      <c r="BB29">
        <v>17</v>
      </c>
      <c r="BC29">
        <v>9</v>
      </c>
      <c r="BD29">
        <v>8</v>
      </c>
      <c r="BE29">
        <v>16</v>
      </c>
      <c r="BF29">
        <v>2</v>
      </c>
      <c r="BG29">
        <v>1</v>
      </c>
      <c r="BH29">
        <v>2</v>
      </c>
      <c r="BI29">
        <v>2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1</v>
      </c>
      <c r="CC29">
        <v>1</v>
      </c>
      <c r="CD29">
        <v>0</v>
      </c>
      <c r="CE29">
        <v>0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14</v>
      </c>
      <c r="CP29">
        <f t="shared" si="1"/>
        <v>51</v>
      </c>
      <c r="CQ29">
        <f t="shared" si="2"/>
        <v>4</v>
      </c>
      <c r="CR29">
        <f t="shared" si="3"/>
        <v>182</v>
      </c>
      <c r="CS29">
        <f t="shared" si="4"/>
        <v>7</v>
      </c>
      <c r="CT29">
        <f>demographic__2[[#This Row],[post-vas]]-demographic__2[[#This Row],[pre-vas]]</f>
        <v>131</v>
      </c>
      <c r="CU29">
        <f>demographic__2[[#This Row],[post-wan]]-demographic__2[[#This Row],[pre-wan]]</f>
        <v>3</v>
      </c>
      <c r="CV29">
        <f t="shared" si="5"/>
        <v>25</v>
      </c>
    </row>
    <row r="30" spans="1:100" x14ac:dyDescent="0.25">
      <c r="A30">
        <v>15007</v>
      </c>
      <c r="B30">
        <v>31</v>
      </c>
      <c r="C30" s="1">
        <v>0.39583333333333331</v>
      </c>
      <c r="D30" s="2">
        <v>44786</v>
      </c>
      <c r="E30" s="1">
        <v>9.7222222222222224E-2</v>
      </c>
      <c r="F30" s="4">
        <v>3044.8</v>
      </c>
      <c r="G30" s="4">
        <v>716</v>
      </c>
      <c r="H30" s="4">
        <v>674</v>
      </c>
      <c r="I30" s="5">
        <f t="shared" si="0"/>
        <v>0.93611111111111112</v>
      </c>
      <c r="K30" s="4">
        <v>3</v>
      </c>
      <c r="L30" s="4">
        <v>331.98</v>
      </c>
      <c r="M30" s="4">
        <v>90</v>
      </c>
      <c r="N30" s="4" t="s">
        <v>93</v>
      </c>
      <c r="O30" t="s">
        <v>159</v>
      </c>
      <c r="P30">
        <v>70</v>
      </c>
      <c r="Q30" t="s">
        <v>95</v>
      </c>
      <c r="R30" t="s">
        <v>96</v>
      </c>
      <c r="S30" t="s">
        <v>97</v>
      </c>
      <c r="T30">
        <v>1</v>
      </c>
      <c r="U30">
        <v>7.5</v>
      </c>
      <c r="V30" t="s">
        <v>97</v>
      </c>
      <c r="W30" t="s">
        <v>1</v>
      </c>
      <c r="X30" t="s">
        <v>97</v>
      </c>
      <c r="Y30">
        <v>0</v>
      </c>
      <c r="Z30" t="s">
        <v>144</v>
      </c>
      <c r="AA30" t="s">
        <v>160</v>
      </c>
      <c r="AB30">
        <v>28</v>
      </c>
      <c r="AC30">
        <v>23</v>
      </c>
      <c r="AD30">
        <v>14</v>
      </c>
      <c r="AE30">
        <v>13</v>
      </c>
      <c r="AF30">
        <v>13</v>
      </c>
      <c r="AG30">
        <v>12</v>
      </c>
      <c r="AH30">
        <v>12</v>
      </c>
      <c r="AI30">
        <v>15</v>
      </c>
      <c r="AJ30">
        <v>18</v>
      </c>
      <c r="AK30">
        <v>21</v>
      </c>
      <c r="AL30">
        <v>17</v>
      </c>
      <c r="AM30">
        <v>19</v>
      </c>
      <c r="AN30">
        <v>19</v>
      </c>
      <c r="AO30">
        <v>3</v>
      </c>
      <c r="AP30">
        <v>2</v>
      </c>
      <c r="AQ30">
        <v>1</v>
      </c>
      <c r="AR30">
        <v>1</v>
      </c>
      <c r="AS30">
        <v>15</v>
      </c>
      <c r="AT30">
        <v>29</v>
      </c>
      <c r="AU30">
        <v>29</v>
      </c>
      <c r="AV30">
        <v>28</v>
      </c>
      <c r="AW30">
        <v>30</v>
      </c>
      <c r="AX30">
        <v>33</v>
      </c>
      <c r="AY30">
        <v>26</v>
      </c>
      <c r="AZ30">
        <v>25</v>
      </c>
      <c r="BA30">
        <v>16</v>
      </c>
      <c r="BB30">
        <v>21</v>
      </c>
      <c r="BC30">
        <v>24</v>
      </c>
      <c r="BD30">
        <v>20</v>
      </c>
      <c r="BE30">
        <v>23</v>
      </c>
      <c r="BF30">
        <v>3</v>
      </c>
      <c r="BG30">
        <v>3</v>
      </c>
      <c r="BH30">
        <v>4</v>
      </c>
      <c r="BI30">
        <v>3</v>
      </c>
      <c r="BJ30">
        <v>1</v>
      </c>
      <c r="BK30">
        <v>0</v>
      </c>
      <c r="BL30">
        <v>1</v>
      </c>
      <c r="BM30">
        <v>1</v>
      </c>
      <c r="BN30">
        <v>0</v>
      </c>
      <c r="BO30">
        <v>1</v>
      </c>
      <c r="BP30">
        <v>1</v>
      </c>
      <c r="BQ30">
        <v>1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0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14</v>
      </c>
      <c r="CP30">
        <f t="shared" si="1"/>
        <v>224</v>
      </c>
      <c r="CQ30">
        <f t="shared" si="2"/>
        <v>7</v>
      </c>
      <c r="CR30">
        <f t="shared" si="3"/>
        <v>319</v>
      </c>
      <c r="CS30">
        <f t="shared" si="4"/>
        <v>13</v>
      </c>
      <c r="CT30">
        <f>demographic__2[[#This Row],[post-vas]]-demographic__2[[#This Row],[pre-vas]]</f>
        <v>95</v>
      </c>
      <c r="CU30">
        <f>demographic__2[[#This Row],[post-wan]]-demographic__2[[#This Row],[pre-wan]]</f>
        <v>6</v>
      </c>
      <c r="CV30">
        <f t="shared" si="5"/>
        <v>23</v>
      </c>
    </row>
    <row r="31" spans="1:100" x14ac:dyDescent="0.25">
      <c r="A31">
        <v>15008</v>
      </c>
      <c r="B31">
        <v>33</v>
      </c>
      <c r="C31" s="1">
        <v>0.39583333333333331</v>
      </c>
      <c r="D31" s="2">
        <v>44789</v>
      </c>
      <c r="E31" s="1">
        <v>0.1111111111111111</v>
      </c>
      <c r="F31" s="4">
        <v>2854.76</v>
      </c>
      <c r="G31" s="4">
        <v>716</v>
      </c>
      <c r="H31" s="4">
        <v>589</v>
      </c>
      <c r="I31" s="5">
        <f t="shared" si="0"/>
        <v>0.81805555555555554</v>
      </c>
      <c r="J31" s="5" t="s">
        <v>182</v>
      </c>
      <c r="K31" s="4">
        <v>4.5</v>
      </c>
      <c r="L31" s="4">
        <v>349.08</v>
      </c>
      <c r="M31" s="4">
        <v>90</v>
      </c>
      <c r="N31" s="4" t="s">
        <v>106</v>
      </c>
      <c r="O31" t="s">
        <v>163</v>
      </c>
      <c r="P31">
        <v>77</v>
      </c>
      <c r="Q31" t="s">
        <v>95</v>
      </c>
      <c r="R31" t="s">
        <v>102</v>
      </c>
      <c r="S31" t="s">
        <v>97</v>
      </c>
      <c r="T31">
        <v>2</v>
      </c>
      <c r="U31">
        <v>8</v>
      </c>
      <c r="V31" t="s">
        <v>108</v>
      </c>
      <c r="W31" t="s">
        <v>1</v>
      </c>
      <c r="X31" t="s">
        <v>164</v>
      </c>
      <c r="Y31">
        <v>0</v>
      </c>
      <c r="Z31" t="s">
        <v>165</v>
      </c>
      <c r="AB31">
        <v>25</v>
      </c>
      <c r="AC31">
        <v>34</v>
      </c>
      <c r="AD31">
        <v>23</v>
      </c>
      <c r="AE31">
        <v>14</v>
      </c>
      <c r="AF31">
        <v>14</v>
      </c>
      <c r="AG31">
        <v>14</v>
      </c>
      <c r="AH31">
        <v>14</v>
      </c>
      <c r="AI31">
        <v>15</v>
      </c>
      <c r="AJ31">
        <v>17</v>
      </c>
      <c r="AK31">
        <v>22</v>
      </c>
      <c r="AL31">
        <v>21</v>
      </c>
      <c r="AM31">
        <v>20</v>
      </c>
      <c r="AN31">
        <v>22</v>
      </c>
      <c r="AO31">
        <v>4</v>
      </c>
      <c r="AP31">
        <v>5</v>
      </c>
      <c r="AQ31">
        <v>4</v>
      </c>
      <c r="AR31">
        <v>4</v>
      </c>
      <c r="AS31">
        <v>54</v>
      </c>
      <c r="AT31">
        <v>24</v>
      </c>
      <c r="AU31">
        <v>40</v>
      </c>
      <c r="AV31">
        <v>29</v>
      </c>
      <c r="AW31">
        <v>18</v>
      </c>
      <c r="AX31">
        <v>17</v>
      </c>
      <c r="AY31">
        <v>17</v>
      </c>
      <c r="AZ31">
        <v>25</v>
      </c>
      <c r="BA31">
        <v>17</v>
      </c>
      <c r="BB31">
        <v>33</v>
      </c>
      <c r="BC31">
        <v>38</v>
      </c>
      <c r="BD31">
        <v>50</v>
      </c>
      <c r="BE31">
        <v>50</v>
      </c>
      <c r="BF31">
        <v>5</v>
      </c>
      <c r="BG31">
        <v>6</v>
      </c>
      <c r="BH31">
        <v>5</v>
      </c>
      <c r="BI31">
        <v>5</v>
      </c>
      <c r="BJ31">
        <v>1</v>
      </c>
      <c r="BK31">
        <v>1</v>
      </c>
      <c r="BL31">
        <v>1</v>
      </c>
      <c r="BM31">
        <v>0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0</v>
      </c>
      <c r="CO31">
        <v>16</v>
      </c>
      <c r="CP31">
        <f t="shared" si="1"/>
        <v>255</v>
      </c>
      <c r="CQ31">
        <f t="shared" si="2"/>
        <v>17</v>
      </c>
      <c r="CR31">
        <f t="shared" si="3"/>
        <v>412</v>
      </c>
      <c r="CS31">
        <f t="shared" si="4"/>
        <v>21</v>
      </c>
      <c r="CT31">
        <f>demographic__2[[#This Row],[post-vas]]-demographic__2[[#This Row],[pre-vas]]</f>
        <v>157</v>
      </c>
      <c r="CU31">
        <f>demographic__2[[#This Row],[post-wan]]-demographic__2[[#This Row],[pre-wan]]</f>
        <v>4</v>
      </c>
      <c r="CV31">
        <f t="shared" si="5"/>
        <v>24</v>
      </c>
    </row>
    <row r="32" spans="1:100" x14ac:dyDescent="0.25">
      <c r="A32">
        <v>15009</v>
      </c>
      <c r="B32">
        <v>37</v>
      </c>
      <c r="C32" s="1">
        <v>0.58333333333333337</v>
      </c>
      <c r="D32" s="2">
        <v>44797</v>
      </c>
      <c r="E32" s="1">
        <v>0.1076388888888889</v>
      </c>
      <c r="F32" s="4">
        <v>2786.739</v>
      </c>
      <c r="G32" s="4">
        <v>716</v>
      </c>
      <c r="H32" s="4">
        <v>683</v>
      </c>
      <c r="I32" s="5">
        <f t="shared" si="0"/>
        <v>0.94861111111111107</v>
      </c>
      <c r="K32" s="4">
        <v>3</v>
      </c>
      <c r="L32" s="4">
        <v>329.58</v>
      </c>
      <c r="M32" s="4">
        <v>90</v>
      </c>
      <c r="N32" s="4" t="s">
        <v>93</v>
      </c>
      <c r="P32">
        <v>68</v>
      </c>
      <c r="Q32" t="s">
        <v>95</v>
      </c>
      <c r="R32" t="s">
        <v>102</v>
      </c>
      <c r="S32" t="s">
        <v>97</v>
      </c>
      <c r="T32">
        <v>1</v>
      </c>
      <c r="U32">
        <v>6.5</v>
      </c>
      <c r="V32" t="s">
        <v>97</v>
      </c>
      <c r="W32" t="s">
        <v>1</v>
      </c>
      <c r="X32" t="s">
        <v>1</v>
      </c>
      <c r="Y32">
        <v>0</v>
      </c>
      <c r="Z32" t="s">
        <v>162</v>
      </c>
      <c r="AA32" t="s">
        <v>1</v>
      </c>
      <c r="AB32">
        <v>27</v>
      </c>
      <c r="AC32">
        <v>29</v>
      </c>
      <c r="AD32">
        <v>18</v>
      </c>
      <c r="AE32">
        <v>26</v>
      </c>
      <c r="AF32">
        <v>10</v>
      </c>
      <c r="AG32">
        <v>12</v>
      </c>
      <c r="AH32">
        <v>12</v>
      </c>
      <c r="AI32">
        <v>34</v>
      </c>
      <c r="AJ32">
        <v>40</v>
      </c>
      <c r="AK32">
        <v>33</v>
      </c>
      <c r="AL32">
        <v>14</v>
      </c>
      <c r="AM32">
        <v>19</v>
      </c>
      <c r="AN32">
        <v>18</v>
      </c>
      <c r="AO32">
        <v>3</v>
      </c>
      <c r="AP32">
        <v>3</v>
      </c>
      <c r="AQ32">
        <v>2</v>
      </c>
      <c r="AR32">
        <v>2</v>
      </c>
      <c r="AS32">
        <v>47</v>
      </c>
      <c r="AT32">
        <v>43</v>
      </c>
      <c r="AU32">
        <v>19</v>
      </c>
      <c r="AV32">
        <v>22</v>
      </c>
      <c r="AW32">
        <v>19</v>
      </c>
      <c r="AX32">
        <v>15</v>
      </c>
      <c r="AY32">
        <v>15</v>
      </c>
      <c r="AZ32">
        <v>15</v>
      </c>
      <c r="BA32">
        <v>36</v>
      </c>
      <c r="BB32">
        <v>15</v>
      </c>
      <c r="BC32">
        <v>21</v>
      </c>
      <c r="BD32">
        <v>18</v>
      </c>
      <c r="BE32">
        <v>18</v>
      </c>
      <c r="BF32">
        <v>3</v>
      </c>
      <c r="BG32">
        <v>3</v>
      </c>
      <c r="BH32">
        <v>3</v>
      </c>
      <c r="BI32">
        <v>3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0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15.5</v>
      </c>
      <c r="CP32">
        <f t="shared" si="1"/>
        <v>292</v>
      </c>
      <c r="CQ32">
        <f t="shared" si="2"/>
        <v>10</v>
      </c>
      <c r="CR32">
        <f t="shared" si="3"/>
        <v>303</v>
      </c>
      <c r="CS32">
        <f t="shared" si="4"/>
        <v>12</v>
      </c>
      <c r="CT32">
        <f>demographic__2[[#This Row],[post-vas]]-demographic__2[[#This Row],[pre-vas]]</f>
        <v>11</v>
      </c>
      <c r="CU32">
        <f>demographic__2[[#This Row],[post-wan]]-demographic__2[[#This Row],[pre-wan]]</f>
        <v>2</v>
      </c>
      <c r="CV32">
        <f t="shared" si="5"/>
        <v>30</v>
      </c>
    </row>
    <row r="33" spans="1:101" x14ac:dyDescent="0.25">
      <c r="A33">
        <v>15501</v>
      </c>
      <c r="B33">
        <v>40</v>
      </c>
      <c r="C33" s="1">
        <v>0.54166666666666663</v>
      </c>
      <c r="D33" s="2">
        <v>44804</v>
      </c>
      <c r="E33" s="1">
        <v>0.11458333333333333</v>
      </c>
      <c r="F33" s="4">
        <v>2827.32</v>
      </c>
      <c r="G33" s="4">
        <v>716</v>
      </c>
      <c r="H33" s="4">
        <v>708</v>
      </c>
      <c r="I33" s="5">
        <f t="shared" si="0"/>
        <v>0.98333333333333328</v>
      </c>
      <c r="K33" s="4">
        <v>3.5</v>
      </c>
      <c r="L33" s="4">
        <v>331.6</v>
      </c>
      <c r="M33" s="4">
        <v>90</v>
      </c>
      <c r="N33" s="4" t="s">
        <v>93</v>
      </c>
      <c r="O33" t="s">
        <v>175</v>
      </c>
      <c r="P33">
        <v>55</v>
      </c>
      <c r="Q33" t="s">
        <v>124</v>
      </c>
      <c r="R33" t="s">
        <v>102</v>
      </c>
      <c r="S33" t="s">
        <v>97</v>
      </c>
      <c r="T33">
        <v>2</v>
      </c>
      <c r="U33">
        <v>8</v>
      </c>
      <c r="V33" t="s">
        <v>98</v>
      </c>
      <c r="W33" t="s">
        <v>1</v>
      </c>
      <c r="X33" s="3">
        <v>44562</v>
      </c>
      <c r="Y33">
        <v>0</v>
      </c>
      <c r="Z33" t="s">
        <v>176</v>
      </c>
      <c r="AA33" t="s">
        <v>1</v>
      </c>
      <c r="AB33">
        <v>38</v>
      </c>
      <c r="AC33">
        <v>18</v>
      </c>
      <c r="AD33">
        <v>20</v>
      </c>
      <c r="AE33">
        <v>20</v>
      </c>
      <c r="AF33">
        <v>16</v>
      </c>
      <c r="AG33">
        <v>11</v>
      </c>
      <c r="AH33">
        <v>11</v>
      </c>
      <c r="AI33">
        <v>19</v>
      </c>
      <c r="AJ33">
        <v>20</v>
      </c>
      <c r="AK33">
        <v>19</v>
      </c>
      <c r="AL33">
        <v>20</v>
      </c>
      <c r="AM33">
        <v>22</v>
      </c>
      <c r="AN33">
        <v>36</v>
      </c>
      <c r="AO33">
        <v>2</v>
      </c>
      <c r="AP33">
        <v>1</v>
      </c>
      <c r="AQ33">
        <v>1</v>
      </c>
      <c r="AR33">
        <v>1</v>
      </c>
      <c r="AS33">
        <v>67</v>
      </c>
      <c r="AT33">
        <v>71</v>
      </c>
      <c r="AU33">
        <v>73</v>
      </c>
      <c r="AV33">
        <v>71</v>
      </c>
      <c r="AW33">
        <v>75</v>
      </c>
      <c r="AX33">
        <v>20</v>
      </c>
      <c r="AY33">
        <v>73</v>
      </c>
      <c r="AZ33">
        <v>66</v>
      </c>
      <c r="BA33">
        <v>39</v>
      </c>
      <c r="BB33">
        <v>35</v>
      </c>
      <c r="BC33">
        <v>65</v>
      </c>
      <c r="BD33">
        <v>41</v>
      </c>
      <c r="BE33">
        <v>59</v>
      </c>
      <c r="BF33">
        <v>2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0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0</v>
      </c>
      <c r="CO33">
        <v>16.5</v>
      </c>
      <c r="CP33">
        <f t="shared" si="1"/>
        <v>270</v>
      </c>
      <c r="CQ33">
        <f t="shared" si="2"/>
        <v>5</v>
      </c>
      <c r="CR33">
        <f t="shared" si="3"/>
        <v>755</v>
      </c>
      <c r="CS33">
        <f t="shared" si="4"/>
        <v>5</v>
      </c>
      <c r="CT33">
        <f>demographic__2[[#This Row],[post-vas]]-demographic__2[[#This Row],[pre-vas]]</f>
        <v>485</v>
      </c>
      <c r="CU33">
        <f>demographic__2[[#This Row],[post-wan]]-demographic__2[[#This Row],[pre-wan]]</f>
        <v>0</v>
      </c>
      <c r="CV33">
        <f t="shared" si="5"/>
        <v>29</v>
      </c>
    </row>
    <row r="34" spans="1:101" x14ac:dyDescent="0.25">
      <c r="A34">
        <v>15502</v>
      </c>
      <c r="B34">
        <v>30</v>
      </c>
      <c r="C34" s="1">
        <v>0.625</v>
      </c>
      <c r="D34" s="2">
        <v>44782</v>
      </c>
      <c r="E34" s="1">
        <v>0.10416666666666667</v>
      </c>
      <c r="F34" s="4">
        <v>2808.74</v>
      </c>
      <c r="G34" s="4">
        <v>716</v>
      </c>
      <c r="H34" s="4">
        <v>666</v>
      </c>
      <c r="I34" s="5">
        <f t="shared" si="0"/>
        <v>0.92500000000000004</v>
      </c>
      <c r="J34" s="5" t="s">
        <v>184</v>
      </c>
      <c r="K34" s="4">
        <v>3.5</v>
      </c>
      <c r="L34" s="4">
        <v>345.58</v>
      </c>
      <c r="M34" s="4">
        <v>90</v>
      </c>
      <c r="N34" s="4" t="s">
        <v>106</v>
      </c>
      <c r="O34" t="s">
        <v>158</v>
      </c>
      <c r="P34">
        <v>83</v>
      </c>
      <c r="Q34" t="s">
        <v>124</v>
      </c>
      <c r="R34" t="s">
        <v>102</v>
      </c>
      <c r="S34" t="s">
        <v>97</v>
      </c>
      <c r="T34">
        <v>0</v>
      </c>
      <c r="U34">
        <v>8</v>
      </c>
      <c r="V34" t="s">
        <v>98</v>
      </c>
      <c r="W34" t="s">
        <v>1</v>
      </c>
      <c r="X34" t="s">
        <v>157</v>
      </c>
      <c r="Y34">
        <v>0</v>
      </c>
      <c r="Z34" t="s">
        <v>152</v>
      </c>
      <c r="AA34" t="s">
        <v>97</v>
      </c>
      <c r="AB34">
        <v>50</v>
      </c>
      <c r="AC34">
        <v>50</v>
      </c>
      <c r="AD34">
        <v>50</v>
      </c>
      <c r="AE34">
        <v>22</v>
      </c>
      <c r="AF34">
        <v>24</v>
      </c>
      <c r="AG34">
        <v>15</v>
      </c>
      <c r="AH34">
        <v>15</v>
      </c>
      <c r="AI34">
        <v>15</v>
      </c>
      <c r="AJ34">
        <v>16</v>
      </c>
      <c r="AK34">
        <v>16</v>
      </c>
      <c r="AL34">
        <v>40</v>
      </c>
      <c r="AM34">
        <v>37</v>
      </c>
      <c r="AN34">
        <v>22</v>
      </c>
      <c r="AO34">
        <v>1</v>
      </c>
      <c r="AP34">
        <v>1</v>
      </c>
      <c r="AQ34">
        <v>1</v>
      </c>
      <c r="AR34">
        <v>1</v>
      </c>
      <c r="AS34">
        <v>60</v>
      </c>
      <c r="AT34">
        <v>59</v>
      </c>
      <c r="AU34">
        <v>59</v>
      </c>
      <c r="AV34">
        <v>61</v>
      </c>
      <c r="AW34">
        <v>59</v>
      </c>
      <c r="AX34">
        <v>16</v>
      </c>
      <c r="AY34">
        <v>63</v>
      </c>
      <c r="AZ34">
        <v>63</v>
      </c>
      <c r="BA34">
        <v>60</v>
      </c>
      <c r="BB34">
        <v>58</v>
      </c>
      <c r="BC34">
        <v>38</v>
      </c>
      <c r="BD34">
        <v>32</v>
      </c>
      <c r="BE34">
        <v>71</v>
      </c>
      <c r="BF34">
        <v>3</v>
      </c>
      <c r="BG34">
        <v>1</v>
      </c>
      <c r="BH34">
        <v>1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1</v>
      </c>
      <c r="BY34">
        <v>1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15</v>
      </c>
      <c r="CP34">
        <f t="shared" si="1"/>
        <v>372</v>
      </c>
      <c r="CQ34">
        <f t="shared" si="2"/>
        <v>4</v>
      </c>
      <c r="CR34">
        <f t="shared" si="3"/>
        <v>699</v>
      </c>
      <c r="CS34">
        <f t="shared" si="4"/>
        <v>6</v>
      </c>
      <c r="CT34">
        <f>demographic__2[[#This Row],[post-vas]]-demographic__2[[#This Row],[pre-vas]]</f>
        <v>327</v>
      </c>
      <c r="CU34">
        <f>demographic__2[[#This Row],[post-wan]]-demographic__2[[#This Row],[pre-wan]]</f>
        <v>2</v>
      </c>
      <c r="CV34">
        <f t="shared" si="5"/>
        <v>20</v>
      </c>
    </row>
    <row r="35" spans="1:101" x14ac:dyDescent="0.25">
      <c r="A35">
        <v>15504</v>
      </c>
      <c r="B35">
        <v>27</v>
      </c>
      <c r="C35" s="1">
        <v>0.4375</v>
      </c>
      <c r="D35" s="2">
        <v>44749</v>
      </c>
      <c r="E35" s="1">
        <v>0.1076388888888889</v>
      </c>
      <c r="F35" s="4">
        <v>2868.62</v>
      </c>
      <c r="G35" s="4">
        <v>716</v>
      </c>
      <c r="H35" s="4">
        <v>676</v>
      </c>
      <c r="I35" s="5">
        <f t="shared" si="0"/>
        <v>0.93888888888888888</v>
      </c>
      <c r="J35" s="5" t="s">
        <v>185</v>
      </c>
      <c r="K35" s="4">
        <v>3.5</v>
      </c>
      <c r="L35" s="4">
        <v>330.32</v>
      </c>
      <c r="M35" s="4">
        <v>90</v>
      </c>
      <c r="N35" s="4" t="s">
        <v>106</v>
      </c>
      <c r="O35" t="s">
        <v>151</v>
      </c>
      <c r="P35">
        <v>83</v>
      </c>
      <c r="Q35" t="s">
        <v>124</v>
      </c>
      <c r="R35" t="s">
        <v>102</v>
      </c>
      <c r="S35" t="s">
        <v>97</v>
      </c>
      <c r="T35">
        <v>4</v>
      </c>
      <c r="U35">
        <v>8</v>
      </c>
      <c r="V35" t="s">
        <v>97</v>
      </c>
      <c r="W35" t="s">
        <v>1</v>
      </c>
      <c r="X35" t="s">
        <v>97</v>
      </c>
      <c r="Y35">
        <v>0</v>
      </c>
      <c r="Z35" t="s">
        <v>152</v>
      </c>
      <c r="AA35" t="s">
        <v>153</v>
      </c>
      <c r="AB35">
        <v>13</v>
      </c>
      <c r="AC35">
        <v>14</v>
      </c>
      <c r="AD35">
        <v>13</v>
      </c>
      <c r="AE35">
        <v>27</v>
      </c>
      <c r="AF35">
        <v>12</v>
      </c>
      <c r="AG35">
        <v>12</v>
      </c>
      <c r="AH35">
        <v>12</v>
      </c>
      <c r="AI35">
        <v>16</v>
      </c>
      <c r="AJ35">
        <v>16</v>
      </c>
      <c r="AK35">
        <v>17</v>
      </c>
      <c r="AL35">
        <v>17</v>
      </c>
      <c r="AM35">
        <v>22</v>
      </c>
      <c r="AN35">
        <v>23</v>
      </c>
      <c r="AO35">
        <v>1</v>
      </c>
      <c r="AP35">
        <v>2</v>
      </c>
      <c r="AQ35">
        <v>1</v>
      </c>
      <c r="AR35">
        <v>1</v>
      </c>
      <c r="AS35">
        <v>20</v>
      </c>
      <c r="AT35">
        <v>20</v>
      </c>
      <c r="AU35">
        <v>19</v>
      </c>
      <c r="AV35">
        <v>19</v>
      </c>
      <c r="AW35">
        <v>20</v>
      </c>
      <c r="AX35">
        <v>11</v>
      </c>
      <c r="AY35">
        <v>12</v>
      </c>
      <c r="AZ35">
        <v>17</v>
      </c>
      <c r="BA35">
        <v>18</v>
      </c>
      <c r="BB35">
        <v>21</v>
      </c>
      <c r="BC35">
        <v>16</v>
      </c>
      <c r="BD35">
        <v>20</v>
      </c>
      <c r="BE35">
        <v>20</v>
      </c>
      <c r="BF35">
        <v>2</v>
      </c>
      <c r="BG35">
        <v>2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0</v>
      </c>
      <c r="BZ35">
        <v>1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0</v>
      </c>
      <c r="CO35">
        <v>0</v>
      </c>
      <c r="CP35">
        <f t="shared" si="1"/>
        <v>214</v>
      </c>
      <c r="CQ35">
        <f t="shared" si="2"/>
        <v>5</v>
      </c>
      <c r="CR35">
        <f t="shared" si="3"/>
        <v>233</v>
      </c>
      <c r="CS35">
        <f t="shared" si="4"/>
        <v>6</v>
      </c>
      <c r="CT35">
        <f>demographic__2[[#This Row],[post-vas]]-demographic__2[[#This Row],[pre-vas]]</f>
        <v>19</v>
      </c>
      <c r="CU35">
        <f>demographic__2[[#This Row],[post-wan]]-demographic__2[[#This Row],[pre-wan]]</f>
        <v>1</v>
      </c>
      <c r="CV35">
        <f t="shared" si="5"/>
        <v>24</v>
      </c>
    </row>
    <row r="36" spans="1:101" x14ac:dyDescent="0.25">
      <c r="A36">
        <v>15505</v>
      </c>
      <c r="B36">
        <v>28</v>
      </c>
      <c r="C36" s="1">
        <v>0.375</v>
      </c>
      <c r="D36" s="2">
        <v>44760</v>
      </c>
      <c r="E36" s="1">
        <v>0.10069444444444443</v>
      </c>
      <c r="F36" s="4">
        <v>2808.3</v>
      </c>
      <c r="G36" s="4">
        <v>716</v>
      </c>
      <c r="H36" s="4">
        <v>657</v>
      </c>
      <c r="I36" s="5">
        <f t="shared" si="0"/>
        <v>0.91249999999999998</v>
      </c>
      <c r="J36" s="5" t="s">
        <v>183</v>
      </c>
      <c r="K36" s="4">
        <v>3.5</v>
      </c>
      <c r="L36" s="4">
        <v>369.52</v>
      </c>
      <c r="M36" s="4">
        <v>90</v>
      </c>
      <c r="N36" s="4" t="s">
        <v>93</v>
      </c>
      <c r="O36" t="s">
        <v>154</v>
      </c>
      <c r="P36">
        <v>61</v>
      </c>
      <c r="Q36" t="s">
        <v>124</v>
      </c>
      <c r="R36" t="s">
        <v>102</v>
      </c>
      <c r="S36" t="s">
        <v>97</v>
      </c>
      <c r="T36">
        <v>1</v>
      </c>
      <c r="U36">
        <v>6</v>
      </c>
      <c r="V36" t="s">
        <v>98</v>
      </c>
      <c r="W36" t="s">
        <v>1</v>
      </c>
      <c r="X36" s="3">
        <v>44621</v>
      </c>
      <c r="Y36">
        <v>0</v>
      </c>
      <c r="Z36" t="s">
        <v>150</v>
      </c>
      <c r="AA36" t="s">
        <v>97</v>
      </c>
      <c r="AB36">
        <v>11</v>
      </c>
      <c r="AC36">
        <v>11</v>
      </c>
      <c r="AD36">
        <v>12</v>
      </c>
      <c r="AE36">
        <v>12</v>
      </c>
      <c r="AF36">
        <v>12</v>
      </c>
      <c r="AG36">
        <v>13</v>
      </c>
      <c r="AH36">
        <v>13</v>
      </c>
      <c r="AI36">
        <v>15</v>
      </c>
      <c r="AJ36">
        <v>16</v>
      </c>
      <c r="AK36">
        <v>17</v>
      </c>
      <c r="AL36">
        <v>17</v>
      </c>
      <c r="AM36">
        <v>21</v>
      </c>
      <c r="AN36">
        <v>20</v>
      </c>
      <c r="AO36">
        <v>2</v>
      </c>
      <c r="AP36">
        <v>2</v>
      </c>
      <c r="AQ36">
        <v>1</v>
      </c>
      <c r="AR36">
        <v>2</v>
      </c>
      <c r="AS36">
        <v>36</v>
      </c>
      <c r="AT36">
        <v>37</v>
      </c>
      <c r="AU36">
        <v>42</v>
      </c>
      <c r="AV36">
        <v>42</v>
      </c>
      <c r="AW36">
        <v>27</v>
      </c>
      <c r="AX36">
        <v>14</v>
      </c>
      <c r="AY36">
        <v>24</v>
      </c>
      <c r="AZ36">
        <v>57</v>
      </c>
      <c r="BA36">
        <v>19</v>
      </c>
      <c r="BB36">
        <v>56</v>
      </c>
      <c r="BC36">
        <v>18</v>
      </c>
      <c r="BD36">
        <v>20</v>
      </c>
      <c r="BE36">
        <v>50</v>
      </c>
      <c r="BF36">
        <v>5</v>
      </c>
      <c r="BG36">
        <v>5</v>
      </c>
      <c r="BH36">
        <v>6</v>
      </c>
      <c r="BI36">
        <v>6</v>
      </c>
      <c r="BJ36">
        <v>1</v>
      </c>
      <c r="BK36">
        <v>1</v>
      </c>
      <c r="BL36">
        <v>0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0</v>
      </c>
      <c r="CF36">
        <v>0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14.5</v>
      </c>
      <c r="CP36">
        <f t="shared" si="1"/>
        <v>190</v>
      </c>
      <c r="CQ36">
        <f t="shared" si="2"/>
        <v>7</v>
      </c>
      <c r="CR36">
        <f t="shared" si="3"/>
        <v>442</v>
      </c>
      <c r="CS36">
        <f t="shared" si="4"/>
        <v>22</v>
      </c>
      <c r="CT36">
        <f>demographic__2[[#This Row],[post-vas]]-demographic__2[[#This Row],[pre-vas]]</f>
        <v>252</v>
      </c>
      <c r="CU36">
        <f>demographic__2[[#This Row],[post-wan]]-demographic__2[[#This Row],[pre-wan]]</f>
        <v>15</v>
      </c>
      <c r="CV36">
        <f t="shared" si="5"/>
        <v>27</v>
      </c>
    </row>
    <row r="37" spans="1:101" x14ac:dyDescent="0.25">
      <c r="A37">
        <v>15506</v>
      </c>
      <c r="B37">
        <v>24</v>
      </c>
      <c r="C37" s="1">
        <v>0.54166666666666663</v>
      </c>
      <c r="D37" s="2">
        <v>44742</v>
      </c>
      <c r="E37" s="1">
        <v>9.7222222222222224E-2</v>
      </c>
      <c r="F37" s="4">
        <v>2771.68</v>
      </c>
      <c r="G37" s="4">
        <v>716</v>
      </c>
      <c r="H37" s="4">
        <v>701</v>
      </c>
      <c r="I37" s="5">
        <f t="shared" si="0"/>
        <v>0.97361111111111109</v>
      </c>
      <c r="K37" s="4">
        <v>3</v>
      </c>
      <c r="L37" s="4">
        <v>326.24</v>
      </c>
      <c r="M37" s="4">
        <v>90</v>
      </c>
      <c r="N37" s="4" t="s">
        <v>106</v>
      </c>
      <c r="O37" t="s">
        <v>143</v>
      </c>
      <c r="P37">
        <v>62</v>
      </c>
      <c r="Q37" t="s">
        <v>124</v>
      </c>
      <c r="R37" t="s">
        <v>102</v>
      </c>
      <c r="S37" t="s">
        <v>97</v>
      </c>
      <c r="T37">
        <v>4</v>
      </c>
      <c r="U37">
        <v>6</v>
      </c>
      <c r="V37" t="s">
        <v>97</v>
      </c>
      <c r="W37" t="s">
        <v>1</v>
      </c>
      <c r="X37" t="s">
        <v>97</v>
      </c>
      <c r="Y37">
        <v>0</v>
      </c>
      <c r="Z37" t="s">
        <v>144</v>
      </c>
      <c r="AA37" t="s">
        <v>97</v>
      </c>
      <c r="AB37">
        <v>6</v>
      </c>
      <c r="AC37">
        <v>6</v>
      </c>
      <c r="AD37">
        <v>6</v>
      </c>
      <c r="AE37">
        <v>6</v>
      </c>
      <c r="AF37">
        <v>5</v>
      </c>
      <c r="AG37">
        <v>5</v>
      </c>
      <c r="AH37">
        <v>5</v>
      </c>
      <c r="AI37">
        <v>6</v>
      </c>
      <c r="AJ37">
        <v>7</v>
      </c>
      <c r="AK37">
        <v>8</v>
      </c>
      <c r="AL37">
        <v>8</v>
      </c>
      <c r="AM37">
        <v>10</v>
      </c>
      <c r="AN37">
        <v>9</v>
      </c>
      <c r="AO37">
        <v>7</v>
      </c>
      <c r="AP37">
        <v>7</v>
      </c>
      <c r="AQ37">
        <v>5</v>
      </c>
      <c r="AR37">
        <v>7</v>
      </c>
      <c r="AS37">
        <v>5</v>
      </c>
      <c r="AT37">
        <v>5</v>
      </c>
      <c r="AU37">
        <v>5</v>
      </c>
      <c r="AV37">
        <v>4</v>
      </c>
      <c r="AW37">
        <v>5</v>
      </c>
      <c r="AX37">
        <v>4</v>
      </c>
      <c r="AY37">
        <v>6</v>
      </c>
      <c r="AZ37">
        <v>7</v>
      </c>
      <c r="BA37">
        <v>15</v>
      </c>
      <c r="BB37">
        <v>15</v>
      </c>
      <c r="BC37">
        <v>15</v>
      </c>
      <c r="BD37">
        <v>10</v>
      </c>
      <c r="BE37">
        <v>8</v>
      </c>
      <c r="BF37">
        <v>7</v>
      </c>
      <c r="BG37">
        <v>5</v>
      </c>
      <c r="BH37">
        <v>5</v>
      </c>
      <c r="BI37">
        <v>7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0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</v>
      </c>
      <c r="CO37">
        <v>14</v>
      </c>
      <c r="CP37">
        <f t="shared" si="1"/>
        <v>87</v>
      </c>
      <c r="CQ37">
        <f t="shared" si="2"/>
        <v>26</v>
      </c>
      <c r="CR37">
        <f t="shared" si="3"/>
        <v>104</v>
      </c>
      <c r="CS37">
        <f t="shared" si="4"/>
        <v>24</v>
      </c>
      <c r="CT37">
        <f>demographic__2[[#This Row],[post-vas]]-demographic__2[[#This Row],[pre-vas]]</f>
        <v>17</v>
      </c>
      <c r="CU37">
        <f>demographic__2[[#This Row],[post-wan]]-demographic__2[[#This Row],[pre-wan]]</f>
        <v>-2</v>
      </c>
      <c r="CV37">
        <f t="shared" si="5"/>
        <v>29</v>
      </c>
    </row>
    <row r="38" spans="1:101" x14ac:dyDescent="0.25">
      <c r="A38">
        <v>15507</v>
      </c>
      <c r="B38">
        <v>25</v>
      </c>
      <c r="C38" s="1">
        <v>0.41666666666666669</v>
      </c>
      <c r="D38" s="2">
        <v>44743</v>
      </c>
      <c r="E38" s="1">
        <v>0.10069444444444443</v>
      </c>
      <c r="F38" s="4">
        <v>2760.02</v>
      </c>
      <c r="G38" s="4">
        <v>716</v>
      </c>
      <c r="H38" s="4">
        <v>715</v>
      </c>
      <c r="I38" s="5">
        <f t="shared" si="0"/>
        <v>0.99305555555555558</v>
      </c>
      <c r="K38" s="4">
        <v>3.5</v>
      </c>
      <c r="L38" s="4">
        <v>326.14</v>
      </c>
      <c r="M38" s="4">
        <v>90</v>
      </c>
      <c r="N38" s="4" t="s">
        <v>93</v>
      </c>
      <c r="O38" t="s">
        <v>147</v>
      </c>
      <c r="P38">
        <v>65</v>
      </c>
      <c r="Q38" t="s">
        <v>124</v>
      </c>
      <c r="R38" t="s">
        <v>102</v>
      </c>
      <c r="S38" t="s">
        <v>97</v>
      </c>
      <c r="T38">
        <v>2.5</v>
      </c>
      <c r="U38">
        <v>6</v>
      </c>
      <c r="V38" t="s">
        <v>98</v>
      </c>
      <c r="W38" t="s">
        <v>1</v>
      </c>
      <c r="X38" s="3">
        <v>44593</v>
      </c>
      <c r="Y38">
        <v>0</v>
      </c>
      <c r="Z38" t="s">
        <v>146</v>
      </c>
      <c r="AA38" t="s">
        <v>145</v>
      </c>
      <c r="AB38">
        <v>4</v>
      </c>
      <c r="AC38">
        <v>4</v>
      </c>
      <c r="AD38">
        <v>4</v>
      </c>
      <c r="AE38">
        <v>4</v>
      </c>
      <c r="AF38">
        <v>2</v>
      </c>
      <c r="AG38">
        <v>3</v>
      </c>
      <c r="AH38">
        <v>4</v>
      </c>
      <c r="AI38">
        <v>6</v>
      </c>
      <c r="AJ38">
        <v>6</v>
      </c>
      <c r="AK38">
        <v>6</v>
      </c>
      <c r="AL38">
        <v>7</v>
      </c>
      <c r="AM38">
        <v>9</v>
      </c>
      <c r="AN38">
        <v>9</v>
      </c>
      <c r="AO38">
        <v>4</v>
      </c>
      <c r="AP38">
        <v>2</v>
      </c>
      <c r="AQ38">
        <v>5</v>
      </c>
      <c r="AR38">
        <v>5</v>
      </c>
      <c r="AS38">
        <v>50</v>
      </c>
      <c r="AT38">
        <v>34</v>
      </c>
      <c r="AU38">
        <v>5</v>
      </c>
      <c r="AV38">
        <v>25</v>
      </c>
      <c r="AW38">
        <v>4</v>
      </c>
      <c r="AX38">
        <v>4</v>
      </c>
      <c r="AY38">
        <v>4</v>
      </c>
      <c r="AZ38">
        <v>19</v>
      </c>
      <c r="BA38">
        <v>22</v>
      </c>
      <c r="BB38">
        <v>21</v>
      </c>
      <c r="BC38">
        <v>50</v>
      </c>
      <c r="BD38">
        <v>10</v>
      </c>
      <c r="BE38">
        <v>12</v>
      </c>
      <c r="BF38">
        <v>5</v>
      </c>
      <c r="BG38">
        <v>2</v>
      </c>
      <c r="BH38">
        <v>5</v>
      </c>
      <c r="BI38">
        <v>4</v>
      </c>
      <c r="BJ38">
        <v>1</v>
      </c>
      <c r="BK38">
        <v>0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0</v>
      </c>
      <c r="CO38">
        <v>0</v>
      </c>
      <c r="CP38">
        <f t="shared" si="1"/>
        <v>68</v>
      </c>
      <c r="CQ38">
        <f t="shared" si="2"/>
        <v>16</v>
      </c>
      <c r="CR38">
        <f t="shared" si="3"/>
        <v>260</v>
      </c>
      <c r="CS38">
        <f t="shared" si="4"/>
        <v>16</v>
      </c>
      <c r="CT38">
        <f>demographic__2[[#This Row],[post-vas]]-demographic__2[[#This Row],[pre-vas]]</f>
        <v>192</v>
      </c>
      <c r="CU38">
        <f>demographic__2[[#This Row],[post-wan]]-demographic__2[[#This Row],[pre-wan]]</f>
        <v>0</v>
      </c>
      <c r="CV38">
        <f t="shared" si="5"/>
        <v>26</v>
      </c>
    </row>
    <row r="39" spans="1:101" x14ac:dyDescent="0.25">
      <c r="A39">
        <v>15508</v>
      </c>
      <c r="B39">
        <v>39</v>
      </c>
      <c r="C39" s="1">
        <v>0.58333333333333337</v>
      </c>
      <c r="D39" s="2">
        <v>44802</v>
      </c>
      <c r="E39" s="1">
        <v>0.1076388888888889</v>
      </c>
      <c r="F39" s="4">
        <v>2854.76</v>
      </c>
      <c r="G39" s="4">
        <v>716</v>
      </c>
      <c r="H39" s="4">
        <v>667</v>
      </c>
      <c r="I39" s="5">
        <f t="shared" si="0"/>
        <v>0.92638888888888893</v>
      </c>
      <c r="J39" s="5" t="s">
        <v>182</v>
      </c>
      <c r="K39" s="4">
        <v>5</v>
      </c>
      <c r="L39" s="4">
        <v>349.08</v>
      </c>
      <c r="M39" s="4">
        <v>90</v>
      </c>
      <c r="N39" s="4" t="s">
        <v>106</v>
      </c>
      <c r="P39">
        <v>65</v>
      </c>
      <c r="Q39" t="s">
        <v>124</v>
      </c>
      <c r="R39" t="s">
        <v>102</v>
      </c>
      <c r="S39" t="s">
        <v>97</v>
      </c>
      <c r="T39">
        <v>2</v>
      </c>
      <c r="U39">
        <v>7</v>
      </c>
      <c r="V39" t="s">
        <v>97</v>
      </c>
      <c r="W39" t="s">
        <v>1</v>
      </c>
      <c r="X39" t="s">
        <v>173</v>
      </c>
      <c r="Y39">
        <v>0</v>
      </c>
      <c r="Z39" t="s">
        <v>174</v>
      </c>
      <c r="AA39" t="s">
        <v>1</v>
      </c>
      <c r="AB39">
        <v>62</v>
      </c>
      <c r="AC39">
        <v>37</v>
      </c>
      <c r="AD39">
        <v>37</v>
      </c>
      <c r="AE39">
        <v>38</v>
      </c>
      <c r="AF39">
        <v>32</v>
      </c>
      <c r="AG39">
        <v>31</v>
      </c>
      <c r="AH39">
        <v>30</v>
      </c>
      <c r="AI39">
        <v>65</v>
      </c>
      <c r="AJ39">
        <v>32</v>
      </c>
      <c r="AK39">
        <v>35</v>
      </c>
      <c r="AL39">
        <v>59</v>
      </c>
      <c r="AM39">
        <v>31</v>
      </c>
      <c r="AN39">
        <v>35</v>
      </c>
      <c r="AO39">
        <v>2</v>
      </c>
      <c r="AP39">
        <v>2</v>
      </c>
      <c r="AQ39">
        <v>2</v>
      </c>
      <c r="AR39">
        <v>2</v>
      </c>
      <c r="AS39">
        <v>72</v>
      </c>
      <c r="AT39">
        <v>55</v>
      </c>
      <c r="AU39">
        <v>65</v>
      </c>
      <c r="AV39">
        <v>75</v>
      </c>
      <c r="AW39">
        <v>65</v>
      </c>
      <c r="AX39">
        <v>39</v>
      </c>
      <c r="AY39">
        <v>42</v>
      </c>
      <c r="AZ39">
        <v>70</v>
      </c>
      <c r="BA39">
        <v>38</v>
      </c>
      <c r="BB39">
        <v>69</v>
      </c>
      <c r="BC39">
        <v>63</v>
      </c>
      <c r="BD39">
        <v>52</v>
      </c>
      <c r="BE39">
        <v>74</v>
      </c>
      <c r="BF39">
        <v>5</v>
      </c>
      <c r="BG39">
        <v>3</v>
      </c>
      <c r="BH39">
        <v>2</v>
      </c>
      <c r="BI39">
        <v>4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0</v>
      </c>
      <c r="CO39">
        <v>16</v>
      </c>
      <c r="CP39">
        <f t="shared" si="1"/>
        <v>524</v>
      </c>
      <c r="CQ39">
        <f t="shared" si="2"/>
        <v>8</v>
      </c>
      <c r="CR39">
        <f t="shared" si="3"/>
        <v>779</v>
      </c>
      <c r="CS39">
        <f t="shared" si="4"/>
        <v>14</v>
      </c>
      <c r="CT39">
        <f>demographic__2[[#This Row],[post-vas]]-demographic__2[[#This Row],[pre-vas]]</f>
        <v>255</v>
      </c>
      <c r="CU39">
        <f>demographic__2[[#This Row],[post-wan]]-demographic__2[[#This Row],[pre-wan]]</f>
        <v>6</v>
      </c>
      <c r="CV39">
        <f t="shared" si="5"/>
        <v>29</v>
      </c>
    </row>
    <row r="40" spans="1:101" x14ac:dyDescent="0.25">
      <c r="A40">
        <v>15509</v>
      </c>
      <c r="B40">
        <v>20</v>
      </c>
      <c r="C40" s="1">
        <v>0.5</v>
      </c>
      <c r="D40" s="2">
        <v>44705</v>
      </c>
      <c r="E40" s="1">
        <v>0.10416666666666667</v>
      </c>
      <c r="F40" s="4">
        <v>2825.8589999999999</v>
      </c>
      <c r="H40" s="4">
        <v>666</v>
      </c>
      <c r="I40" s="5">
        <f t="shared" si="0"/>
        <v>0.92500000000000004</v>
      </c>
      <c r="J40" s="5" t="s">
        <v>182</v>
      </c>
      <c r="K40" s="4">
        <v>4.5</v>
      </c>
      <c r="L40" s="4">
        <v>334.99900000000002</v>
      </c>
      <c r="N40" s="4" t="s">
        <v>93</v>
      </c>
      <c r="O40" t="s">
        <v>136</v>
      </c>
      <c r="P40">
        <v>87</v>
      </c>
      <c r="Q40" t="s">
        <v>124</v>
      </c>
      <c r="R40" t="s">
        <v>102</v>
      </c>
      <c r="S40" t="s">
        <v>97</v>
      </c>
      <c r="T40">
        <v>1</v>
      </c>
      <c r="U40">
        <v>6.5</v>
      </c>
      <c r="V40" t="s">
        <v>97</v>
      </c>
      <c r="W40" t="s">
        <v>1</v>
      </c>
      <c r="X40" t="s">
        <v>97</v>
      </c>
      <c r="Y40">
        <v>0</v>
      </c>
      <c r="Z40" t="s">
        <v>137</v>
      </c>
      <c r="AA40" t="s">
        <v>138</v>
      </c>
      <c r="AB40">
        <v>5</v>
      </c>
      <c r="AC40">
        <v>5</v>
      </c>
      <c r="AD40">
        <v>4</v>
      </c>
      <c r="AE40">
        <v>5</v>
      </c>
      <c r="AF40">
        <v>5</v>
      </c>
      <c r="AG40">
        <v>5</v>
      </c>
      <c r="AH40">
        <v>5</v>
      </c>
      <c r="AI40">
        <v>6</v>
      </c>
      <c r="AJ40">
        <v>7</v>
      </c>
      <c r="AK40">
        <v>8</v>
      </c>
      <c r="AL40">
        <v>7</v>
      </c>
      <c r="AM40">
        <v>8</v>
      </c>
      <c r="AN40">
        <v>9</v>
      </c>
      <c r="AO40">
        <v>1</v>
      </c>
      <c r="AP40">
        <v>1</v>
      </c>
      <c r="AQ40">
        <v>1</v>
      </c>
      <c r="AR40">
        <v>1</v>
      </c>
      <c r="AS40">
        <v>50</v>
      </c>
      <c r="AT40">
        <v>5</v>
      </c>
      <c r="AU40">
        <v>5</v>
      </c>
      <c r="AV40">
        <v>63</v>
      </c>
      <c r="AW40">
        <v>77</v>
      </c>
      <c r="AX40">
        <v>30</v>
      </c>
      <c r="AY40">
        <v>24</v>
      </c>
      <c r="AZ40">
        <v>22</v>
      </c>
      <c r="BA40">
        <v>7</v>
      </c>
      <c r="BB40">
        <v>47</v>
      </c>
      <c r="BC40">
        <v>7</v>
      </c>
      <c r="BD40">
        <v>9</v>
      </c>
      <c r="BE40">
        <v>10</v>
      </c>
      <c r="BF40">
        <v>1</v>
      </c>
      <c r="BG40">
        <v>1</v>
      </c>
      <c r="BH40">
        <v>2</v>
      </c>
      <c r="BI40">
        <v>1</v>
      </c>
      <c r="BJ40">
        <v>0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0</v>
      </c>
      <c r="CE40">
        <v>0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15</v>
      </c>
      <c r="CP40">
        <f t="shared" si="1"/>
        <v>79</v>
      </c>
      <c r="CQ40">
        <f t="shared" si="2"/>
        <v>4</v>
      </c>
      <c r="CR40">
        <f t="shared" si="3"/>
        <v>356</v>
      </c>
      <c r="CS40">
        <f t="shared" si="4"/>
        <v>5</v>
      </c>
      <c r="CT40">
        <f>demographic__2[[#This Row],[post-vas]]-demographic__2[[#This Row],[pre-vas]]</f>
        <v>277</v>
      </c>
      <c r="CU40">
        <f>demographic__2[[#This Row],[post-wan]]-demographic__2[[#This Row],[pre-wan]]</f>
        <v>1</v>
      </c>
      <c r="CV40">
        <f t="shared" si="5"/>
        <v>27</v>
      </c>
    </row>
    <row r="41" spans="1:101" x14ac:dyDescent="0.25">
      <c r="A41">
        <v>15510</v>
      </c>
      <c r="B41">
        <v>23</v>
      </c>
      <c r="C41" s="1">
        <v>0.40625</v>
      </c>
      <c r="D41" s="2">
        <v>44740</v>
      </c>
      <c r="E41" s="1">
        <v>0.10416666666666667</v>
      </c>
      <c r="F41" s="4">
        <v>3105.72</v>
      </c>
      <c r="G41" s="4">
        <v>716</v>
      </c>
      <c r="H41" s="4">
        <v>657</v>
      </c>
      <c r="I41" s="5">
        <f t="shared" si="0"/>
        <v>0.91249999999999998</v>
      </c>
      <c r="J41" s="5" t="s">
        <v>184</v>
      </c>
      <c r="K41" s="4">
        <v>3.5</v>
      </c>
      <c r="L41" s="4">
        <v>330.88</v>
      </c>
      <c r="M41" s="4">
        <v>90</v>
      </c>
      <c r="N41" s="4" t="s">
        <v>106</v>
      </c>
      <c r="O41" t="s">
        <v>139</v>
      </c>
      <c r="P41">
        <v>70</v>
      </c>
      <c r="Q41" t="s">
        <v>124</v>
      </c>
      <c r="R41" t="s">
        <v>102</v>
      </c>
      <c r="S41" t="s">
        <v>97</v>
      </c>
      <c r="T41">
        <v>1</v>
      </c>
      <c r="U41">
        <v>8</v>
      </c>
      <c r="V41" t="s">
        <v>98</v>
      </c>
      <c r="W41" t="s">
        <v>103</v>
      </c>
      <c r="X41" t="s">
        <v>112</v>
      </c>
      <c r="Y41">
        <v>1</v>
      </c>
      <c r="Z41" t="s">
        <v>140</v>
      </c>
      <c r="AA41" t="s">
        <v>97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11</v>
      </c>
      <c r="AH41">
        <v>12</v>
      </c>
      <c r="AI41">
        <v>15</v>
      </c>
      <c r="AJ41">
        <v>49</v>
      </c>
      <c r="AK41">
        <v>15</v>
      </c>
      <c r="AL41">
        <v>67</v>
      </c>
      <c r="AM41">
        <v>47</v>
      </c>
      <c r="AN41">
        <v>20</v>
      </c>
      <c r="AO41">
        <v>3</v>
      </c>
      <c r="AP41">
        <v>2</v>
      </c>
      <c r="AQ41">
        <v>2</v>
      </c>
      <c r="AR41">
        <v>4</v>
      </c>
      <c r="AS41">
        <v>61</v>
      </c>
      <c r="AT41">
        <v>18</v>
      </c>
      <c r="AU41">
        <v>17</v>
      </c>
      <c r="AV41">
        <v>58</v>
      </c>
      <c r="AW41">
        <v>16</v>
      </c>
      <c r="AX41">
        <v>16</v>
      </c>
      <c r="AY41">
        <v>16</v>
      </c>
      <c r="AZ41">
        <v>83</v>
      </c>
      <c r="BA41">
        <v>65</v>
      </c>
      <c r="BB41">
        <v>50</v>
      </c>
      <c r="BC41">
        <v>49</v>
      </c>
      <c r="BD41">
        <v>21</v>
      </c>
      <c r="BE41">
        <v>22</v>
      </c>
      <c r="BF41">
        <v>6</v>
      </c>
      <c r="BG41">
        <v>4</v>
      </c>
      <c r="BH41">
        <v>3</v>
      </c>
      <c r="BI41">
        <v>5</v>
      </c>
      <c r="BJ41">
        <v>1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f t="shared" si="1"/>
        <v>286</v>
      </c>
      <c r="CQ41">
        <f t="shared" si="2"/>
        <v>11</v>
      </c>
      <c r="CR41">
        <f t="shared" si="3"/>
        <v>492</v>
      </c>
      <c r="CS41">
        <f t="shared" si="4"/>
        <v>18</v>
      </c>
      <c r="CT41">
        <f>demographic__2[[#This Row],[post-vas]]-demographic__2[[#This Row],[pre-vas]]</f>
        <v>206</v>
      </c>
      <c r="CU41">
        <f>demographic__2[[#This Row],[post-wan]]-demographic__2[[#This Row],[pre-wan]]</f>
        <v>7</v>
      </c>
      <c r="CV41">
        <f t="shared" si="5"/>
        <v>24</v>
      </c>
    </row>
    <row r="42" spans="1:101" x14ac:dyDescent="0.25">
      <c r="C42" s="1"/>
      <c r="D42" s="2"/>
      <c r="E42" s="1"/>
      <c r="I42" s="7">
        <f>AVERAGE(I8:I41)</f>
        <v>0.94579248366013102</v>
      </c>
      <c r="J42" s="7"/>
      <c r="Y42" s="6"/>
      <c r="CO42">
        <f>SUM(demographic__2[payment])</f>
        <v>515.4</v>
      </c>
      <c r="CV42">
        <f>AVERAGEA(demographic__2[moca])</f>
        <v>27.2</v>
      </c>
      <c r="CW42">
        <f>AVERAGE(CV23:CV41)</f>
        <v>26</v>
      </c>
    </row>
    <row r="43" spans="1:101" x14ac:dyDescent="0.25">
      <c r="I43" s="5">
        <f>_xlfn.STDEV.P(I8:I41)</f>
        <v>3.997162961953709E-2</v>
      </c>
      <c r="CV43">
        <f>STDEV(CV8:CV41)</f>
        <v>2.5361908080065181</v>
      </c>
      <c r="CW43">
        <f>STDEV(CV23:CV41)</f>
        <v>2.6246692913372702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A079-A02A-47A6-8F16-D541E4E3C6E5}">
  <dimension ref="A1"/>
  <sheetViews>
    <sheetView workbookViewId="0">
      <selection activeCell="A6" sqref="A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F A A B Q S w M E F A A C A A g A F U + d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B V P n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T 5 1 U V D s D j O A C A A D 2 F Q A A E w A c A E Z v c m 1 1 b G F z L 1 N l Y 3 R p b 2 4 x L m 0 g o h g A K K A U A A A A A A A A A A A A A A A A A A A A A A A A A A A A 7 V b L b u I w F N 0 j 8 Q 9 W u q F S i i b u Y 9 o Z s R j B P L r p P G h X z a h y k w t Y k 9 j I d m h R 1 X 8 f J y H A N P f y A a O w w Z x j 3 + t z D 4 F j I X F S K z a t 3 6 O P / V 6 / Z x f C Q M p S y P X c i O V C J m z E M n D 9 H v O v q S 5 M A h 4 Z 2 9 V w o p M i B + U G X 2 Q G w 7 F W z n + w g 2 D 8 I b 6 z Y G x s Z a 7 V Q s T f F U y M X A E 7 Y X f K v x s r 3 Z r p G f u a C T v X T 7 E B C 8 I k i z g V T s T w v I w e q l W i 8 6 X M R H m 7 e O 9 G w 8 S u g u P w f g K Z z K U D M w r C I G R j n R W 5 s q P L q 5 B 9 V o l O p Z q P I n 7 O Q / a z 0 A 6 m b p 3 B a L c c 3 m g F v 4 / D W t p R 8 M P o 3 H M p + w Y i 9 Z c M v M 5 b 8 e g 3 b p g N P q i n E L L 7 D f 4 p y 6 a J y I S x I 2 e K / Z L j h V B z X / F 2 v Y R d u V s j l J 1 p k 9 c 3 L k k 7 Q P q H L y / B 9 c Q r u 1 b u 4 m x Y 7 n s N 2 U u g d B t z M g e P O v + Z l e s K 9 E P c g u W 6 B g t T T b S 1 W / n m d o v C s 6 t Q M Y d 2 t z k o f 8 P W X q 8 2 h V S B b Z e x u f 6 D n E j E b A Z S I S 1 s B r B s 9 q s i f w R T n 9 A r m b b q l C I e o h b s v 5 S p L M W 2 L 3 S D q l 0 a e F g J W 5 V 6 c 6 G G 4 j R 1 S l N n N H V O U x c 0 9 Z 6 m L m n q i q a i d w e 4 A / O I D g w k I i b y J B Q 1 4 p I i K p b U g Y L Y i L V 1 p J 8 N h 3 V r O K x d w x 3 q h 3 n a c J i p D Y e 5 2 n C Y r Q 2 H + b r V j h m 7 J Q 9 N B r V 2 S 1 K z o c x t O K o o Z W / D I f P O d S K w X h W O 9 K l w p E e F U / U R L y s c 8 b H C E Q 8 r H P G v w h H v a l 2 I b z V B K c b 8 q g l K c 0 Q O l V I d U b I j S n d E C Y 8 o 5 Z x S z k m v K e W c U s 4 p 5 Z x S z i n l n F L O K e W c U n 5 K K T / F n i i x L v M X 8 i f p f x J P / D O K / l a e + G c J O + I f s 8 0 Z l M J P p X J G H C o Z / E y p 5 9 + b v e 4 S 0 y 9 Q I v c Z a B P m d q G p J j b w 4 E 2 0 K p N S 8 4 d e L 4 Z R 4 M v 2 e 1 J R l f f j 7 l G w H 3 g H / D j o U m + X e r v U 2 6 X e L v V 2 q b d L v V 3 q 7 V J v l 3 r / i 9 T 7 F 1 B L A Q I t A B Q A A g A I A B V P n V T N O V G A p Q A A A P c A A A A S A A A A A A A A A A A A A A A A A A A A A A B D b 2 5 m a W c v U G F j a 2 F n Z S 5 4 b W x Q S w E C L Q A U A A I A C A A V T 5 1 U D 8 r p q 6 Q A A A D p A A A A E w A A A A A A A A A A A A A A A A D x A A A A W 0 N v b n R l b n R f V H l w Z X N d L n h t b F B L A Q I t A B Q A A g A I A B V P n V R U O w O M 4 A I A A P Y V A A A T A A A A A A A A A A A A A A A A A O I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V + A A A A A A A A U 3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A 4 O j U 1 O j Q 2 L j A x N z M z N T J a I i A v P j x F b n R y e S B U e X B l P S J G a W x s Q 2 9 s d W 1 u V H l w Z X M i I F Z h b H V l P S J z Q X d N S 0 N R b 0 d B d 1 l H Q m d N R k J n W U d C Z 0 1 E Q X d N R E F 3 T U R B d 0 1 E Q X d N R E F 3 T U R B d 0 1 E Q X d N R E F 3 T U R B d 0 1 E Q X d N R E F 3 T U R B d 0 1 E Q X d N R E F 3 T U R B d 0 1 E Q X d N R E F 3 T U R B d 0 1 E Q X d N R E F 3 T U R B d 0 1 E Q l F N R k J R V U Z C U U 0 9 I i A v P j x F b n R y e S B U e X B l P S J G a W x s Q 2 9 s d W 1 u T m F t Z X M i I F Z h b H V l P S J z W y Z x d W 9 0 O 0 l E J n F 1 b 3 Q 7 L C Z x d W 9 0 O 2 5 v J n F 1 b 3 Q 7 L C Z x d W 9 0 O 3 R p b W U m c X V v d D s s J n F 1 b 3 Q 7 Z G F 0 Z S Z x d W 9 0 O y w m c X V v d D t k d X J h d G l v b i Z x d W 9 0 O y w m c X V v d D t u b 3 R l c y Z x d W 9 0 O y w m c X V v d D t h Z 2 U m c X V v d D s s J n F 1 b 3 Q 7 Z 2 V u Z G V y J n F 1 b 3 Q 7 L C Z x d W 9 0 O 2 h h b m R l Z G 5 l c 3 M m c X V v d D s s J n F 1 b 3 Q 7 c 2 1 v a 2 V y J n F 1 b 3 Q 7 L C Z x d W 9 0 O 2 N h Z m Z l a W 5 l J n F 1 b 3 Q 7 L C Z x d W 9 0 O 3 N s Z W V w J n F 1 b 3 Q 7 L C Z x d W 9 0 O 2 N v d m l k J n F 1 b 3 Q 7 L C Z x d W 9 0 O 3 R p b W V f M S Z x d W 9 0 O y w m c X V v d D t D b 2 5 k a X R p b 2 5 z J n F 1 b 3 Q 7 L C Z x d W 9 0 O 0 5 v d G V z L j E m c X V v d D s s J n F 1 b 3 Q 7 c H J l X 3 Z h c 1 8 x J n F 1 b 3 Q 7 L C Z x d W 9 0 O 3 B y Z V 9 2 Y X N f M i Z x d W 9 0 O y w m c X V v d D t w c m V f d m F z X z M m c X V v d D s s J n F 1 b 3 Q 7 c H J l X 3 Z h c 1 8 0 J n F 1 b 3 Q 7 L C Z x d W 9 0 O 3 B y Z V 9 2 Y X N f N S Z x d W 9 0 O y w m c X V v d D t w c m V f d m F z X z Y m c X V v d D s s J n F 1 b 3 Q 7 c H J l X 3 Z h c 1 8 3 J n F 1 b 3 Q 7 L C Z x d W 9 0 O 3 B y Z V 9 2 Y X N f O C Z x d W 9 0 O y w m c X V v d D t w c m V f d m F z X z k m c X V v d D s s J n F 1 b 3 Q 7 c H J l X 3 Z h c 1 8 x M C Z x d W 9 0 O y w m c X V v d D t w c m V f d m F z X z E x J n F 1 b 3 Q 7 L C Z x d W 9 0 O 3 B y Z V 9 2 Y X N f M T I m c X V v d D s s J n F 1 b 3 Q 7 c H J l X 3 Z h c 1 8 x M y Z x d W 9 0 O y w m c X V v d D t w c m V f d 2 F u X z E m c X V v d D s s J n F 1 b 3 Q 7 c H J l X 3 d h b l 8 y J n F 1 b 3 Q 7 L C Z x d W 9 0 O 3 B y Z V 9 3 Y W 5 f M y Z x d W 9 0 O y w m c X V v d D t w c m V f d 2 F u X z Q m c X V v d D s s J n F 1 b 3 Q 7 c G 9 z d F 9 2 Y X N f M S Z x d W 9 0 O y w m c X V v d D t w b 3 N 0 X 3 Z h c 1 8 y J n F 1 b 3 Q 7 L C Z x d W 9 0 O 3 B v c 3 R f d m F z X z M m c X V v d D s s J n F 1 b 3 Q 7 c G 9 z d F 9 2 Y X N f N C Z x d W 9 0 O y w m c X V v d D t w b 3 N 0 X 3 Z h c 1 8 1 J n F 1 b 3 Q 7 L C Z x d W 9 0 O 3 B v c 3 R f d m F z X z Y m c X V v d D s s J n F 1 b 3 Q 7 c G 9 z d F 9 2 Y X N f N y Z x d W 9 0 O y w m c X V v d D t w b 3 N 0 X 3 Z h c 1 8 4 J n F 1 b 3 Q 7 L C Z x d W 9 0 O 3 B v c 3 R f d m F z X z k m c X V v d D s s J n F 1 b 3 Q 7 c G 9 z d F 9 2 Y X N f M T A m c X V v d D s s J n F 1 b 3 Q 7 c G 9 z d F 9 2 Y X N f M T E m c X V v d D s s J n F 1 b 3 Q 7 c G 9 z d F 9 2 Y X N f M T I m c X V v d D s s J n F 1 b 3 Q 7 c G 9 z d F 9 2 Y X N f M T M m c X V v d D s s J n F 1 b 3 Q 7 c G 9 z d F 9 3 Y W 5 f M S Z x d W 9 0 O y w m c X V v d D t w b 3 N 0 X 3 d h b l 8 y J n F 1 b 3 Q 7 L C Z x d W 9 0 O 3 B v c 3 R f d 2 F u X z M m c X V v d D s s J n F 1 b 3 Q 7 c G 9 z d F 9 3 Y W 5 f N C Z x d W 9 0 O y w m c X V v d D t t b 2 N h X z E m c X V v d D s s J n F 1 b 3 Q 7 b W 9 j Y V 8 y J n F 1 b 3 Q 7 L C Z x d W 9 0 O 2 1 v Y 2 F f M y Z x d W 9 0 O y w m c X V v d D t t b 2 N h X z Q m c X V v d D s s J n F 1 b 3 Q 7 b W 9 j Y V 8 1 J n F 1 b 3 Q 7 L C Z x d W 9 0 O 2 1 v Y 2 F f N i Z x d W 9 0 O y w m c X V v d D t t b 2 N h X z c m c X V v d D s s J n F 1 b 3 Q 7 b W 9 j Y V 8 4 J n F 1 b 3 Q 7 L C Z x d W 9 0 O 2 1 v Y 2 F f O S Z x d W 9 0 O y w m c X V v d D t t b 2 N h X z E w J n F 1 b 3 Q 7 L C Z x d W 9 0 O 2 1 v Y 2 F f M T E m c X V v d D s s J n F 1 b 3 Q 7 b W 9 j Y V 8 x M i Z x d W 9 0 O y w m c X V v d D t t b 2 N h X z E z J n F 1 b 3 Q 7 L C Z x d W 9 0 O 2 1 v Y 2 F f M T Q m c X V v d D s s J n F 1 b 3 Q 7 b W 9 j Y V 8 x N S Z x d W 9 0 O y w m c X V v d D t t b 2 N h X z E 2 J n F 1 b 3 Q 7 L C Z x d W 9 0 O 2 1 v Y 2 F f M T c m c X V v d D s s J n F 1 b 3 Q 7 b W 9 j Y V 8 x O C Z x d W 9 0 O y w m c X V v d D t t b 2 N h X z E 5 J n F 1 b 3 Q 7 L C Z x d W 9 0 O 2 1 v Y 2 F f M j A m c X V v d D s s J n F 1 b 3 Q 7 b W 9 j Y V 8 y M S Z x d W 9 0 O y w m c X V v d D t t b 2 N h X z I y J n F 1 b 3 Q 7 L C Z x d W 9 0 O 2 1 v Y 2 F f M j M m c X V v d D s s J n F 1 b 3 Q 7 b W 9 j Y V 8 y N C Z x d W 9 0 O y w m c X V v d D t t b 2 N h X z I 1 J n F 1 b 3 Q 7 L C Z x d W 9 0 O 2 1 v Y 2 F f M j Y m c X V v d D s s J n F 1 b 3 Q 7 b W 9 j Y V 8 y N y Z x d W 9 0 O y w m c X V v d D t t b 2 N h X z I 4 J n F 1 b 3 Q 7 L C Z x d W 9 0 O 2 1 v Y 2 F f M j k m c X V v d D s s J n F 1 b 3 Q 7 b W 9 j Y V 8 z M C Z x d W 9 0 O y w m c X V v d D t t b 2 N h X z M x J n F 1 b 3 Q 7 L C Z x d W 9 0 O 3 B h e W 1 l b n Q m c X V v d D s s J n F 1 b 3 Q 7 c H J l L X Z h c y Z x d W 9 0 O y w m c X V v d D t w c m U t d 2 F u J n F 1 b 3 Q 7 L C Z x d W 9 0 O 3 B v c 3 Q t d m F z J n F 1 b 3 Q 7 L C Z x d W 9 0 O 3 B v c 3 Q t d 2 F u J n F 1 b 3 Q 7 L C Z x d W 9 0 O 2 R p Z i 1 2 Y X M m c X V v d D s s J n F 1 b 3 Q 7 Z G l m L X d h b i Z x d W 9 0 O y w m c X V v d D t t b 2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W 9 n c m F w a G l j L 0 F 1 d G 9 S Z W 1 v d m V k Q 2 9 s d W 1 u c z E u e 0 l E L D B 9 J n F 1 b 3 Q 7 L C Z x d W 9 0 O 1 N l Y 3 R p b 2 4 x L 2 R l b W 9 n c m F w a G l j L 0 F 1 d G 9 S Z W 1 v d m V k Q 2 9 s d W 1 u c z E u e 2 5 v L D F 9 J n F 1 b 3 Q 7 L C Z x d W 9 0 O 1 N l Y 3 R p b 2 4 x L 2 R l b W 9 n c m F w a G l j L 0 F 1 d G 9 S Z W 1 v d m V k Q 2 9 s d W 1 u c z E u e 3 R p b W U s M n 0 m c X V v d D s s J n F 1 b 3 Q 7 U 2 V j d G l v b j E v Z G V t b 2 d y Y X B o a W M v Q X V 0 b 1 J l b W 9 2 Z W R D b 2 x 1 b W 5 z M S 5 7 Z G F 0 Z S w z f S Z x d W 9 0 O y w m c X V v d D t T Z W N 0 a W 9 u M S 9 k Z W 1 v Z 3 J h c G h p Y y 9 B d X R v U m V t b 3 Z l Z E N v b H V t b n M x L n t k d X J h d G l v b i w 0 f S Z x d W 9 0 O y w m c X V v d D t T Z W N 0 a W 9 u M S 9 k Z W 1 v Z 3 J h c G h p Y y 9 B d X R v U m V t b 3 Z l Z E N v b H V t b n M x L n t u b 3 R l c y w 1 f S Z x d W 9 0 O y w m c X V v d D t T Z W N 0 a W 9 u M S 9 k Z W 1 v Z 3 J h c G h p Y y 9 B d X R v U m V t b 3 Z l Z E N v b H V t b n M x L n t h Z 2 U s N n 0 m c X V v d D s s J n F 1 b 3 Q 7 U 2 V j d G l v b j E v Z G V t b 2 d y Y X B o a W M v Q X V 0 b 1 J l b W 9 2 Z W R D b 2 x 1 b W 5 z M S 5 7 Z 2 V u Z G V y L D d 9 J n F 1 b 3 Q 7 L C Z x d W 9 0 O 1 N l Y 3 R p b 2 4 x L 2 R l b W 9 n c m F w a G l j L 0 F 1 d G 9 S Z W 1 v d m V k Q 2 9 s d W 1 u c z E u e 2 h h b m R l Z G 5 l c 3 M s O H 0 m c X V v d D s s J n F 1 b 3 Q 7 U 2 V j d G l v b j E v Z G V t b 2 d y Y X B o a W M v Q X V 0 b 1 J l b W 9 2 Z W R D b 2 x 1 b W 5 z M S 5 7 c 2 1 v a 2 V y L D l 9 J n F 1 b 3 Q 7 L C Z x d W 9 0 O 1 N l Y 3 R p b 2 4 x L 2 R l b W 9 n c m F w a G l j L 0 F 1 d G 9 S Z W 1 v d m V k Q 2 9 s d W 1 u c z E u e 2 N h Z m Z l a W 5 l L D E w f S Z x d W 9 0 O y w m c X V v d D t T Z W N 0 a W 9 u M S 9 k Z W 1 v Z 3 J h c G h p Y y 9 B d X R v U m V t b 3 Z l Z E N v b H V t b n M x L n t z b G V l c C w x M X 0 m c X V v d D s s J n F 1 b 3 Q 7 U 2 V j d G l v b j E v Z G V t b 2 d y Y X B o a W M v Q X V 0 b 1 J l b W 9 2 Z W R D b 2 x 1 b W 5 z M S 5 7 Y 2 9 2 a W Q s M T J 9 J n F 1 b 3 Q 7 L C Z x d W 9 0 O 1 N l Y 3 R p b 2 4 x L 2 R l b W 9 n c m F w a G l j L 0 F 1 d G 9 S Z W 1 v d m V k Q 2 9 s d W 1 u c z E u e 3 R p b W V f M S w x M 3 0 m c X V v d D s s J n F 1 b 3 Q 7 U 2 V j d G l v b j E v Z G V t b 2 d y Y X B o a W M v Q X V 0 b 1 J l b W 9 2 Z W R D b 2 x 1 b W 5 z M S 5 7 Q 2 9 u Z G l 0 a W 9 u c y w x N H 0 m c X V v d D s s J n F 1 b 3 Q 7 U 2 V j d G l v b j E v Z G V t b 2 d y Y X B o a W M v Q X V 0 b 1 J l b W 9 2 Z W R D b 2 x 1 b W 5 z M S 5 7 T m 9 0 Z X M u M S w x N X 0 m c X V v d D s s J n F 1 b 3 Q 7 U 2 V j d G l v b j E v Z G V t b 2 d y Y X B o a W M v Q X V 0 b 1 J l b W 9 2 Z W R D b 2 x 1 b W 5 z M S 5 7 c H J l X 3 Z h c 1 8 x L D E 2 f S Z x d W 9 0 O y w m c X V v d D t T Z W N 0 a W 9 u M S 9 k Z W 1 v Z 3 J h c G h p Y y 9 B d X R v U m V t b 3 Z l Z E N v b H V t b n M x L n t w c m V f d m F z X z I s M T d 9 J n F 1 b 3 Q 7 L C Z x d W 9 0 O 1 N l Y 3 R p b 2 4 x L 2 R l b W 9 n c m F w a G l j L 0 F 1 d G 9 S Z W 1 v d m V k Q 2 9 s d W 1 u c z E u e 3 B y Z V 9 2 Y X N f M y w x O H 0 m c X V v d D s s J n F 1 b 3 Q 7 U 2 V j d G l v b j E v Z G V t b 2 d y Y X B o a W M v Q X V 0 b 1 J l b W 9 2 Z W R D b 2 x 1 b W 5 z M S 5 7 c H J l X 3 Z h c 1 8 0 L D E 5 f S Z x d W 9 0 O y w m c X V v d D t T Z W N 0 a W 9 u M S 9 k Z W 1 v Z 3 J h c G h p Y y 9 B d X R v U m V t b 3 Z l Z E N v b H V t b n M x L n t w c m V f d m F z X z U s M j B 9 J n F 1 b 3 Q 7 L C Z x d W 9 0 O 1 N l Y 3 R p b 2 4 x L 2 R l b W 9 n c m F w a G l j L 0 F 1 d G 9 S Z W 1 v d m V k Q 2 9 s d W 1 u c z E u e 3 B y Z V 9 2 Y X N f N i w y M X 0 m c X V v d D s s J n F 1 b 3 Q 7 U 2 V j d G l v b j E v Z G V t b 2 d y Y X B o a W M v Q X V 0 b 1 J l b W 9 2 Z W R D b 2 x 1 b W 5 z M S 5 7 c H J l X 3 Z h c 1 8 3 L D I y f S Z x d W 9 0 O y w m c X V v d D t T Z W N 0 a W 9 u M S 9 k Z W 1 v Z 3 J h c G h p Y y 9 B d X R v U m V t b 3 Z l Z E N v b H V t b n M x L n t w c m V f d m F z X z g s M j N 9 J n F 1 b 3 Q 7 L C Z x d W 9 0 O 1 N l Y 3 R p b 2 4 x L 2 R l b W 9 n c m F w a G l j L 0 F 1 d G 9 S Z W 1 v d m V k Q 2 9 s d W 1 u c z E u e 3 B y Z V 9 2 Y X N f O S w y N H 0 m c X V v d D s s J n F 1 b 3 Q 7 U 2 V j d G l v b j E v Z G V t b 2 d y Y X B o a W M v Q X V 0 b 1 J l b W 9 2 Z W R D b 2 x 1 b W 5 z M S 5 7 c H J l X 3 Z h c 1 8 x M C w y N X 0 m c X V v d D s s J n F 1 b 3 Q 7 U 2 V j d G l v b j E v Z G V t b 2 d y Y X B o a W M v Q X V 0 b 1 J l b W 9 2 Z W R D b 2 x 1 b W 5 z M S 5 7 c H J l X 3 Z h c 1 8 x M S w y N n 0 m c X V v d D s s J n F 1 b 3 Q 7 U 2 V j d G l v b j E v Z G V t b 2 d y Y X B o a W M v Q X V 0 b 1 J l b W 9 2 Z W R D b 2 x 1 b W 5 z M S 5 7 c H J l X 3 Z h c 1 8 x M i w y N 3 0 m c X V v d D s s J n F 1 b 3 Q 7 U 2 V j d G l v b j E v Z G V t b 2 d y Y X B o a W M v Q X V 0 b 1 J l b W 9 2 Z W R D b 2 x 1 b W 5 z M S 5 7 c H J l X 3 Z h c 1 8 x M y w y O H 0 m c X V v d D s s J n F 1 b 3 Q 7 U 2 V j d G l v b j E v Z G V t b 2 d y Y X B o a W M v Q X V 0 b 1 J l b W 9 2 Z W R D b 2 x 1 b W 5 z M S 5 7 c H J l X 3 d h b l 8 x L D I 5 f S Z x d W 9 0 O y w m c X V v d D t T Z W N 0 a W 9 u M S 9 k Z W 1 v Z 3 J h c G h p Y y 9 B d X R v U m V t b 3 Z l Z E N v b H V t b n M x L n t w c m V f d 2 F u X z I s M z B 9 J n F 1 b 3 Q 7 L C Z x d W 9 0 O 1 N l Y 3 R p b 2 4 x L 2 R l b W 9 n c m F w a G l j L 0 F 1 d G 9 S Z W 1 v d m V k Q 2 9 s d W 1 u c z E u e 3 B y Z V 9 3 Y W 5 f M y w z M X 0 m c X V v d D s s J n F 1 b 3 Q 7 U 2 V j d G l v b j E v Z G V t b 2 d y Y X B o a W M v Q X V 0 b 1 J l b W 9 2 Z W R D b 2 x 1 b W 5 z M S 5 7 c H J l X 3 d h b l 8 0 L D M y f S Z x d W 9 0 O y w m c X V v d D t T Z W N 0 a W 9 u M S 9 k Z W 1 v Z 3 J h c G h p Y y 9 B d X R v U m V t b 3 Z l Z E N v b H V t b n M x L n t w b 3 N 0 X 3 Z h c 1 8 x L D M z f S Z x d W 9 0 O y w m c X V v d D t T Z W N 0 a W 9 u M S 9 k Z W 1 v Z 3 J h c G h p Y y 9 B d X R v U m V t b 3 Z l Z E N v b H V t b n M x L n t w b 3 N 0 X 3 Z h c 1 8 y L D M 0 f S Z x d W 9 0 O y w m c X V v d D t T Z W N 0 a W 9 u M S 9 k Z W 1 v Z 3 J h c G h p Y y 9 B d X R v U m V t b 3 Z l Z E N v b H V t b n M x L n t w b 3 N 0 X 3 Z h c 1 8 z L D M 1 f S Z x d W 9 0 O y w m c X V v d D t T Z W N 0 a W 9 u M S 9 k Z W 1 v Z 3 J h c G h p Y y 9 B d X R v U m V t b 3 Z l Z E N v b H V t b n M x L n t w b 3 N 0 X 3 Z h c 1 8 0 L D M 2 f S Z x d W 9 0 O y w m c X V v d D t T Z W N 0 a W 9 u M S 9 k Z W 1 v Z 3 J h c G h p Y y 9 B d X R v U m V t b 3 Z l Z E N v b H V t b n M x L n t w b 3 N 0 X 3 Z h c 1 8 1 L D M 3 f S Z x d W 9 0 O y w m c X V v d D t T Z W N 0 a W 9 u M S 9 k Z W 1 v Z 3 J h c G h p Y y 9 B d X R v U m V t b 3 Z l Z E N v b H V t b n M x L n t w b 3 N 0 X 3 Z h c 1 8 2 L D M 4 f S Z x d W 9 0 O y w m c X V v d D t T Z W N 0 a W 9 u M S 9 k Z W 1 v Z 3 J h c G h p Y y 9 B d X R v U m V t b 3 Z l Z E N v b H V t b n M x L n t w b 3 N 0 X 3 Z h c 1 8 3 L D M 5 f S Z x d W 9 0 O y w m c X V v d D t T Z W N 0 a W 9 u M S 9 k Z W 1 v Z 3 J h c G h p Y y 9 B d X R v U m V t b 3 Z l Z E N v b H V t b n M x L n t w b 3 N 0 X 3 Z h c 1 8 4 L D Q w f S Z x d W 9 0 O y w m c X V v d D t T Z W N 0 a W 9 u M S 9 k Z W 1 v Z 3 J h c G h p Y y 9 B d X R v U m V t b 3 Z l Z E N v b H V t b n M x L n t w b 3 N 0 X 3 Z h c 1 8 5 L D Q x f S Z x d W 9 0 O y w m c X V v d D t T Z W N 0 a W 9 u M S 9 k Z W 1 v Z 3 J h c G h p Y y 9 B d X R v U m V t b 3 Z l Z E N v b H V t b n M x L n t w b 3 N 0 X 3 Z h c 1 8 x M C w 0 M n 0 m c X V v d D s s J n F 1 b 3 Q 7 U 2 V j d G l v b j E v Z G V t b 2 d y Y X B o a W M v Q X V 0 b 1 J l b W 9 2 Z W R D b 2 x 1 b W 5 z M S 5 7 c G 9 z d F 9 2 Y X N f M T E s N D N 9 J n F 1 b 3 Q 7 L C Z x d W 9 0 O 1 N l Y 3 R p b 2 4 x L 2 R l b W 9 n c m F w a G l j L 0 F 1 d G 9 S Z W 1 v d m V k Q 2 9 s d W 1 u c z E u e 3 B v c 3 R f d m F z X z E y L D Q 0 f S Z x d W 9 0 O y w m c X V v d D t T Z W N 0 a W 9 u M S 9 k Z W 1 v Z 3 J h c G h p Y y 9 B d X R v U m V t b 3 Z l Z E N v b H V t b n M x L n t w b 3 N 0 X 3 Z h c 1 8 x M y w 0 N X 0 m c X V v d D s s J n F 1 b 3 Q 7 U 2 V j d G l v b j E v Z G V t b 2 d y Y X B o a W M v Q X V 0 b 1 J l b W 9 2 Z W R D b 2 x 1 b W 5 z M S 5 7 c G 9 z d F 9 3 Y W 5 f M S w 0 N n 0 m c X V v d D s s J n F 1 b 3 Q 7 U 2 V j d G l v b j E v Z G V t b 2 d y Y X B o a W M v Q X V 0 b 1 J l b W 9 2 Z W R D b 2 x 1 b W 5 z M S 5 7 c G 9 z d F 9 3 Y W 5 f M i w 0 N 3 0 m c X V v d D s s J n F 1 b 3 Q 7 U 2 V j d G l v b j E v Z G V t b 2 d y Y X B o a W M v Q X V 0 b 1 J l b W 9 2 Z W R D b 2 x 1 b W 5 z M S 5 7 c G 9 z d F 9 3 Y W 5 f M y w 0 O H 0 m c X V v d D s s J n F 1 b 3 Q 7 U 2 V j d G l v b j E v Z G V t b 2 d y Y X B o a W M v Q X V 0 b 1 J l b W 9 2 Z W R D b 2 x 1 b W 5 z M S 5 7 c G 9 z d F 9 3 Y W 5 f N C w 0 O X 0 m c X V v d D s s J n F 1 b 3 Q 7 U 2 V j d G l v b j E v Z G V t b 2 d y Y X B o a W M v Q X V 0 b 1 J l b W 9 2 Z W R D b 2 x 1 b W 5 z M S 5 7 b W 9 j Y V 8 x L D U w f S Z x d W 9 0 O y w m c X V v d D t T Z W N 0 a W 9 u M S 9 k Z W 1 v Z 3 J h c G h p Y y 9 B d X R v U m V t b 3 Z l Z E N v b H V t b n M x L n t t b 2 N h X z I s N T F 9 J n F 1 b 3 Q 7 L C Z x d W 9 0 O 1 N l Y 3 R p b 2 4 x L 2 R l b W 9 n c m F w a G l j L 0 F 1 d G 9 S Z W 1 v d m V k Q 2 9 s d W 1 u c z E u e 2 1 v Y 2 F f M y w 1 M n 0 m c X V v d D s s J n F 1 b 3 Q 7 U 2 V j d G l v b j E v Z G V t b 2 d y Y X B o a W M v Q X V 0 b 1 J l b W 9 2 Z W R D b 2 x 1 b W 5 z M S 5 7 b W 9 j Y V 8 0 L D U z f S Z x d W 9 0 O y w m c X V v d D t T Z W N 0 a W 9 u M S 9 k Z W 1 v Z 3 J h c G h p Y y 9 B d X R v U m V t b 3 Z l Z E N v b H V t b n M x L n t t b 2 N h X z U s N T R 9 J n F 1 b 3 Q 7 L C Z x d W 9 0 O 1 N l Y 3 R p b 2 4 x L 2 R l b W 9 n c m F w a G l j L 0 F 1 d G 9 S Z W 1 v d m V k Q 2 9 s d W 1 u c z E u e 2 1 v Y 2 F f N i w 1 N X 0 m c X V v d D s s J n F 1 b 3 Q 7 U 2 V j d G l v b j E v Z G V t b 2 d y Y X B o a W M v Q X V 0 b 1 J l b W 9 2 Z W R D b 2 x 1 b W 5 z M S 5 7 b W 9 j Y V 8 3 L D U 2 f S Z x d W 9 0 O y w m c X V v d D t T Z W N 0 a W 9 u M S 9 k Z W 1 v Z 3 J h c G h p Y y 9 B d X R v U m V t b 3 Z l Z E N v b H V t b n M x L n t t b 2 N h X z g s N T d 9 J n F 1 b 3 Q 7 L C Z x d W 9 0 O 1 N l Y 3 R p b 2 4 x L 2 R l b W 9 n c m F w a G l j L 0 F 1 d G 9 S Z W 1 v d m V k Q 2 9 s d W 1 u c z E u e 2 1 v Y 2 F f O S w 1 O H 0 m c X V v d D s s J n F 1 b 3 Q 7 U 2 V j d G l v b j E v Z G V t b 2 d y Y X B o a W M v Q X V 0 b 1 J l b W 9 2 Z W R D b 2 x 1 b W 5 z M S 5 7 b W 9 j Y V 8 x M C w 1 O X 0 m c X V v d D s s J n F 1 b 3 Q 7 U 2 V j d G l v b j E v Z G V t b 2 d y Y X B o a W M v Q X V 0 b 1 J l b W 9 2 Z W R D b 2 x 1 b W 5 z M S 5 7 b W 9 j Y V 8 x M S w 2 M H 0 m c X V v d D s s J n F 1 b 3 Q 7 U 2 V j d G l v b j E v Z G V t b 2 d y Y X B o a W M v Q X V 0 b 1 J l b W 9 2 Z W R D b 2 x 1 b W 5 z M S 5 7 b W 9 j Y V 8 x M i w 2 M X 0 m c X V v d D s s J n F 1 b 3 Q 7 U 2 V j d G l v b j E v Z G V t b 2 d y Y X B o a W M v Q X V 0 b 1 J l b W 9 2 Z W R D b 2 x 1 b W 5 z M S 5 7 b W 9 j Y V 8 x M y w 2 M n 0 m c X V v d D s s J n F 1 b 3 Q 7 U 2 V j d G l v b j E v Z G V t b 2 d y Y X B o a W M v Q X V 0 b 1 J l b W 9 2 Z W R D b 2 x 1 b W 5 z M S 5 7 b W 9 j Y V 8 x N C w 2 M 3 0 m c X V v d D s s J n F 1 b 3 Q 7 U 2 V j d G l v b j E v Z G V t b 2 d y Y X B o a W M v Q X V 0 b 1 J l b W 9 2 Z W R D b 2 x 1 b W 5 z M S 5 7 b W 9 j Y V 8 x N S w 2 N H 0 m c X V v d D s s J n F 1 b 3 Q 7 U 2 V j d G l v b j E v Z G V t b 2 d y Y X B o a W M v Q X V 0 b 1 J l b W 9 2 Z W R D b 2 x 1 b W 5 z M S 5 7 b W 9 j Y V 8 x N i w 2 N X 0 m c X V v d D s s J n F 1 b 3 Q 7 U 2 V j d G l v b j E v Z G V t b 2 d y Y X B o a W M v Q X V 0 b 1 J l b W 9 2 Z W R D b 2 x 1 b W 5 z M S 5 7 b W 9 j Y V 8 x N y w 2 N n 0 m c X V v d D s s J n F 1 b 3 Q 7 U 2 V j d G l v b j E v Z G V t b 2 d y Y X B o a W M v Q X V 0 b 1 J l b W 9 2 Z W R D b 2 x 1 b W 5 z M S 5 7 b W 9 j Y V 8 x O C w 2 N 3 0 m c X V v d D s s J n F 1 b 3 Q 7 U 2 V j d G l v b j E v Z G V t b 2 d y Y X B o a W M v Q X V 0 b 1 J l b W 9 2 Z W R D b 2 x 1 b W 5 z M S 5 7 b W 9 j Y V 8 x O S w 2 O H 0 m c X V v d D s s J n F 1 b 3 Q 7 U 2 V j d G l v b j E v Z G V t b 2 d y Y X B o a W M v Q X V 0 b 1 J l b W 9 2 Z W R D b 2 x 1 b W 5 z M S 5 7 b W 9 j Y V 8 y M C w 2 O X 0 m c X V v d D s s J n F 1 b 3 Q 7 U 2 V j d G l v b j E v Z G V t b 2 d y Y X B o a W M v Q X V 0 b 1 J l b W 9 2 Z W R D b 2 x 1 b W 5 z M S 5 7 b W 9 j Y V 8 y M S w 3 M H 0 m c X V v d D s s J n F 1 b 3 Q 7 U 2 V j d G l v b j E v Z G V t b 2 d y Y X B o a W M v Q X V 0 b 1 J l b W 9 2 Z W R D b 2 x 1 b W 5 z M S 5 7 b W 9 j Y V 8 y M i w 3 M X 0 m c X V v d D s s J n F 1 b 3 Q 7 U 2 V j d G l v b j E v Z G V t b 2 d y Y X B o a W M v Q X V 0 b 1 J l b W 9 2 Z W R D b 2 x 1 b W 5 z M S 5 7 b W 9 j Y V 8 y M y w 3 M n 0 m c X V v d D s s J n F 1 b 3 Q 7 U 2 V j d G l v b j E v Z G V t b 2 d y Y X B o a W M v Q X V 0 b 1 J l b W 9 2 Z W R D b 2 x 1 b W 5 z M S 5 7 b W 9 j Y V 8 y N C w 3 M 3 0 m c X V v d D s s J n F 1 b 3 Q 7 U 2 V j d G l v b j E v Z G V t b 2 d y Y X B o a W M v Q X V 0 b 1 J l b W 9 2 Z W R D b 2 x 1 b W 5 z M S 5 7 b W 9 j Y V 8 y N S w 3 N H 0 m c X V v d D s s J n F 1 b 3 Q 7 U 2 V j d G l v b j E v Z G V t b 2 d y Y X B o a W M v Q X V 0 b 1 J l b W 9 2 Z W R D b 2 x 1 b W 5 z M S 5 7 b W 9 j Y V 8 y N i w 3 N X 0 m c X V v d D s s J n F 1 b 3 Q 7 U 2 V j d G l v b j E v Z G V t b 2 d y Y X B o a W M v Q X V 0 b 1 J l b W 9 2 Z W R D b 2 x 1 b W 5 z M S 5 7 b W 9 j Y V 8 y N y w 3 N n 0 m c X V v d D s s J n F 1 b 3 Q 7 U 2 V j d G l v b j E v Z G V t b 2 d y Y X B o a W M v Q X V 0 b 1 J l b W 9 2 Z W R D b 2 x 1 b W 5 z M S 5 7 b W 9 j Y V 8 y O C w 3 N 3 0 m c X V v d D s s J n F 1 b 3 Q 7 U 2 V j d G l v b j E v Z G V t b 2 d y Y X B o a W M v Q X V 0 b 1 J l b W 9 2 Z W R D b 2 x 1 b W 5 z M S 5 7 b W 9 j Y V 8 y O S w 3 O H 0 m c X V v d D s s J n F 1 b 3 Q 7 U 2 V j d G l v b j E v Z G V t b 2 d y Y X B o a W M v Q X V 0 b 1 J l b W 9 2 Z W R D b 2 x 1 b W 5 z M S 5 7 b W 9 j Y V 8 z M C w 3 O X 0 m c X V v d D s s J n F 1 b 3 Q 7 U 2 V j d G l v b j E v Z G V t b 2 d y Y X B o a W M v Q X V 0 b 1 J l b W 9 2 Z W R D b 2 x 1 b W 5 z M S 5 7 b W 9 j Y V 8 z M S w 4 M H 0 m c X V v d D s s J n F 1 b 3 Q 7 U 2 V j d G l v b j E v Z G V t b 2 d y Y X B o a W M v Q X V 0 b 1 J l b W 9 2 Z W R D b 2 x 1 b W 5 z M S 5 7 c G F 5 b W V u d C w 4 M X 0 m c X V v d D s s J n F 1 b 3 Q 7 U 2 V j d G l v b j E v Z G V t b 2 d y Y X B o a W M v Q X V 0 b 1 J l b W 9 2 Z W R D b 2 x 1 b W 5 z M S 5 7 c H J l L X Z h c y w 4 M n 0 m c X V v d D s s J n F 1 b 3 Q 7 U 2 V j d G l v b j E v Z G V t b 2 d y Y X B o a W M v Q X V 0 b 1 J l b W 9 2 Z W R D b 2 x 1 b W 5 z M S 5 7 c H J l L X d h b i w 4 M 3 0 m c X V v d D s s J n F 1 b 3 Q 7 U 2 V j d G l v b j E v Z G V t b 2 d y Y X B o a W M v Q X V 0 b 1 J l b W 9 2 Z W R D b 2 x 1 b W 5 z M S 5 7 c G 9 z d C 1 2 Y X M s O D R 9 J n F 1 b 3 Q 7 L C Z x d W 9 0 O 1 N l Y 3 R p b 2 4 x L 2 R l b W 9 n c m F w a G l j L 0 F 1 d G 9 S Z W 1 v d m V k Q 2 9 s d W 1 u c z E u e 3 B v c 3 Q t d 2 F u L D g 1 f S Z x d W 9 0 O y w m c X V v d D t T Z W N 0 a W 9 u M S 9 k Z W 1 v Z 3 J h c G h p Y y 9 B d X R v U m V t b 3 Z l Z E N v b H V t b n M x L n t k a W Y t d m F z L D g 2 f S Z x d W 9 0 O y w m c X V v d D t T Z W N 0 a W 9 u M S 9 k Z W 1 v Z 3 J h c G h p Y y 9 B d X R v U m V t b 3 Z l Z E N v b H V t b n M x L n t k a W Y t d 2 F u L D g 3 f S Z x d W 9 0 O y w m c X V v d D t T Z W N 0 a W 9 u M S 9 k Z W 1 v Z 3 J h c G h p Y y 9 B d X R v U m V t b 3 Z l Z E N v b H V t b n M x L n t t b 2 N h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Z G V t b 2 d y Y X B o a W M v Q X V 0 b 1 J l b W 9 2 Z W R D b 2 x 1 b W 5 z M S 5 7 S U Q s M H 0 m c X V v d D s s J n F 1 b 3 Q 7 U 2 V j d G l v b j E v Z G V t b 2 d y Y X B o a W M v Q X V 0 b 1 J l b W 9 2 Z W R D b 2 x 1 b W 5 z M S 5 7 b m 8 s M X 0 m c X V v d D s s J n F 1 b 3 Q 7 U 2 V j d G l v b j E v Z G V t b 2 d y Y X B o a W M v Q X V 0 b 1 J l b W 9 2 Z W R D b 2 x 1 b W 5 z M S 5 7 d G l t Z S w y f S Z x d W 9 0 O y w m c X V v d D t T Z W N 0 a W 9 u M S 9 k Z W 1 v Z 3 J h c G h p Y y 9 B d X R v U m V t b 3 Z l Z E N v b H V t b n M x L n t k Y X R l L D N 9 J n F 1 b 3 Q 7 L C Z x d W 9 0 O 1 N l Y 3 R p b 2 4 x L 2 R l b W 9 n c m F w a G l j L 0 F 1 d G 9 S Z W 1 v d m V k Q 2 9 s d W 1 u c z E u e 2 R 1 c m F 0 a W 9 u L D R 9 J n F 1 b 3 Q 7 L C Z x d W 9 0 O 1 N l Y 3 R p b 2 4 x L 2 R l b W 9 n c m F w a G l j L 0 F 1 d G 9 S Z W 1 v d m V k Q 2 9 s d W 1 u c z E u e 2 5 v d G V z L D V 9 J n F 1 b 3 Q 7 L C Z x d W 9 0 O 1 N l Y 3 R p b 2 4 x L 2 R l b W 9 n c m F w a G l j L 0 F 1 d G 9 S Z W 1 v d m V k Q 2 9 s d W 1 u c z E u e 2 F n Z S w 2 f S Z x d W 9 0 O y w m c X V v d D t T Z W N 0 a W 9 u M S 9 k Z W 1 v Z 3 J h c G h p Y y 9 B d X R v U m V t b 3 Z l Z E N v b H V t b n M x L n t n Z W 5 k Z X I s N 3 0 m c X V v d D s s J n F 1 b 3 Q 7 U 2 V j d G l v b j E v Z G V t b 2 d y Y X B o a W M v Q X V 0 b 1 J l b W 9 2 Z W R D b 2 x 1 b W 5 z M S 5 7 a G F u Z G V k b m V z c y w 4 f S Z x d W 9 0 O y w m c X V v d D t T Z W N 0 a W 9 u M S 9 k Z W 1 v Z 3 J h c G h p Y y 9 B d X R v U m V t b 3 Z l Z E N v b H V t b n M x L n t z b W 9 r Z X I s O X 0 m c X V v d D s s J n F 1 b 3 Q 7 U 2 V j d G l v b j E v Z G V t b 2 d y Y X B o a W M v Q X V 0 b 1 J l b W 9 2 Z W R D b 2 x 1 b W 5 z M S 5 7 Y 2 F m Z m V p b m U s M T B 9 J n F 1 b 3 Q 7 L C Z x d W 9 0 O 1 N l Y 3 R p b 2 4 x L 2 R l b W 9 n c m F w a G l j L 0 F 1 d G 9 S Z W 1 v d m V k Q 2 9 s d W 1 u c z E u e 3 N s Z W V w L D E x f S Z x d W 9 0 O y w m c X V v d D t T Z W N 0 a W 9 u M S 9 k Z W 1 v Z 3 J h c G h p Y y 9 B d X R v U m V t b 3 Z l Z E N v b H V t b n M x L n t j b 3 Z p Z C w x M n 0 m c X V v d D s s J n F 1 b 3 Q 7 U 2 V j d G l v b j E v Z G V t b 2 d y Y X B o a W M v Q X V 0 b 1 J l b W 9 2 Z W R D b 2 x 1 b W 5 z M S 5 7 d G l t Z V 8 x L D E z f S Z x d W 9 0 O y w m c X V v d D t T Z W N 0 a W 9 u M S 9 k Z W 1 v Z 3 J h c G h p Y y 9 B d X R v U m V t b 3 Z l Z E N v b H V t b n M x L n t D b 2 5 k a X R p b 2 5 z L D E 0 f S Z x d W 9 0 O y w m c X V v d D t T Z W N 0 a W 9 u M S 9 k Z W 1 v Z 3 J h c G h p Y y 9 B d X R v U m V t b 3 Z l Z E N v b H V t b n M x L n t O b 3 R l c y 4 x L D E 1 f S Z x d W 9 0 O y w m c X V v d D t T Z W N 0 a W 9 u M S 9 k Z W 1 v Z 3 J h c G h p Y y 9 B d X R v U m V t b 3 Z l Z E N v b H V t b n M x L n t w c m V f d m F z X z E s M T Z 9 J n F 1 b 3 Q 7 L C Z x d W 9 0 O 1 N l Y 3 R p b 2 4 x L 2 R l b W 9 n c m F w a G l j L 0 F 1 d G 9 S Z W 1 v d m V k Q 2 9 s d W 1 u c z E u e 3 B y Z V 9 2 Y X N f M i w x N 3 0 m c X V v d D s s J n F 1 b 3 Q 7 U 2 V j d G l v b j E v Z G V t b 2 d y Y X B o a W M v Q X V 0 b 1 J l b W 9 2 Z W R D b 2 x 1 b W 5 z M S 5 7 c H J l X 3 Z h c 1 8 z L D E 4 f S Z x d W 9 0 O y w m c X V v d D t T Z W N 0 a W 9 u M S 9 k Z W 1 v Z 3 J h c G h p Y y 9 B d X R v U m V t b 3 Z l Z E N v b H V t b n M x L n t w c m V f d m F z X z Q s M T l 9 J n F 1 b 3 Q 7 L C Z x d W 9 0 O 1 N l Y 3 R p b 2 4 x L 2 R l b W 9 n c m F w a G l j L 0 F 1 d G 9 S Z W 1 v d m V k Q 2 9 s d W 1 u c z E u e 3 B y Z V 9 2 Y X N f N S w y M H 0 m c X V v d D s s J n F 1 b 3 Q 7 U 2 V j d G l v b j E v Z G V t b 2 d y Y X B o a W M v Q X V 0 b 1 J l b W 9 2 Z W R D b 2 x 1 b W 5 z M S 5 7 c H J l X 3 Z h c 1 8 2 L D I x f S Z x d W 9 0 O y w m c X V v d D t T Z W N 0 a W 9 u M S 9 k Z W 1 v Z 3 J h c G h p Y y 9 B d X R v U m V t b 3 Z l Z E N v b H V t b n M x L n t w c m V f d m F z X z c s M j J 9 J n F 1 b 3 Q 7 L C Z x d W 9 0 O 1 N l Y 3 R p b 2 4 x L 2 R l b W 9 n c m F w a G l j L 0 F 1 d G 9 S Z W 1 v d m V k Q 2 9 s d W 1 u c z E u e 3 B y Z V 9 2 Y X N f O C w y M 3 0 m c X V v d D s s J n F 1 b 3 Q 7 U 2 V j d G l v b j E v Z G V t b 2 d y Y X B o a W M v Q X V 0 b 1 J l b W 9 2 Z W R D b 2 x 1 b W 5 z M S 5 7 c H J l X 3 Z h c 1 8 5 L D I 0 f S Z x d W 9 0 O y w m c X V v d D t T Z W N 0 a W 9 u M S 9 k Z W 1 v Z 3 J h c G h p Y y 9 B d X R v U m V t b 3 Z l Z E N v b H V t b n M x L n t w c m V f d m F z X z E w L D I 1 f S Z x d W 9 0 O y w m c X V v d D t T Z W N 0 a W 9 u M S 9 k Z W 1 v Z 3 J h c G h p Y y 9 B d X R v U m V t b 3 Z l Z E N v b H V t b n M x L n t w c m V f d m F z X z E x L D I 2 f S Z x d W 9 0 O y w m c X V v d D t T Z W N 0 a W 9 u M S 9 k Z W 1 v Z 3 J h c G h p Y y 9 B d X R v U m V t b 3 Z l Z E N v b H V t b n M x L n t w c m V f d m F z X z E y L D I 3 f S Z x d W 9 0 O y w m c X V v d D t T Z W N 0 a W 9 u M S 9 k Z W 1 v Z 3 J h c G h p Y y 9 B d X R v U m V t b 3 Z l Z E N v b H V t b n M x L n t w c m V f d m F z X z E z L D I 4 f S Z x d W 9 0 O y w m c X V v d D t T Z W N 0 a W 9 u M S 9 k Z W 1 v Z 3 J h c G h p Y y 9 B d X R v U m V t b 3 Z l Z E N v b H V t b n M x L n t w c m V f d 2 F u X z E s M j l 9 J n F 1 b 3 Q 7 L C Z x d W 9 0 O 1 N l Y 3 R p b 2 4 x L 2 R l b W 9 n c m F w a G l j L 0 F 1 d G 9 S Z W 1 v d m V k Q 2 9 s d W 1 u c z E u e 3 B y Z V 9 3 Y W 5 f M i w z M H 0 m c X V v d D s s J n F 1 b 3 Q 7 U 2 V j d G l v b j E v Z G V t b 2 d y Y X B o a W M v Q X V 0 b 1 J l b W 9 2 Z W R D b 2 x 1 b W 5 z M S 5 7 c H J l X 3 d h b l 8 z L D M x f S Z x d W 9 0 O y w m c X V v d D t T Z W N 0 a W 9 u M S 9 k Z W 1 v Z 3 J h c G h p Y y 9 B d X R v U m V t b 3 Z l Z E N v b H V t b n M x L n t w c m V f d 2 F u X z Q s M z J 9 J n F 1 b 3 Q 7 L C Z x d W 9 0 O 1 N l Y 3 R p b 2 4 x L 2 R l b W 9 n c m F w a G l j L 0 F 1 d G 9 S Z W 1 v d m V k Q 2 9 s d W 1 u c z E u e 3 B v c 3 R f d m F z X z E s M z N 9 J n F 1 b 3 Q 7 L C Z x d W 9 0 O 1 N l Y 3 R p b 2 4 x L 2 R l b W 9 n c m F w a G l j L 0 F 1 d G 9 S Z W 1 v d m V k Q 2 9 s d W 1 u c z E u e 3 B v c 3 R f d m F z X z I s M z R 9 J n F 1 b 3 Q 7 L C Z x d W 9 0 O 1 N l Y 3 R p b 2 4 x L 2 R l b W 9 n c m F w a G l j L 0 F 1 d G 9 S Z W 1 v d m V k Q 2 9 s d W 1 u c z E u e 3 B v c 3 R f d m F z X z M s M z V 9 J n F 1 b 3 Q 7 L C Z x d W 9 0 O 1 N l Y 3 R p b 2 4 x L 2 R l b W 9 n c m F w a G l j L 0 F 1 d G 9 S Z W 1 v d m V k Q 2 9 s d W 1 u c z E u e 3 B v c 3 R f d m F z X z Q s M z Z 9 J n F 1 b 3 Q 7 L C Z x d W 9 0 O 1 N l Y 3 R p b 2 4 x L 2 R l b W 9 n c m F w a G l j L 0 F 1 d G 9 S Z W 1 v d m V k Q 2 9 s d W 1 u c z E u e 3 B v c 3 R f d m F z X z U s M z d 9 J n F 1 b 3 Q 7 L C Z x d W 9 0 O 1 N l Y 3 R p b 2 4 x L 2 R l b W 9 n c m F w a G l j L 0 F 1 d G 9 S Z W 1 v d m V k Q 2 9 s d W 1 u c z E u e 3 B v c 3 R f d m F z X z Y s M z h 9 J n F 1 b 3 Q 7 L C Z x d W 9 0 O 1 N l Y 3 R p b 2 4 x L 2 R l b W 9 n c m F w a G l j L 0 F 1 d G 9 S Z W 1 v d m V k Q 2 9 s d W 1 u c z E u e 3 B v c 3 R f d m F z X z c s M z l 9 J n F 1 b 3 Q 7 L C Z x d W 9 0 O 1 N l Y 3 R p b 2 4 x L 2 R l b W 9 n c m F w a G l j L 0 F 1 d G 9 S Z W 1 v d m V k Q 2 9 s d W 1 u c z E u e 3 B v c 3 R f d m F z X z g s N D B 9 J n F 1 b 3 Q 7 L C Z x d W 9 0 O 1 N l Y 3 R p b 2 4 x L 2 R l b W 9 n c m F w a G l j L 0 F 1 d G 9 S Z W 1 v d m V k Q 2 9 s d W 1 u c z E u e 3 B v c 3 R f d m F z X z k s N D F 9 J n F 1 b 3 Q 7 L C Z x d W 9 0 O 1 N l Y 3 R p b 2 4 x L 2 R l b W 9 n c m F w a G l j L 0 F 1 d G 9 S Z W 1 v d m V k Q 2 9 s d W 1 u c z E u e 3 B v c 3 R f d m F z X z E w L D Q y f S Z x d W 9 0 O y w m c X V v d D t T Z W N 0 a W 9 u M S 9 k Z W 1 v Z 3 J h c G h p Y y 9 B d X R v U m V t b 3 Z l Z E N v b H V t b n M x L n t w b 3 N 0 X 3 Z h c 1 8 x M S w 0 M 3 0 m c X V v d D s s J n F 1 b 3 Q 7 U 2 V j d G l v b j E v Z G V t b 2 d y Y X B o a W M v Q X V 0 b 1 J l b W 9 2 Z W R D b 2 x 1 b W 5 z M S 5 7 c G 9 z d F 9 2 Y X N f M T I s N D R 9 J n F 1 b 3 Q 7 L C Z x d W 9 0 O 1 N l Y 3 R p b 2 4 x L 2 R l b W 9 n c m F w a G l j L 0 F 1 d G 9 S Z W 1 v d m V k Q 2 9 s d W 1 u c z E u e 3 B v c 3 R f d m F z X z E z L D Q 1 f S Z x d W 9 0 O y w m c X V v d D t T Z W N 0 a W 9 u M S 9 k Z W 1 v Z 3 J h c G h p Y y 9 B d X R v U m V t b 3 Z l Z E N v b H V t b n M x L n t w b 3 N 0 X 3 d h b l 8 x L D Q 2 f S Z x d W 9 0 O y w m c X V v d D t T Z W N 0 a W 9 u M S 9 k Z W 1 v Z 3 J h c G h p Y y 9 B d X R v U m V t b 3 Z l Z E N v b H V t b n M x L n t w b 3 N 0 X 3 d h b l 8 y L D Q 3 f S Z x d W 9 0 O y w m c X V v d D t T Z W N 0 a W 9 u M S 9 k Z W 1 v Z 3 J h c G h p Y y 9 B d X R v U m V t b 3 Z l Z E N v b H V t b n M x L n t w b 3 N 0 X 3 d h b l 8 z L D Q 4 f S Z x d W 9 0 O y w m c X V v d D t T Z W N 0 a W 9 u M S 9 k Z W 1 v Z 3 J h c G h p Y y 9 B d X R v U m V t b 3 Z l Z E N v b H V t b n M x L n t w b 3 N 0 X 3 d h b l 8 0 L D Q 5 f S Z x d W 9 0 O y w m c X V v d D t T Z W N 0 a W 9 u M S 9 k Z W 1 v Z 3 J h c G h p Y y 9 B d X R v U m V t b 3 Z l Z E N v b H V t b n M x L n t t b 2 N h X z E s N T B 9 J n F 1 b 3 Q 7 L C Z x d W 9 0 O 1 N l Y 3 R p b 2 4 x L 2 R l b W 9 n c m F w a G l j L 0 F 1 d G 9 S Z W 1 v d m V k Q 2 9 s d W 1 u c z E u e 2 1 v Y 2 F f M i w 1 M X 0 m c X V v d D s s J n F 1 b 3 Q 7 U 2 V j d G l v b j E v Z G V t b 2 d y Y X B o a W M v Q X V 0 b 1 J l b W 9 2 Z W R D b 2 x 1 b W 5 z M S 5 7 b W 9 j Y V 8 z L D U y f S Z x d W 9 0 O y w m c X V v d D t T Z W N 0 a W 9 u M S 9 k Z W 1 v Z 3 J h c G h p Y y 9 B d X R v U m V t b 3 Z l Z E N v b H V t b n M x L n t t b 2 N h X z Q s N T N 9 J n F 1 b 3 Q 7 L C Z x d W 9 0 O 1 N l Y 3 R p b 2 4 x L 2 R l b W 9 n c m F w a G l j L 0 F 1 d G 9 S Z W 1 v d m V k Q 2 9 s d W 1 u c z E u e 2 1 v Y 2 F f N S w 1 N H 0 m c X V v d D s s J n F 1 b 3 Q 7 U 2 V j d G l v b j E v Z G V t b 2 d y Y X B o a W M v Q X V 0 b 1 J l b W 9 2 Z W R D b 2 x 1 b W 5 z M S 5 7 b W 9 j Y V 8 2 L D U 1 f S Z x d W 9 0 O y w m c X V v d D t T Z W N 0 a W 9 u M S 9 k Z W 1 v Z 3 J h c G h p Y y 9 B d X R v U m V t b 3 Z l Z E N v b H V t b n M x L n t t b 2 N h X z c s N T Z 9 J n F 1 b 3 Q 7 L C Z x d W 9 0 O 1 N l Y 3 R p b 2 4 x L 2 R l b W 9 n c m F w a G l j L 0 F 1 d G 9 S Z W 1 v d m V k Q 2 9 s d W 1 u c z E u e 2 1 v Y 2 F f O C w 1 N 3 0 m c X V v d D s s J n F 1 b 3 Q 7 U 2 V j d G l v b j E v Z G V t b 2 d y Y X B o a W M v Q X V 0 b 1 J l b W 9 2 Z W R D b 2 x 1 b W 5 z M S 5 7 b W 9 j Y V 8 5 L D U 4 f S Z x d W 9 0 O y w m c X V v d D t T Z W N 0 a W 9 u M S 9 k Z W 1 v Z 3 J h c G h p Y y 9 B d X R v U m V t b 3 Z l Z E N v b H V t b n M x L n t t b 2 N h X z E w L D U 5 f S Z x d W 9 0 O y w m c X V v d D t T Z W N 0 a W 9 u M S 9 k Z W 1 v Z 3 J h c G h p Y y 9 B d X R v U m V t b 3 Z l Z E N v b H V t b n M x L n t t b 2 N h X z E x L D Y w f S Z x d W 9 0 O y w m c X V v d D t T Z W N 0 a W 9 u M S 9 k Z W 1 v Z 3 J h c G h p Y y 9 B d X R v U m V t b 3 Z l Z E N v b H V t b n M x L n t t b 2 N h X z E y L D Y x f S Z x d W 9 0 O y w m c X V v d D t T Z W N 0 a W 9 u M S 9 k Z W 1 v Z 3 J h c G h p Y y 9 B d X R v U m V t b 3 Z l Z E N v b H V t b n M x L n t t b 2 N h X z E z L D Y y f S Z x d W 9 0 O y w m c X V v d D t T Z W N 0 a W 9 u M S 9 k Z W 1 v Z 3 J h c G h p Y y 9 B d X R v U m V t b 3 Z l Z E N v b H V t b n M x L n t t b 2 N h X z E 0 L D Y z f S Z x d W 9 0 O y w m c X V v d D t T Z W N 0 a W 9 u M S 9 k Z W 1 v Z 3 J h c G h p Y y 9 B d X R v U m V t b 3 Z l Z E N v b H V t b n M x L n t t b 2 N h X z E 1 L D Y 0 f S Z x d W 9 0 O y w m c X V v d D t T Z W N 0 a W 9 u M S 9 k Z W 1 v Z 3 J h c G h p Y y 9 B d X R v U m V t b 3 Z l Z E N v b H V t b n M x L n t t b 2 N h X z E 2 L D Y 1 f S Z x d W 9 0 O y w m c X V v d D t T Z W N 0 a W 9 u M S 9 k Z W 1 v Z 3 J h c G h p Y y 9 B d X R v U m V t b 3 Z l Z E N v b H V t b n M x L n t t b 2 N h X z E 3 L D Y 2 f S Z x d W 9 0 O y w m c X V v d D t T Z W N 0 a W 9 u M S 9 k Z W 1 v Z 3 J h c G h p Y y 9 B d X R v U m V t b 3 Z l Z E N v b H V t b n M x L n t t b 2 N h X z E 4 L D Y 3 f S Z x d W 9 0 O y w m c X V v d D t T Z W N 0 a W 9 u M S 9 k Z W 1 v Z 3 J h c G h p Y y 9 B d X R v U m V t b 3 Z l Z E N v b H V t b n M x L n t t b 2 N h X z E 5 L D Y 4 f S Z x d W 9 0 O y w m c X V v d D t T Z W N 0 a W 9 u M S 9 k Z W 1 v Z 3 J h c G h p Y y 9 B d X R v U m V t b 3 Z l Z E N v b H V t b n M x L n t t b 2 N h X z I w L D Y 5 f S Z x d W 9 0 O y w m c X V v d D t T Z W N 0 a W 9 u M S 9 k Z W 1 v Z 3 J h c G h p Y y 9 B d X R v U m V t b 3 Z l Z E N v b H V t b n M x L n t t b 2 N h X z I x L D c w f S Z x d W 9 0 O y w m c X V v d D t T Z W N 0 a W 9 u M S 9 k Z W 1 v Z 3 J h c G h p Y y 9 B d X R v U m V t b 3 Z l Z E N v b H V t b n M x L n t t b 2 N h X z I y L D c x f S Z x d W 9 0 O y w m c X V v d D t T Z W N 0 a W 9 u M S 9 k Z W 1 v Z 3 J h c G h p Y y 9 B d X R v U m V t b 3 Z l Z E N v b H V t b n M x L n t t b 2 N h X z I z L D c y f S Z x d W 9 0 O y w m c X V v d D t T Z W N 0 a W 9 u M S 9 k Z W 1 v Z 3 J h c G h p Y y 9 B d X R v U m V t b 3 Z l Z E N v b H V t b n M x L n t t b 2 N h X z I 0 L D c z f S Z x d W 9 0 O y w m c X V v d D t T Z W N 0 a W 9 u M S 9 k Z W 1 v Z 3 J h c G h p Y y 9 B d X R v U m V t b 3 Z l Z E N v b H V t b n M x L n t t b 2 N h X z I 1 L D c 0 f S Z x d W 9 0 O y w m c X V v d D t T Z W N 0 a W 9 u M S 9 k Z W 1 v Z 3 J h c G h p Y y 9 B d X R v U m V t b 3 Z l Z E N v b H V t b n M x L n t t b 2 N h X z I 2 L D c 1 f S Z x d W 9 0 O y w m c X V v d D t T Z W N 0 a W 9 u M S 9 k Z W 1 v Z 3 J h c G h p Y y 9 B d X R v U m V t b 3 Z l Z E N v b H V t b n M x L n t t b 2 N h X z I 3 L D c 2 f S Z x d W 9 0 O y w m c X V v d D t T Z W N 0 a W 9 u M S 9 k Z W 1 v Z 3 J h c G h p Y y 9 B d X R v U m V t b 3 Z l Z E N v b H V t b n M x L n t t b 2 N h X z I 4 L D c 3 f S Z x d W 9 0 O y w m c X V v d D t T Z W N 0 a W 9 u M S 9 k Z W 1 v Z 3 J h c G h p Y y 9 B d X R v U m V t b 3 Z l Z E N v b H V t b n M x L n t t b 2 N h X z I 5 L D c 4 f S Z x d W 9 0 O y w m c X V v d D t T Z W N 0 a W 9 u M S 9 k Z W 1 v Z 3 J h c G h p Y y 9 B d X R v U m V t b 3 Z l Z E N v b H V t b n M x L n t t b 2 N h X z M w L D c 5 f S Z x d W 9 0 O y w m c X V v d D t T Z W N 0 a W 9 u M S 9 k Z W 1 v Z 3 J h c G h p Y y 9 B d X R v U m V t b 3 Z l Z E N v b H V t b n M x L n t t b 2 N h X z M x L D g w f S Z x d W 9 0 O y w m c X V v d D t T Z W N 0 a W 9 u M S 9 k Z W 1 v Z 3 J h c G h p Y y 9 B d X R v U m V t b 3 Z l Z E N v b H V t b n M x L n t w Y X l t Z W 5 0 L D g x f S Z x d W 9 0 O y w m c X V v d D t T Z W N 0 a W 9 u M S 9 k Z W 1 v Z 3 J h c G h p Y y 9 B d X R v U m V t b 3 Z l Z E N v b H V t b n M x L n t w c m U t d m F z L D g y f S Z x d W 9 0 O y w m c X V v d D t T Z W N 0 a W 9 u M S 9 k Z W 1 v Z 3 J h c G h p Y y 9 B d X R v U m V t b 3 Z l Z E N v b H V t b n M x L n t w c m U t d 2 F u L D g z f S Z x d W 9 0 O y w m c X V v d D t T Z W N 0 a W 9 u M S 9 k Z W 1 v Z 3 J h c G h p Y y 9 B d X R v U m V t b 3 Z l Z E N v b H V t b n M x L n t w b 3 N 0 L X Z h c y w 4 N H 0 m c X V v d D s s J n F 1 b 3 Q 7 U 2 V j d G l v b j E v Z G V t b 2 d y Y X B o a W M v Q X V 0 b 1 J l b W 9 2 Z W R D b 2 x 1 b W 5 z M S 5 7 c G 9 z d C 1 3 Y W 4 s O D V 9 J n F 1 b 3 Q 7 L C Z x d W 9 0 O 1 N l Y 3 R p b 2 4 x L 2 R l b W 9 n c m F w a G l j L 0 F 1 d G 9 S Z W 1 v d m V k Q 2 9 s d W 1 u c z E u e 2 R p Z i 1 2 Y X M s O D Z 9 J n F 1 b 3 Q 7 L C Z x d W 9 0 O 1 N l Y 3 R p b 2 4 x L 2 R l b W 9 n c m F w a G l j L 0 F 1 d G 9 S Z W 1 v d m V k Q 2 9 s d W 1 u c z E u e 2 R p Z i 1 3 Y W 4 s O D d 9 J n F 1 b 3 Q 7 L C Z x d W 9 0 O 1 N l Y 3 R p b 2 4 x L 2 R l b W 9 n c m F w a G l j L 0 F 1 d G 9 S Z W 1 v d m V k Q 2 9 s d W 1 u c z E u e 2 1 v Y 2 E s O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1 v Z 3 J h c G h p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v Z 3 J h c G h p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X B o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t b 2 d y Y X B o a W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V Q w O D o 1 N j o 0 M i 4 4 M j A 0 N T I 4 W i I g L z 4 8 R W 5 0 c n k g V H l w Z T 0 i R m l s b E N v b H V t b l R 5 c G V z I i B W Y W x 1 Z T 0 i c 0 F 3 T U t D U W 9 H Q X d Z R 0 J n T U Z C Z 1 l H Q m d N R E F 3 T U R B d 0 1 E Q X d N R E F 3 T U R B d 0 1 E Q X d N R E F 3 T U R B d 0 1 E Q X d N R E F 3 T U R B d 0 1 E Q X d N R E F 3 T U R B d 0 1 E Q X d N R E F 3 T U R B d 0 1 E Q X d N R E F 3 T U R B d 0 1 E Q X d N R E J R T U Z C U V V G Q l F N P S I g L z 4 8 R W 5 0 c n k g V H l w Z T 0 i R m l s b E N v b H V t b k 5 h b W V z I i B W Y W x 1 Z T 0 i c 1 s m c X V v d D t J R C Z x d W 9 0 O y w m c X V v d D t u b y Z x d W 9 0 O y w m c X V v d D t 0 a W 1 l J n F 1 b 3 Q 7 L C Z x d W 9 0 O 2 R h d G U m c X V v d D s s J n F 1 b 3 Q 7 Z H V y Y X R p b 2 4 m c X V v d D s s J n F 1 b 3 Q 7 b m 9 0 Z X M m c X V v d D s s J n F 1 b 3 Q 7 Y W d l J n F 1 b 3 Q 7 L C Z x d W 9 0 O 2 d l b m R l c i Z x d W 9 0 O y w m c X V v d D t o Y W 5 k Z W R u Z X N z J n F 1 b 3 Q 7 L C Z x d W 9 0 O 3 N t b 2 t l c i Z x d W 9 0 O y w m c X V v d D t j Y W Z m Z W l u Z S Z x d W 9 0 O y w m c X V v d D t z b G V l c C Z x d W 9 0 O y w m c X V v d D t j b 3 Z p Z C Z x d W 9 0 O y w m c X V v d D t 0 a W 1 l X z E m c X V v d D s s J n F 1 b 3 Q 7 Q 2 9 u Z G l 0 a W 9 u c y Z x d W 9 0 O y w m c X V v d D t O b 3 R l c y 4 x J n F 1 b 3 Q 7 L C Z x d W 9 0 O 3 B y Z V 9 2 Y X N f M S Z x d W 9 0 O y w m c X V v d D t w c m V f d m F z X z I m c X V v d D s s J n F 1 b 3 Q 7 c H J l X 3 Z h c 1 8 z J n F 1 b 3 Q 7 L C Z x d W 9 0 O 3 B y Z V 9 2 Y X N f N C Z x d W 9 0 O y w m c X V v d D t w c m V f d m F z X z U m c X V v d D s s J n F 1 b 3 Q 7 c H J l X 3 Z h c 1 8 2 J n F 1 b 3 Q 7 L C Z x d W 9 0 O 3 B y Z V 9 2 Y X N f N y Z x d W 9 0 O y w m c X V v d D t w c m V f d m F z X z g m c X V v d D s s J n F 1 b 3 Q 7 c H J l X 3 Z h c 1 8 5 J n F 1 b 3 Q 7 L C Z x d W 9 0 O 3 B y Z V 9 2 Y X N f M T A m c X V v d D s s J n F 1 b 3 Q 7 c H J l X 3 Z h c 1 8 x M S Z x d W 9 0 O y w m c X V v d D t w c m V f d m F z X z E y J n F 1 b 3 Q 7 L C Z x d W 9 0 O 3 B y Z V 9 2 Y X N f M T M m c X V v d D s s J n F 1 b 3 Q 7 c H J l X 3 d h b l 8 x J n F 1 b 3 Q 7 L C Z x d W 9 0 O 3 B y Z V 9 3 Y W 5 f M i Z x d W 9 0 O y w m c X V v d D t w c m V f d 2 F u X z M m c X V v d D s s J n F 1 b 3 Q 7 c H J l X 3 d h b l 8 0 J n F 1 b 3 Q 7 L C Z x d W 9 0 O 3 B v c 3 R f d m F z X z E m c X V v d D s s J n F 1 b 3 Q 7 c G 9 z d F 9 2 Y X N f M i Z x d W 9 0 O y w m c X V v d D t w b 3 N 0 X 3 Z h c 1 8 z J n F 1 b 3 Q 7 L C Z x d W 9 0 O 3 B v c 3 R f d m F z X z Q m c X V v d D s s J n F 1 b 3 Q 7 c G 9 z d F 9 2 Y X N f N S Z x d W 9 0 O y w m c X V v d D t w b 3 N 0 X 3 Z h c 1 8 2 J n F 1 b 3 Q 7 L C Z x d W 9 0 O 3 B v c 3 R f d m F z X z c m c X V v d D s s J n F 1 b 3 Q 7 c G 9 z d F 9 2 Y X N f O C Z x d W 9 0 O y w m c X V v d D t w b 3 N 0 X 3 Z h c 1 8 5 J n F 1 b 3 Q 7 L C Z x d W 9 0 O 3 B v c 3 R f d m F z X z E w J n F 1 b 3 Q 7 L C Z x d W 9 0 O 3 B v c 3 R f d m F z X z E x J n F 1 b 3 Q 7 L C Z x d W 9 0 O 3 B v c 3 R f d m F z X z E y J n F 1 b 3 Q 7 L C Z x d W 9 0 O 3 B v c 3 R f d m F z X z E z J n F 1 b 3 Q 7 L C Z x d W 9 0 O 3 B v c 3 R f d 2 F u X z E m c X V v d D s s J n F 1 b 3 Q 7 c G 9 z d F 9 3 Y W 5 f M i Z x d W 9 0 O y w m c X V v d D t w b 3 N 0 X 3 d h b l 8 z J n F 1 b 3 Q 7 L C Z x d W 9 0 O 3 B v c 3 R f d 2 F u X z Q m c X V v d D s s J n F 1 b 3 Q 7 b W 9 j Y V 8 x J n F 1 b 3 Q 7 L C Z x d W 9 0 O 2 1 v Y 2 F f M i Z x d W 9 0 O y w m c X V v d D t t b 2 N h X z M m c X V v d D s s J n F 1 b 3 Q 7 b W 9 j Y V 8 0 J n F 1 b 3 Q 7 L C Z x d W 9 0 O 2 1 v Y 2 F f N S Z x d W 9 0 O y w m c X V v d D t t b 2 N h X z Y m c X V v d D s s J n F 1 b 3 Q 7 b W 9 j Y V 8 3 J n F 1 b 3 Q 7 L C Z x d W 9 0 O 2 1 v Y 2 F f O C Z x d W 9 0 O y w m c X V v d D t t b 2 N h X z k m c X V v d D s s J n F 1 b 3 Q 7 b W 9 j Y V 8 x M C Z x d W 9 0 O y w m c X V v d D t t b 2 N h X z E x J n F 1 b 3 Q 7 L C Z x d W 9 0 O 2 1 v Y 2 F f M T I m c X V v d D s s J n F 1 b 3 Q 7 b W 9 j Y V 8 x M y Z x d W 9 0 O y w m c X V v d D t t b 2 N h X z E 0 J n F 1 b 3 Q 7 L C Z x d W 9 0 O 2 1 v Y 2 F f M T U m c X V v d D s s J n F 1 b 3 Q 7 b W 9 j Y V 8 x N i Z x d W 9 0 O y w m c X V v d D t t b 2 N h X z E 3 J n F 1 b 3 Q 7 L C Z x d W 9 0 O 2 1 v Y 2 F f M T g m c X V v d D s s J n F 1 b 3 Q 7 b W 9 j Y V 8 x O S Z x d W 9 0 O y w m c X V v d D t t b 2 N h X z I w J n F 1 b 3 Q 7 L C Z x d W 9 0 O 2 1 v Y 2 F f M j E m c X V v d D s s J n F 1 b 3 Q 7 b W 9 j Y V 8 y M i Z x d W 9 0 O y w m c X V v d D t t b 2 N h X z I z J n F 1 b 3 Q 7 L C Z x d W 9 0 O 2 1 v Y 2 F f M j Q m c X V v d D s s J n F 1 b 3 Q 7 b W 9 j Y V 8 y N S Z x d W 9 0 O y w m c X V v d D t t b 2 N h X z I 2 J n F 1 b 3 Q 7 L C Z x d W 9 0 O 2 1 v Y 2 F f M j c m c X V v d D s s J n F 1 b 3 Q 7 b W 9 j Y V 8 y O C Z x d W 9 0 O y w m c X V v d D t t b 2 N h X z I 5 J n F 1 b 3 Q 7 L C Z x d W 9 0 O 2 1 v Y 2 F f M z A m c X V v d D s s J n F 1 b 3 Q 7 b W 9 j Y V 8 z M S Z x d W 9 0 O y w m c X V v d D t w Y X l t Z W 5 0 J n F 1 b 3 Q 7 L C Z x d W 9 0 O 3 B y Z S 1 2 Y X M m c X V v d D s s J n F 1 b 3 Q 7 c H J l L X d h b i Z x d W 9 0 O y w m c X V v d D t w b 3 N 0 L X Z h c y Z x d W 9 0 O y w m c X V v d D t w b 3 N 0 L X d h b i Z x d W 9 0 O y w m c X V v d D t k a W Y t d m F z J n F 1 b 3 Q 7 L C Z x d W 9 0 O 2 R p Z i 1 3 Y W 4 m c X V v d D s s J n F 1 b 3 Q 7 b W 9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v Z 3 J h c G h p Y y A o M i k v Q X V 0 b 1 J l b W 9 2 Z W R D b 2 x 1 b W 5 z M S 5 7 S U Q s M H 0 m c X V v d D s s J n F 1 b 3 Q 7 U 2 V j d G l v b j E v Z G V t b 2 d y Y X B o a W M g K D I p L 0 F 1 d G 9 S Z W 1 v d m V k Q 2 9 s d W 1 u c z E u e 2 5 v L D F 9 J n F 1 b 3 Q 7 L C Z x d W 9 0 O 1 N l Y 3 R p b 2 4 x L 2 R l b W 9 n c m F w a G l j I C g y K S 9 B d X R v U m V t b 3 Z l Z E N v b H V t b n M x L n t 0 a W 1 l L D J 9 J n F 1 b 3 Q 7 L C Z x d W 9 0 O 1 N l Y 3 R p b 2 4 x L 2 R l b W 9 n c m F w a G l j I C g y K S 9 B d X R v U m V t b 3 Z l Z E N v b H V t b n M x L n t k Y X R l L D N 9 J n F 1 b 3 Q 7 L C Z x d W 9 0 O 1 N l Y 3 R p b 2 4 x L 2 R l b W 9 n c m F w a G l j I C g y K S 9 B d X R v U m V t b 3 Z l Z E N v b H V t b n M x L n t k d X J h d G l v b i w 0 f S Z x d W 9 0 O y w m c X V v d D t T Z W N 0 a W 9 u M S 9 k Z W 1 v Z 3 J h c G h p Y y A o M i k v Q X V 0 b 1 J l b W 9 2 Z W R D b 2 x 1 b W 5 z M S 5 7 b m 9 0 Z X M s N X 0 m c X V v d D s s J n F 1 b 3 Q 7 U 2 V j d G l v b j E v Z G V t b 2 d y Y X B o a W M g K D I p L 0 F 1 d G 9 S Z W 1 v d m V k Q 2 9 s d W 1 u c z E u e 2 F n Z S w 2 f S Z x d W 9 0 O y w m c X V v d D t T Z W N 0 a W 9 u M S 9 k Z W 1 v Z 3 J h c G h p Y y A o M i k v Q X V 0 b 1 J l b W 9 2 Z W R D b 2 x 1 b W 5 z M S 5 7 Z 2 V u Z G V y L D d 9 J n F 1 b 3 Q 7 L C Z x d W 9 0 O 1 N l Y 3 R p b 2 4 x L 2 R l b W 9 n c m F w a G l j I C g y K S 9 B d X R v U m V t b 3 Z l Z E N v b H V t b n M x L n t o Y W 5 k Z W R u Z X N z L D h 9 J n F 1 b 3 Q 7 L C Z x d W 9 0 O 1 N l Y 3 R p b 2 4 x L 2 R l b W 9 n c m F w a G l j I C g y K S 9 B d X R v U m V t b 3 Z l Z E N v b H V t b n M x L n t z b W 9 r Z X I s O X 0 m c X V v d D s s J n F 1 b 3 Q 7 U 2 V j d G l v b j E v Z G V t b 2 d y Y X B o a W M g K D I p L 0 F 1 d G 9 S Z W 1 v d m V k Q 2 9 s d W 1 u c z E u e 2 N h Z m Z l a W 5 l L D E w f S Z x d W 9 0 O y w m c X V v d D t T Z W N 0 a W 9 u M S 9 k Z W 1 v Z 3 J h c G h p Y y A o M i k v Q X V 0 b 1 J l b W 9 2 Z W R D b 2 x 1 b W 5 z M S 5 7 c 2 x l Z X A s M T F 9 J n F 1 b 3 Q 7 L C Z x d W 9 0 O 1 N l Y 3 R p b 2 4 x L 2 R l b W 9 n c m F w a G l j I C g y K S 9 B d X R v U m V t b 3 Z l Z E N v b H V t b n M x L n t j b 3 Z p Z C w x M n 0 m c X V v d D s s J n F 1 b 3 Q 7 U 2 V j d G l v b j E v Z G V t b 2 d y Y X B o a W M g K D I p L 0 F 1 d G 9 S Z W 1 v d m V k Q 2 9 s d W 1 u c z E u e 3 R p b W V f M S w x M 3 0 m c X V v d D s s J n F 1 b 3 Q 7 U 2 V j d G l v b j E v Z G V t b 2 d y Y X B o a W M g K D I p L 0 F 1 d G 9 S Z W 1 v d m V k Q 2 9 s d W 1 u c z E u e 0 N v b m R p d G l v b n M s M T R 9 J n F 1 b 3 Q 7 L C Z x d W 9 0 O 1 N l Y 3 R p b 2 4 x L 2 R l b W 9 n c m F w a G l j I C g y K S 9 B d X R v U m V t b 3 Z l Z E N v b H V t b n M x L n t O b 3 R l c y 4 x L D E 1 f S Z x d W 9 0 O y w m c X V v d D t T Z W N 0 a W 9 u M S 9 k Z W 1 v Z 3 J h c G h p Y y A o M i k v Q X V 0 b 1 J l b W 9 2 Z W R D b 2 x 1 b W 5 z M S 5 7 c H J l X 3 Z h c 1 8 x L D E 2 f S Z x d W 9 0 O y w m c X V v d D t T Z W N 0 a W 9 u M S 9 k Z W 1 v Z 3 J h c G h p Y y A o M i k v Q X V 0 b 1 J l b W 9 2 Z W R D b 2 x 1 b W 5 z M S 5 7 c H J l X 3 Z h c 1 8 y L D E 3 f S Z x d W 9 0 O y w m c X V v d D t T Z W N 0 a W 9 u M S 9 k Z W 1 v Z 3 J h c G h p Y y A o M i k v Q X V 0 b 1 J l b W 9 2 Z W R D b 2 x 1 b W 5 z M S 5 7 c H J l X 3 Z h c 1 8 z L D E 4 f S Z x d W 9 0 O y w m c X V v d D t T Z W N 0 a W 9 u M S 9 k Z W 1 v Z 3 J h c G h p Y y A o M i k v Q X V 0 b 1 J l b W 9 2 Z W R D b 2 x 1 b W 5 z M S 5 7 c H J l X 3 Z h c 1 8 0 L D E 5 f S Z x d W 9 0 O y w m c X V v d D t T Z W N 0 a W 9 u M S 9 k Z W 1 v Z 3 J h c G h p Y y A o M i k v Q X V 0 b 1 J l b W 9 2 Z W R D b 2 x 1 b W 5 z M S 5 7 c H J l X 3 Z h c 1 8 1 L D I w f S Z x d W 9 0 O y w m c X V v d D t T Z W N 0 a W 9 u M S 9 k Z W 1 v Z 3 J h c G h p Y y A o M i k v Q X V 0 b 1 J l b W 9 2 Z W R D b 2 x 1 b W 5 z M S 5 7 c H J l X 3 Z h c 1 8 2 L D I x f S Z x d W 9 0 O y w m c X V v d D t T Z W N 0 a W 9 u M S 9 k Z W 1 v Z 3 J h c G h p Y y A o M i k v Q X V 0 b 1 J l b W 9 2 Z W R D b 2 x 1 b W 5 z M S 5 7 c H J l X 3 Z h c 1 8 3 L D I y f S Z x d W 9 0 O y w m c X V v d D t T Z W N 0 a W 9 u M S 9 k Z W 1 v Z 3 J h c G h p Y y A o M i k v Q X V 0 b 1 J l b W 9 2 Z W R D b 2 x 1 b W 5 z M S 5 7 c H J l X 3 Z h c 1 8 4 L D I z f S Z x d W 9 0 O y w m c X V v d D t T Z W N 0 a W 9 u M S 9 k Z W 1 v Z 3 J h c G h p Y y A o M i k v Q X V 0 b 1 J l b W 9 2 Z W R D b 2 x 1 b W 5 z M S 5 7 c H J l X 3 Z h c 1 8 5 L D I 0 f S Z x d W 9 0 O y w m c X V v d D t T Z W N 0 a W 9 u M S 9 k Z W 1 v Z 3 J h c G h p Y y A o M i k v Q X V 0 b 1 J l b W 9 2 Z W R D b 2 x 1 b W 5 z M S 5 7 c H J l X 3 Z h c 1 8 x M C w y N X 0 m c X V v d D s s J n F 1 b 3 Q 7 U 2 V j d G l v b j E v Z G V t b 2 d y Y X B o a W M g K D I p L 0 F 1 d G 9 S Z W 1 v d m V k Q 2 9 s d W 1 u c z E u e 3 B y Z V 9 2 Y X N f M T E s M j Z 9 J n F 1 b 3 Q 7 L C Z x d W 9 0 O 1 N l Y 3 R p b 2 4 x L 2 R l b W 9 n c m F w a G l j I C g y K S 9 B d X R v U m V t b 3 Z l Z E N v b H V t b n M x L n t w c m V f d m F z X z E y L D I 3 f S Z x d W 9 0 O y w m c X V v d D t T Z W N 0 a W 9 u M S 9 k Z W 1 v Z 3 J h c G h p Y y A o M i k v Q X V 0 b 1 J l b W 9 2 Z W R D b 2 x 1 b W 5 z M S 5 7 c H J l X 3 Z h c 1 8 x M y w y O H 0 m c X V v d D s s J n F 1 b 3 Q 7 U 2 V j d G l v b j E v Z G V t b 2 d y Y X B o a W M g K D I p L 0 F 1 d G 9 S Z W 1 v d m V k Q 2 9 s d W 1 u c z E u e 3 B y Z V 9 3 Y W 5 f M S w y O X 0 m c X V v d D s s J n F 1 b 3 Q 7 U 2 V j d G l v b j E v Z G V t b 2 d y Y X B o a W M g K D I p L 0 F 1 d G 9 S Z W 1 v d m V k Q 2 9 s d W 1 u c z E u e 3 B y Z V 9 3 Y W 5 f M i w z M H 0 m c X V v d D s s J n F 1 b 3 Q 7 U 2 V j d G l v b j E v Z G V t b 2 d y Y X B o a W M g K D I p L 0 F 1 d G 9 S Z W 1 v d m V k Q 2 9 s d W 1 u c z E u e 3 B y Z V 9 3 Y W 5 f M y w z M X 0 m c X V v d D s s J n F 1 b 3 Q 7 U 2 V j d G l v b j E v Z G V t b 2 d y Y X B o a W M g K D I p L 0 F 1 d G 9 S Z W 1 v d m V k Q 2 9 s d W 1 u c z E u e 3 B y Z V 9 3 Y W 5 f N C w z M n 0 m c X V v d D s s J n F 1 b 3 Q 7 U 2 V j d G l v b j E v Z G V t b 2 d y Y X B o a W M g K D I p L 0 F 1 d G 9 S Z W 1 v d m V k Q 2 9 s d W 1 u c z E u e 3 B v c 3 R f d m F z X z E s M z N 9 J n F 1 b 3 Q 7 L C Z x d W 9 0 O 1 N l Y 3 R p b 2 4 x L 2 R l b W 9 n c m F w a G l j I C g y K S 9 B d X R v U m V t b 3 Z l Z E N v b H V t b n M x L n t w b 3 N 0 X 3 Z h c 1 8 y L D M 0 f S Z x d W 9 0 O y w m c X V v d D t T Z W N 0 a W 9 u M S 9 k Z W 1 v Z 3 J h c G h p Y y A o M i k v Q X V 0 b 1 J l b W 9 2 Z W R D b 2 x 1 b W 5 z M S 5 7 c G 9 z d F 9 2 Y X N f M y w z N X 0 m c X V v d D s s J n F 1 b 3 Q 7 U 2 V j d G l v b j E v Z G V t b 2 d y Y X B o a W M g K D I p L 0 F 1 d G 9 S Z W 1 v d m V k Q 2 9 s d W 1 u c z E u e 3 B v c 3 R f d m F z X z Q s M z Z 9 J n F 1 b 3 Q 7 L C Z x d W 9 0 O 1 N l Y 3 R p b 2 4 x L 2 R l b W 9 n c m F w a G l j I C g y K S 9 B d X R v U m V t b 3 Z l Z E N v b H V t b n M x L n t w b 3 N 0 X 3 Z h c 1 8 1 L D M 3 f S Z x d W 9 0 O y w m c X V v d D t T Z W N 0 a W 9 u M S 9 k Z W 1 v Z 3 J h c G h p Y y A o M i k v Q X V 0 b 1 J l b W 9 2 Z W R D b 2 x 1 b W 5 z M S 5 7 c G 9 z d F 9 2 Y X N f N i w z O H 0 m c X V v d D s s J n F 1 b 3 Q 7 U 2 V j d G l v b j E v Z G V t b 2 d y Y X B o a W M g K D I p L 0 F 1 d G 9 S Z W 1 v d m V k Q 2 9 s d W 1 u c z E u e 3 B v c 3 R f d m F z X z c s M z l 9 J n F 1 b 3 Q 7 L C Z x d W 9 0 O 1 N l Y 3 R p b 2 4 x L 2 R l b W 9 n c m F w a G l j I C g y K S 9 B d X R v U m V t b 3 Z l Z E N v b H V t b n M x L n t w b 3 N 0 X 3 Z h c 1 8 4 L D Q w f S Z x d W 9 0 O y w m c X V v d D t T Z W N 0 a W 9 u M S 9 k Z W 1 v Z 3 J h c G h p Y y A o M i k v Q X V 0 b 1 J l b W 9 2 Z W R D b 2 x 1 b W 5 z M S 5 7 c G 9 z d F 9 2 Y X N f O S w 0 M X 0 m c X V v d D s s J n F 1 b 3 Q 7 U 2 V j d G l v b j E v Z G V t b 2 d y Y X B o a W M g K D I p L 0 F 1 d G 9 S Z W 1 v d m V k Q 2 9 s d W 1 u c z E u e 3 B v c 3 R f d m F z X z E w L D Q y f S Z x d W 9 0 O y w m c X V v d D t T Z W N 0 a W 9 u M S 9 k Z W 1 v Z 3 J h c G h p Y y A o M i k v Q X V 0 b 1 J l b W 9 2 Z W R D b 2 x 1 b W 5 z M S 5 7 c G 9 z d F 9 2 Y X N f M T E s N D N 9 J n F 1 b 3 Q 7 L C Z x d W 9 0 O 1 N l Y 3 R p b 2 4 x L 2 R l b W 9 n c m F w a G l j I C g y K S 9 B d X R v U m V t b 3 Z l Z E N v b H V t b n M x L n t w b 3 N 0 X 3 Z h c 1 8 x M i w 0 N H 0 m c X V v d D s s J n F 1 b 3 Q 7 U 2 V j d G l v b j E v Z G V t b 2 d y Y X B o a W M g K D I p L 0 F 1 d G 9 S Z W 1 v d m V k Q 2 9 s d W 1 u c z E u e 3 B v c 3 R f d m F z X z E z L D Q 1 f S Z x d W 9 0 O y w m c X V v d D t T Z W N 0 a W 9 u M S 9 k Z W 1 v Z 3 J h c G h p Y y A o M i k v Q X V 0 b 1 J l b W 9 2 Z W R D b 2 x 1 b W 5 z M S 5 7 c G 9 z d F 9 3 Y W 5 f M S w 0 N n 0 m c X V v d D s s J n F 1 b 3 Q 7 U 2 V j d G l v b j E v Z G V t b 2 d y Y X B o a W M g K D I p L 0 F 1 d G 9 S Z W 1 v d m V k Q 2 9 s d W 1 u c z E u e 3 B v c 3 R f d 2 F u X z I s N D d 9 J n F 1 b 3 Q 7 L C Z x d W 9 0 O 1 N l Y 3 R p b 2 4 x L 2 R l b W 9 n c m F w a G l j I C g y K S 9 B d X R v U m V t b 3 Z l Z E N v b H V t b n M x L n t w b 3 N 0 X 3 d h b l 8 z L D Q 4 f S Z x d W 9 0 O y w m c X V v d D t T Z W N 0 a W 9 u M S 9 k Z W 1 v Z 3 J h c G h p Y y A o M i k v Q X V 0 b 1 J l b W 9 2 Z W R D b 2 x 1 b W 5 z M S 5 7 c G 9 z d F 9 3 Y W 5 f N C w 0 O X 0 m c X V v d D s s J n F 1 b 3 Q 7 U 2 V j d G l v b j E v Z G V t b 2 d y Y X B o a W M g K D I p L 0 F 1 d G 9 S Z W 1 v d m V k Q 2 9 s d W 1 u c z E u e 2 1 v Y 2 F f M S w 1 M H 0 m c X V v d D s s J n F 1 b 3 Q 7 U 2 V j d G l v b j E v Z G V t b 2 d y Y X B o a W M g K D I p L 0 F 1 d G 9 S Z W 1 v d m V k Q 2 9 s d W 1 u c z E u e 2 1 v Y 2 F f M i w 1 M X 0 m c X V v d D s s J n F 1 b 3 Q 7 U 2 V j d G l v b j E v Z G V t b 2 d y Y X B o a W M g K D I p L 0 F 1 d G 9 S Z W 1 v d m V k Q 2 9 s d W 1 u c z E u e 2 1 v Y 2 F f M y w 1 M n 0 m c X V v d D s s J n F 1 b 3 Q 7 U 2 V j d G l v b j E v Z G V t b 2 d y Y X B o a W M g K D I p L 0 F 1 d G 9 S Z W 1 v d m V k Q 2 9 s d W 1 u c z E u e 2 1 v Y 2 F f N C w 1 M 3 0 m c X V v d D s s J n F 1 b 3 Q 7 U 2 V j d G l v b j E v Z G V t b 2 d y Y X B o a W M g K D I p L 0 F 1 d G 9 S Z W 1 v d m V k Q 2 9 s d W 1 u c z E u e 2 1 v Y 2 F f N S w 1 N H 0 m c X V v d D s s J n F 1 b 3 Q 7 U 2 V j d G l v b j E v Z G V t b 2 d y Y X B o a W M g K D I p L 0 F 1 d G 9 S Z W 1 v d m V k Q 2 9 s d W 1 u c z E u e 2 1 v Y 2 F f N i w 1 N X 0 m c X V v d D s s J n F 1 b 3 Q 7 U 2 V j d G l v b j E v Z G V t b 2 d y Y X B o a W M g K D I p L 0 F 1 d G 9 S Z W 1 v d m V k Q 2 9 s d W 1 u c z E u e 2 1 v Y 2 F f N y w 1 N n 0 m c X V v d D s s J n F 1 b 3 Q 7 U 2 V j d G l v b j E v Z G V t b 2 d y Y X B o a W M g K D I p L 0 F 1 d G 9 S Z W 1 v d m V k Q 2 9 s d W 1 u c z E u e 2 1 v Y 2 F f O C w 1 N 3 0 m c X V v d D s s J n F 1 b 3 Q 7 U 2 V j d G l v b j E v Z G V t b 2 d y Y X B o a W M g K D I p L 0 F 1 d G 9 S Z W 1 v d m V k Q 2 9 s d W 1 u c z E u e 2 1 v Y 2 F f O S w 1 O H 0 m c X V v d D s s J n F 1 b 3 Q 7 U 2 V j d G l v b j E v Z G V t b 2 d y Y X B o a W M g K D I p L 0 F 1 d G 9 S Z W 1 v d m V k Q 2 9 s d W 1 u c z E u e 2 1 v Y 2 F f M T A s N T l 9 J n F 1 b 3 Q 7 L C Z x d W 9 0 O 1 N l Y 3 R p b 2 4 x L 2 R l b W 9 n c m F w a G l j I C g y K S 9 B d X R v U m V t b 3 Z l Z E N v b H V t b n M x L n t t b 2 N h X z E x L D Y w f S Z x d W 9 0 O y w m c X V v d D t T Z W N 0 a W 9 u M S 9 k Z W 1 v Z 3 J h c G h p Y y A o M i k v Q X V 0 b 1 J l b W 9 2 Z W R D b 2 x 1 b W 5 z M S 5 7 b W 9 j Y V 8 x M i w 2 M X 0 m c X V v d D s s J n F 1 b 3 Q 7 U 2 V j d G l v b j E v Z G V t b 2 d y Y X B o a W M g K D I p L 0 F 1 d G 9 S Z W 1 v d m V k Q 2 9 s d W 1 u c z E u e 2 1 v Y 2 F f M T M s N j J 9 J n F 1 b 3 Q 7 L C Z x d W 9 0 O 1 N l Y 3 R p b 2 4 x L 2 R l b W 9 n c m F w a G l j I C g y K S 9 B d X R v U m V t b 3 Z l Z E N v b H V t b n M x L n t t b 2 N h X z E 0 L D Y z f S Z x d W 9 0 O y w m c X V v d D t T Z W N 0 a W 9 u M S 9 k Z W 1 v Z 3 J h c G h p Y y A o M i k v Q X V 0 b 1 J l b W 9 2 Z W R D b 2 x 1 b W 5 z M S 5 7 b W 9 j Y V 8 x N S w 2 N H 0 m c X V v d D s s J n F 1 b 3 Q 7 U 2 V j d G l v b j E v Z G V t b 2 d y Y X B o a W M g K D I p L 0 F 1 d G 9 S Z W 1 v d m V k Q 2 9 s d W 1 u c z E u e 2 1 v Y 2 F f M T Y s N j V 9 J n F 1 b 3 Q 7 L C Z x d W 9 0 O 1 N l Y 3 R p b 2 4 x L 2 R l b W 9 n c m F w a G l j I C g y K S 9 B d X R v U m V t b 3 Z l Z E N v b H V t b n M x L n t t b 2 N h X z E 3 L D Y 2 f S Z x d W 9 0 O y w m c X V v d D t T Z W N 0 a W 9 u M S 9 k Z W 1 v Z 3 J h c G h p Y y A o M i k v Q X V 0 b 1 J l b W 9 2 Z W R D b 2 x 1 b W 5 z M S 5 7 b W 9 j Y V 8 x O C w 2 N 3 0 m c X V v d D s s J n F 1 b 3 Q 7 U 2 V j d G l v b j E v Z G V t b 2 d y Y X B o a W M g K D I p L 0 F 1 d G 9 S Z W 1 v d m V k Q 2 9 s d W 1 u c z E u e 2 1 v Y 2 F f M T k s N j h 9 J n F 1 b 3 Q 7 L C Z x d W 9 0 O 1 N l Y 3 R p b 2 4 x L 2 R l b W 9 n c m F w a G l j I C g y K S 9 B d X R v U m V t b 3 Z l Z E N v b H V t b n M x L n t t b 2 N h X z I w L D Y 5 f S Z x d W 9 0 O y w m c X V v d D t T Z W N 0 a W 9 u M S 9 k Z W 1 v Z 3 J h c G h p Y y A o M i k v Q X V 0 b 1 J l b W 9 2 Z W R D b 2 x 1 b W 5 z M S 5 7 b W 9 j Y V 8 y M S w 3 M H 0 m c X V v d D s s J n F 1 b 3 Q 7 U 2 V j d G l v b j E v Z G V t b 2 d y Y X B o a W M g K D I p L 0 F 1 d G 9 S Z W 1 v d m V k Q 2 9 s d W 1 u c z E u e 2 1 v Y 2 F f M j I s N z F 9 J n F 1 b 3 Q 7 L C Z x d W 9 0 O 1 N l Y 3 R p b 2 4 x L 2 R l b W 9 n c m F w a G l j I C g y K S 9 B d X R v U m V t b 3 Z l Z E N v b H V t b n M x L n t t b 2 N h X z I z L D c y f S Z x d W 9 0 O y w m c X V v d D t T Z W N 0 a W 9 u M S 9 k Z W 1 v Z 3 J h c G h p Y y A o M i k v Q X V 0 b 1 J l b W 9 2 Z W R D b 2 x 1 b W 5 z M S 5 7 b W 9 j Y V 8 y N C w 3 M 3 0 m c X V v d D s s J n F 1 b 3 Q 7 U 2 V j d G l v b j E v Z G V t b 2 d y Y X B o a W M g K D I p L 0 F 1 d G 9 S Z W 1 v d m V k Q 2 9 s d W 1 u c z E u e 2 1 v Y 2 F f M j U s N z R 9 J n F 1 b 3 Q 7 L C Z x d W 9 0 O 1 N l Y 3 R p b 2 4 x L 2 R l b W 9 n c m F w a G l j I C g y K S 9 B d X R v U m V t b 3 Z l Z E N v b H V t b n M x L n t t b 2 N h X z I 2 L D c 1 f S Z x d W 9 0 O y w m c X V v d D t T Z W N 0 a W 9 u M S 9 k Z W 1 v Z 3 J h c G h p Y y A o M i k v Q X V 0 b 1 J l b W 9 2 Z W R D b 2 x 1 b W 5 z M S 5 7 b W 9 j Y V 8 y N y w 3 N n 0 m c X V v d D s s J n F 1 b 3 Q 7 U 2 V j d G l v b j E v Z G V t b 2 d y Y X B o a W M g K D I p L 0 F 1 d G 9 S Z W 1 v d m V k Q 2 9 s d W 1 u c z E u e 2 1 v Y 2 F f M j g s N z d 9 J n F 1 b 3 Q 7 L C Z x d W 9 0 O 1 N l Y 3 R p b 2 4 x L 2 R l b W 9 n c m F w a G l j I C g y K S 9 B d X R v U m V t b 3 Z l Z E N v b H V t b n M x L n t t b 2 N h X z I 5 L D c 4 f S Z x d W 9 0 O y w m c X V v d D t T Z W N 0 a W 9 u M S 9 k Z W 1 v Z 3 J h c G h p Y y A o M i k v Q X V 0 b 1 J l b W 9 2 Z W R D b 2 x 1 b W 5 z M S 5 7 b W 9 j Y V 8 z M C w 3 O X 0 m c X V v d D s s J n F 1 b 3 Q 7 U 2 V j d G l v b j E v Z G V t b 2 d y Y X B o a W M g K D I p L 0 F 1 d G 9 S Z W 1 v d m V k Q 2 9 s d W 1 u c z E u e 2 1 v Y 2 F f M z E s O D B 9 J n F 1 b 3 Q 7 L C Z x d W 9 0 O 1 N l Y 3 R p b 2 4 x L 2 R l b W 9 n c m F w a G l j I C g y K S 9 B d X R v U m V t b 3 Z l Z E N v b H V t b n M x L n t w Y X l t Z W 5 0 L D g x f S Z x d W 9 0 O y w m c X V v d D t T Z W N 0 a W 9 u M S 9 k Z W 1 v Z 3 J h c G h p Y y A o M i k v Q X V 0 b 1 J l b W 9 2 Z W R D b 2 x 1 b W 5 z M S 5 7 c H J l L X Z h c y w 4 M n 0 m c X V v d D s s J n F 1 b 3 Q 7 U 2 V j d G l v b j E v Z G V t b 2 d y Y X B o a W M g K D I p L 0 F 1 d G 9 S Z W 1 v d m V k Q 2 9 s d W 1 u c z E u e 3 B y Z S 1 3 Y W 4 s O D N 9 J n F 1 b 3 Q 7 L C Z x d W 9 0 O 1 N l Y 3 R p b 2 4 x L 2 R l b W 9 n c m F w a G l j I C g y K S 9 B d X R v U m V t b 3 Z l Z E N v b H V t b n M x L n t w b 3 N 0 L X Z h c y w 4 N H 0 m c X V v d D s s J n F 1 b 3 Q 7 U 2 V j d G l v b j E v Z G V t b 2 d y Y X B o a W M g K D I p L 0 F 1 d G 9 S Z W 1 v d m V k Q 2 9 s d W 1 u c z E u e 3 B v c 3 Q t d 2 F u L D g 1 f S Z x d W 9 0 O y w m c X V v d D t T Z W N 0 a W 9 u M S 9 k Z W 1 v Z 3 J h c G h p Y y A o M i k v Q X V 0 b 1 J l b W 9 2 Z W R D b 2 x 1 b W 5 z M S 5 7 Z G l m L X Z h c y w 4 N n 0 m c X V v d D s s J n F 1 b 3 Q 7 U 2 V j d G l v b j E v Z G V t b 2 d y Y X B o a W M g K D I p L 0 F 1 d G 9 S Z W 1 v d m V k Q 2 9 s d W 1 u c z E u e 2 R p Z i 1 3 Y W 4 s O D d 9 J n F 1 b 3 Q 7 L C Z x d W 9 0 O 1 N l Y 3 R p b 2 4 x L 2 R l b W 9 n c m F w a G l j I C g y K S 9 B d X R v U m V t b 3 Z l Z E N v b H V t b n M x L n t t b 2 N h L D g 4 f S Z x d W 9 0 O 1 0 s J n F 1 b 3 Q 7 Q 2 9 s d W 1 u Q 2 9 1 b n Q m c X V v d D s 6 O D k s J n F 1 b 3 Q 7 S 2 V 5 Q 2 9 s d W 1 u T m F t Z X M m c X V v d D s 6 W 1 0 s J n F 1 b 3 Q 7 Q 2 9 s d W 1 u S W R l b n R p d G l l c y Z x d W 9 0 O z p b J n F 1 b 3 Q 7 U 2 V j d G l v b j E v Z G V t b 2 d y Y X B o a W M g K D I p L 0 F 1 d G 9 S Z W 1 v d m V k Q 2 9 s d W 1 u c z E u e 0 l E L D B 9 J n F 1 b 3 Q 7 L C Z x d W 9 0 O 1 N l Y 3 R p b 2 4 x L 2 R l b W 9 n c m F w a G l j I C g y K S 9 B d X R v U m V t b 3 Z l Z E N v b H V t b n M x L n t u b y w x f S Z x d W 9 0 O y w m c X V v d D t T Z W N 0 a W 9 u M S 9 k Z W 1 v Z 3 J h c G h p Y y A o M i k v Q X V 0 b 1 J l b W 9 2 Z W R D b 2 x 1 b W 5 z M S 5 7 d G l t Z S w y f S Z x d W 9 0 O y w m c X V v d D t T Z W N 0 a W 9 u M S 9 k Z W 1 v Z 3 J h c G h p Y y A o M i k v Q X V 0 b 1 J l b W 9 2 Z W R D b 2 x 1 b W 5 z M S 5 7 Z G F 0 Z S w z f S Z x d W 9 0 O y w m c X V v d D t T Z W N 0 a W 9 u M S 9 k Z W 1 v Z 3 J h c G h p Y y A o M i k v Q X V 0 b 1 J l b W 9 2 Z W R D b 2 x 1 b W 5 z M S 5 7 Z H V y Y X R p b 2 4 s N H 0 m c X V v d D s s J n F 1 b 3 Q 7 U 2 V j d G l v b j E v Z G V t b 2 d y Y X B o a W M g K D I p L 0 F 1 d G 9 S Z W 1 v d m V k Q 2 9 s d W 1 u c z E u e 2 5 v d G V z L D V 9 J n F 1 b 3 Q 7 L C Z x d W 9 0 O 1 N l Y 3 R p b 2 4 x L 2 R l b W 9 n c m F w a G l j I C g y K S 9 B d X R v U m V t b 3 Z l Z E N v b H V t b n M x L n t h Z 2 U s N n 0 m c X V v d D s s J n F 1 b 3 Q 7 U 2 V j d G l v b j E v Z G V t b 2 d y Y X B o a W M g K D I p L 0 F 1 d G 9 S Z W 1 v d m V k Q 2 9 s d W 1 u c z E u e 2 d l b m R l c i w 3 f S Z x d W 9 0 O y w m c X V v d D t T Z W N 0 a W 9 u M S 9 k Z W 1 v Z 3 J h c G h p Y y A o M i k v Q X V 0 b 1 J l b W 9 2 Z W R D b 2 x 1 b W 5 z M S 5 7 a G F u Z G V k b m V z c y w 4 f S Z x d W 9 0 O y w m c X V v d D t T Z W N 0 a W 9 u M S 9 k Z W 1 v Z 3 J h c G h p Y y A o M i k v Q X V 0 b 1 J l b W 9 2 Z W R D b 2 x 1 b W 5 z M S 5 7 c 2 1 v a 2 V y L D l 9 J n F 1 b 3 Q 7 L C Z x d W 9 0 O 1 N l Y 3 R p b 2 4 x L 2 R l b W 9 n c m F w a G l j I C g y K S 9 B d X R v U m V t b 3 Z l Z E N v b H V t b n M x L n t j Y W Z m Z W l u Z S w x M H 0 m c X V v d D s s J n F 1 b 3 Q 7 U 2 V j d G l v b j E v Z G V t b 2 d y Y X B o a W M g K D I p L 0 F 1 d G 9 S Z W 1 v d m V k Q 2 9 s d W 1 u c z E u e 3 N s Z W V w L D E x f S Z x d W 9 0 O y w m c X V v d D t T Z W N 0 a W 9 u M S 9 k Z W 1 v Z 3 J h c G h p Y y A o M i k v Q X V 0 b 1 J l b W 9 2 Z W R D b 2 x 1 b W 5 z M S 5 7 Y 2 9 2 a W Q s M T J 9 J n F 1 b 3 Q 7 L C Z x d W 9 0 O 1 N l Y 3 R p b 2 4 x L 2 R l b W 9 n c m F w a G l j I C g y K S 9 B d X R v U m V t b 3 Z l Z E N v b H V t b n M x L n t 0 a W 1 l X z E s M T N 9 J n F 1 b 3 Q 7 L C Z x d W 9 0 O 1 N l Y 3 R p b 2 4 x L 2 R l b W 9 n c m F w a G l j I C g y K S 9 B d X R v U m V t b 3 Z l Z E N v b H V t b n M x L n t D b 2 5 k a X R p b 2 5 z L D E 0 f S Z x d W 9 0 O y w m c X V v d D t T Z W N 0 a W 9 u M S 9 k Z W 1 v Z 3 J h c G h p Y y A o M i k v Q X V 0 b 1 J l b W 9 2 Z W R D b 2 x 1 b W 5 z M S 5 7 T m 9 0 Z X M u M S w x N X 0 m c X V v d D s s J n F 1 b 3 Q 7 U 2 V j d G l v b j E v Z G V t b 2 d y Y X B o a W M g K D I p L 0 F 1 d G 9 S Z W 1 v d m V k Q 2 9 s d W 1 u c z E u e 3 B y Z V 9 2 Y X N f M S w x N n 0 m c X V v d D s s J n F 1 b 3 Q 7 U 2 V j d G l v b j E v Z G V t b 2 d y Y X B o a W M g K D I p L 0 F 1 d G 9 S Z W 1 v d m V k Q 2 9 s d W 1 u c z E u e 3 B y Z V 9 2 Y X N f M i w x N 3 0 m c X V v d D s s J n F 1 b 3 Q 7 U 2 V j d G l v b j E v Z G V t b 2 d y Y X B o a W M g K D I p L 0 F 1 d G 9 S Z W 1 v d m V k Q 2 9 s d W 1 u c z E u e 3 B y Z V 9 2 Y X N f M y w x O H 0 m c X V v d D s s J n F 1 b 3 Q 7 U 2 V j d G l v b j E v Z G V t b 2 d y Y X B o a W M g K D I p L 0 F 1 d G 9 S Z W 1 v d m V k Q 2 9 s d W 1 u c z E u e 3 B y Z V 9 2 Y X N f N C w x O X 0 m c X V v d D s s J n F 1 b 3 Q 7 U 2 V j d G l v b j E v Z G V t b 2 d y Y X B o a W M g K D I p L 0 F 1 d G 9 S Z W 1 v d m V k Q 2 9 s d W 1 u c z E u e 3 B y Z V 9 2 Y X N f N S w y M H 0 m c X V v d D s s J n F 1 b 3 Q 7 U 2 V j d G l v b j E v Z G V t b 2 d y Y X B o a W M g K D I p L 0 F 1 d G 9 S Z W 1 v d m V k Q 2 9 s d W 1 u c z E u e 3 B y Z V 9 2 Y X N f N i w y M X 0 m c X V v d D s s J n F 1 b 3 Q 7 U 2 V j d G l v b j E v Z G V t b 2 d y Y X B o a W M g K D I p L 0 F 1 d G 9 S Z W 1 v d m V k Q 2 9 s d W 1 u c z E u e 3 B y Z V 9 2 Y X N f N y w y M n 0 m c X V v d D s s J n F 1 b 3 Q 7 U 2 V j d G l v b j E v Z G V t b 2 d y Y X B o a W M g K D I p L 0 F 1 d G 9 S Z W 1 v d m V k Q 2 9 s d W 1 u c z E u e 3 B y Z V 9 2 Y X N f O C w y M 3 0 m c X V v d D s s J n F 1 b 3 Q 7 U 2 V j d G l v b j E v Z G V t b 2 d y Y X B o a W M g K D I p L 0 F 1 d G 9 S Z W 1 v d m V k Q 2 9 s d W 1 u c z E u e 3 B y Z V 9 2 Y X N f O S w y N H 0 m c X V v d D s s J n F 1 b 3 Q 7 U 2 V j d G l v b j E v Z G V t b 2 d y Y X B o a W M g K D I p L 0 F 1 d G 9 S Z W 1 v d m V k Q 2 9 s d W 1 u c z E u e 3 B y Z V 9 2 Y X N f M T A s M j V 9 J n F 1 b 3 Q 7 L C Z x d W 9 0 O 1 N l Y 3 R p b 2 4 x L 2 R l b W 9 n c m F w a G l j I C g y K S 9 B d X R v U m V t b 3 Z l Z E N v b H V t b n M x L n t w c m V f d m F z X z E x L D I 2 f S Z x d W 9 0 O y w m c X V v d D t T Z W N 0 a W 9 u M S 9 k Z W 1 v Z 3 J h c G h p Y y A o M i k v Q X V 0 b 1 J l b W 9 2 Z W R D b 2 x 1 b W 5 z M S 5 7 c H J l X 3 Z h c 1 8 x M i w y N 3 0 m c X V v d D s s J n F 1 b 3 Q 7 U 2 V j d G l v b j E v Z G V t b 2 d y Y X B o a W M g K D I p L 0 F 1 d G 9 S Z W 1 v d m V k Q 2 9 s d W 1 u c z E u e 3 B y Z V 9 2 Y X N f M T M s M j h 9 J n F 1 b 3 Q 7 L C Z x d W 9 0 O 1 N l Y 3 R p b 2 4 x L 2 R l b W 9 n c m F w a G l j I C g y K S 9 B d X R v U m V t b 3 Z l Z E N v b H V t b n M x L n t w c m V f d 2 F u X z E s M j l 9 J n F 1 b 3 Q 7 L C Z x d W 9 0 O 1 N l Y 3 R p b 2 4 x L 2 R l b W 9 n c m F w a G l j I C g y K S 9 B d X R v U m V t b 3 Z l Z E N v b H V t b n M x L n t w c m V f d 2 F u X z I s M z B 9 J n F 1 b 3 Q 7 L C Z x d W 9 0 O 1 N l Y 3 R p b 2 4 x L 2 R l b W 9 n c m F w a G l j I C g y K S 9 B d X R v U m V t b 3 Z l Z E N v b H V t b n M x L n t w c m V f d 2 F u X z M s M z F 9 J n F 1 b 3 Q 7 L C Z x d W 9 0 O 1 N l Y 3 R p b 2 4 x L 2 R l b W 9 n c m F w a G l j I C g y K S 9 B d X R v U m V t b 3 Z l Z E N v b H V t b n M x L n t w c m V f d 2 F u X z Q s M z J 9 J n F 1 b 3 Q 7 L C Z x d W 9 0 O 1 N l Y 3 R p b 2 4 x L 2 R l b W 9 n c m F w a G l j I C g y K S 9 B d X R v U m V t b 3 Z l Z E N v b H V t b n M x L n t w b 3 N 0 X 3 Z h c 1 8 x L D M z f S Z x d W 9 0 O y w m c X V v d D t T Z W N 0 a W 9 u M S 9 k Z W 1 v Z 3 J h c G h p Y y A o M i k v Q X V 0 b 1 J l b W 9 2 Z W R D b 2 x 1 b W 5 z M S 5 7 c G 9 z d F 9 2 Y X N f M i w z N H 0 m c X V v d D s s J n F 1 b 3 Q 7 U 2 V j d G l v b j E v Z G V t b 2 d y Y X B o a W M g K D I p L 0 F 1 d G 9 S Z W 1 v d m V k Q 2 9 s d W 1 u c z E u e 3 B v c 3 R f d m F z X z M s M z V 9 J n F 1 b 3 Q 7 L C Z x d W 9 0 O 1 N l Y 3 R p b 2 4 x L 2 R l b W 9 n c m F w a G l j I C g y K S 9 B d X R v U m V t b 3 Z l Z E N v b H V t b n M x L n t w b 3 N 0 X 3 Z h c 1 8 0 L D M 2 f S Z x d W 9 0 O y w m c X V v d D t T Z W N 0 a W 9 u M S 9 k Z W 1 v Z 3 J h c G h p Y y A o M i k v Q X V 0 b 1 J l b W 9 2 Z W R D b 2 x 1 b W 5 z M S 5 7 c G 9 z d F 9 2 Y X N f N S w z N 3 0 m c X V v d D s s J n F 1 b 3 Q 7 U 2 V j d G l v b j E v Z G V t b 2 d y Y X B o a W M g K D I p L 0 F 1 d G 9 S Z W 1 v d m V k Q 2 9 s d W 1 u c z E u e 3 B v c 3 R f d m F z X z Y s M z h 9 J n F 1 b 3 Q 7 L C Z x d W 9 0 O 1 N l Y 3 R p b 2 4 x L 2 R l b W 9 n c m F w a G l j I C g y K S 9 B d X R v U m V t b 3 Z l Z E N v b H V t b n M x L n t w b 3 N 0 X 3 Z h c 1 8 3 L D M 5 f S Z x d W 9 0 O y w m c X V v d D t T Z W N 0 a W 9 u M S 9 k Z W 1 v Z 3 J h c G h p Y y A o M i k v Q X V 0 b 1 J l b W 9 2 Z W R D b 2 x 1 b W 5 z M S 5 7 c G 9 z d F 9 2 Y X N f O C w 0 M H 0 m c X V v d D s s J n F 1 b 3 Q 7 U 2 V j d G l v b j E v Z G V t b 2 d y Y X B o a W M g K D I p L 0 F 1 d G 9 S Z W 1 v d m V k Q 2 9 s d W 1 u c z E u e 3 B v c 3 R f d m F z X z k s N D F 9 J n F 1 b 3 Q 7 L C Z x d W 9 0 O 1 N l Y 3 R p b 2 4 x L 2 R l b W 9 n c m F w a G l j I C g y K S 9 B d X R v U m V t b 3 Z l Z E N v b H V t b n M x L n t w b 3 N 0 X 3 Z h c 1 8 x M C w 0 M n 0 m c X V v d D s s J n F 1 b 3 Q 7 U 2 V j d G l v b j E v Z G V t b 2 d y Y X B o a W M g K D I p L 0 F 1 d G 9 S Z W 1 v d m V k Q 2 9 s d W 1 u c z E u e 3 B v c 3 R f d m F z X z E x L D Q z f S Z x d W 9 0 O y w m c X V v d D t T Z W N 0 a W 9 u M S 9 k Z W 1 v Z 3 J h c G h p Y y A o M i k v Q X V 0 b 1 J l b W 9 2 Z W R D b 2 x 1 b W 5 z M S 5 7 c G 9 z d F 9 2 Y X N f M T I s N D R 9 J n F 1 b 3 Q 7 L C Z x d W 9 0 O 1 N l Y 3 R p b 2 4 x L 2 R l b W 9 n c m F w a G l j I C g y K S 9 B d X R v U m V t b 3 Z l Z E N v b H V t b n M x L n t w b 3 N 0 X 3 Z h c 1 8 x M y w 0 N X 0 m c X V v d D s s J n F 1 b 3 Q 7 U 2 V j d G l v b j E v Z G V t b 2 d y Y X B o a W M g K D I p L 0 F 1 d G 9 S Z W 1 v d m V k Q 2 9 s d W 1 u c z E u e 3 B v c 3 R f d 2 F u X z E s N D Z 9 J n F 1 b 3 Q 7 L C Z x d W 9 0 O 1 N l Y 3 R p b 2 4 x L 2 R l b W 9 n c m F w a G l j I C g y K S 9 B d X R v U m V t b 3 Z l Z E N v b H V t b n M x L n t w b 3 N 0 X 3 d h b l 8 y L D Q 3 f S Z x d W 9 0 O y w m c X V v d D t T Z W N 0 a W 9 u M S 9 k Z W 1 v Z 3 J h c G h p Y y A o M i k v Q X V 0 b 1 J l b W 9 2 Z W R D b 2 x 1 b W 5 z M S 5 7 c G 9 z d F 9 3 Y W 5 f M y w 0 O H 0 m c X V v d D s s J n F 1 b 3 Q 7 U 2 V j d G l v b j E v Z G V t b 2 d y Y X B o a W M g K D I p L 0 F 1 d G 9 S Z W 1 v d m V k Q 2 9 s d W 1 u c z E u e 3 B v c 3 R f d 2 F u X z Q s N D l 9 J n F 1 b 3 Q 7 L C Z x d W 9 0 O 1 N l Y 3 R p b 2 4 x L 2 R l b W 9 n c m F w a G l j I C g y K S 9 B d X R v U m V t b 3 Z l Z E N v b H V t b n M x L n t t b 2 N h X z E s N T B 9 J n F 1 b 3 Q 7 L C Z x d W 9 0 O 1 N l Y 3 R p b 2 4 x L 2 R l b W 9 n c m F w a G l j I C g y K S 9 B d X R v U m V t b 3 Z l Z E N v b H V t b n M x L n t t b 2 N h X z I s N T F 9 J n F 1 b 3 Q 7 L C Z x d W 9 0 O 1 N l Y 3 R p b 2 4 x L 2 R l b W 9 n c m F w a G l j I C g y K S 9 B d X R v U m V t b 3 Z l Z E N v b H V t b n M x L n t t b 2 N h X z M s N T J 9 J n F 1 b 3 Q 7 L C Z x d W 9 0 O 1 N l Y 3 R p b 2 4 x L 2 R l b W 9 n c m F w a G l j I C g y K S 9 B d X R v U m V t b 3 Z l Z E N v b H V t b n M x L n t t b 2 N h X z Q s N T N 9 J n F 1 b 3 Q 7 L C Z x d W 9 0 O 1 N l Y 3 R p b 2 4 x L 2 R l b W 9 n c m F w a G l j I C g y K S 9 B d X R v U m V t b 3 Z l Z E N v b H V t b n M x L n t t b 2 N h X z U s N T R 9 J n F 1 b 3 Q 7 L C Z x d W 9 0 O 1 N l Y 3 R p b 2 4 x L 2 R l b W 9 n c m F w a G l j I C g y K S 9 B d X R v U m V t b 3 Z l Z E N v b H V t b n M x L n t t b 2 N h X z Y s N T V 9 J n F 1 b 3 Q 7 L C Z x d W 9 0 O 1 N l Y 3 R p b 2 4 x L 2 R l b W 9 n c m F w a G l j I C g y K S 9 B d X R v U m V t b 3 Z l Z E N v b H V t b n M x L n t t b 2 N h X z c s N T Z 9 J n F 1 b 3 Q 7 L C Z x d W 9 0 O 1 N l Y 3 R p b 2 4 x L 2 R l b W 9 n c m F w a G l j I C g y K S 9 B d X R v U m V t b 3 Z l Z E N v b H V t b n M x L n t t b 2 N h X z g s N T d 9 J n F 1 b 3 Q 7 L C Z x d W 9 0 O 1 N l Y 3 R p b 2 4 x L 2 R l b W 9 n c m F w a G l j I C g y K S 9 B d X R v U m V t b 3 Z l Z E N v b H V t b n M x L n t t b 2 N h X z k s N T h 9 J n F 1 b 3 Q 7 L C Z x d W 9 0 O 1 N l Y 3 R p b 2 4 x L 2 R l b W 9 n c m F w a G l j I C g y K S 9 B d X R v U m V t b 3 Z l Z E N v b H V t b n M x L n t t b 2 N h X z E w L D U 5 f S Z x d W 9 0 O y w m c X V v d D t T Z W N 0 a W 9 u M S 9 k Z W 1 v Z 3 J h c G h p Y y A o M i k v Q X V 0 b 1 J l b W 9 2 Z W R D b 2 x 1 b W 5 z M S 5 7 b W 9 j Y V 8 x M S w 2 M H 0 m c X V v d D s s J n F 1 b 3 Q 7 U 2 V j d G l v b j E v Z G V t b 2 d y Y X B o a W M g K D I p L 0 F 1 d G 9 S Z W 1 v d m V k Q 2 9 s d W 1 u c z E u e 2 1 v Y 2 F f M T I s N j F 9 J n F 1 b 3 Q 7 L C Z x d W 9 0 O 1 N l Y 3 R p b 2 4 x L 2 R l b W 9 n c m F w a G l j I C g y K S 9 B d X R v U m V t b 3 Z l Z E N v b H V t b n M x L n t t b 2 N h X z E z L D Y y f S Z x d W 9 0 O y w m c X V v d D t T Z W N 0 a W 9 u M S 9 k Z W 1 v Z 3 J h c G h p Y y A o M i k v Q X V 0 b 1 J l b W 9 2 Z W R D b 2 x 1 b W 5 z M S 5 7 b W 9 j Y V 8 x N C w 2 M 3 0 m c X V v d D s s J n F 1 b 3 Q 7 U 2 V j d G l v b j E v Z G V t b 2 d y Y X B o a W M g K D I p L 0 F 1 d G 9 S Z W 1 v d m V k Q 2 9 s d W 1 u c z E u e 2 1 v Y 2 F f M T U s N j R 9 J n F 1 b 3 Q 7 L C Z x d W 9 0 O 1 N l Y 3 R p b 2 4 x L 2 R l b W 9 n c m F w a G l j I C g y K S 9 B d X R v U m V t b 3 Z l Z E N v b H V t b n M x L n t t b 2 N h X z E 2 L D Y 1 f S Z x d W 9 0 O y w m c X V v d D t T Z W N 0 a W 9 u M S 9 k Z W 1 v Z 3 J h c G h p Y y A o M i k v Q X V 0 b 1 J l b W 9 2 Z W R D b 2 x 1 b W 5 z M S 5 7 b W 9 j Y V 8 x N y w 2 N n 0 m c X V v d D s s J n F 1 b 3 Q 7 U 2 V j d G l v b j E v Z G V t b 2 d y Y X B o a W M g K D I p L 0 F 1 d G 9 S Z W 1 v d m V k Q 2 9 s d W 1 u c z E u e 2 1 v Y 2 F f M T g s N j d 9 J n F 1 b 3 Q 7 L C Z x d W 9 0 O 1 N l Y 3 R p b 2 4 x L 2 R l b W 9 n c m F w a G l j I C g y K S 9 B d X R v U m V t b 3 Z l Z E N v b H V t b n M x L n t t b 2 N h X z E 5 L D Y 4 f S Z x d W 9 0 O y w m c X V v d D t T Z W N 0 a W 9 u M S 9 k Z W 1 v Z 3 J h c G h p Y y A o M i k v Q X V 0 b 1 J l b W 9 2 Z W R D b 2 x 1 b W 5 z M S 5 7 b W 9 j Y V 8 y M C w 2 O X 0 m c X V v d D s s J n F 1 b 3 Q 7 U 2 V j d G l v b j E v Z G V t b 2 d y Y X B o a W M g K D I p L 0 F 1 d G 9 S Z W 1 v d m V k Q 2 9 s d W 1 u c z E u e 2 1 v Y 2 F f M j E s N z B 9 J n F 1 b 3 Q 7 L C Z x d W 9 0 O 1 N l Y 3 R p b 2 4 x L 2 R l b W 9 n c m F w a G l j I C g y K S 9 B d X R v U m V t b 3 Z l Z E N v b H V t b n M x L n t t b 2 N h X z I y L D c x f S Z x d W 9 0 O y w m c X V v d D t T Z W N 0 a W 9 u M S 9 k Z W 1 v Z 3 J h c G h p Y y A o M i k v Q X V 0 b 1 J l b W 9 2 Z W R D b 2 x 1 b W 5 z M S 5 7 b W 9 j Y V 8 y M y w 3 M n 0 m c X V v d D s s J n F 1 b 3 Q 7 U 2 V j d G l v b j E v Z G V t b 2 d y Y X B o a W M g K D I p L 0 F 1 d G 9 S Z W 1 v d m V k Q 2 9 s d W 1 u c z E u e 2 1 v Y 2 F f M j Q s N z N 9 J n F 1 b 3 Q 7 L C Z x d W 9 0 O 1 N l Y 3 R p b 2 4 x L 2 R l b W 9 n c m F w a G l j I C g y K S 9 B d X R v U m V t b 3 Z l Z E N v b H V t b n M x L n t t b 2 N h X z I 1 L D c 0 f S Z x d W 9 0 O y w m c X V v d D t T Z W N 0 a W 9 u M S 9 k Z W 1 v Z 3 J h c G h p Y y A o M i k v Q X V 0 b 1 J l b W 9 2 Z W R D b 2 x 1 b W 5 z M S 5 7 b W 9 j Y V 8 y N i w 3 N X 0 m c X V v d D s s J n F 1 b 3 Q 7 U 2 V j d G l v b j E v Z G V t b 2 d y Y X B o a W M g K D I p L 0 F 1 d G 9 S Z W 1 v d m V k Q 2 9 s d W 1 u c z E u e 2 1 v Y 2 F f M j c s N z Z 9 J n F 1 b 3 Q 7 L C Z x d W 9 0 O 1 N l Y 3 R p b 2 4 x L 2 R l b W 9 n c m F w a G l j I C g y K S 9 B d X R v U m V t b 3 Z l Z E N v b H V t b n M x L n t t b 2 N h X z I 4 L D c 3 f S Z x d W 9 0 O y w m c X V v d D t T Z W N 0 a W 9 u M S 9 k Z W 1 v Z 3 J h c G h p Y y A o M i k v Q X V 0 b 1 J l b W 9 2 Z W R D b 2 x 1 b W 5 z M S 5 7 b W 9 j Y V 8 y O S w 3 O H 0 m c X V v d D s s J n F 1 b 3 Q 7 U 2 V j d G l v b j E v Z G V t b 2 d y Y X B o a W M g K D I p L 0 F 1 d G 9 S Z W 1 v d m V k Q 2 9 s d W 1 u c z E u e 2 1 v Y 2 F f M z A s N z l 9 J n F 1 b 3 Q 7 L C Z x d W 9 0 O 1 N l Y 3 R p b 2 4 x L 2 R l b W 9 n c m F w a G l j I C g y K S 9 B d X R v U m V t b 3 Z l Z E N v b H V t b n M x L n t t b 2 N h X z M x L D g w f S Z x d W 9 0 O y w m c X V v d D t T Z W N 0 a W 9 u M S 9 k Z W 1 v Z 3 J h c G h p Y y A o M i k v Q X V 0 b 1 J l b W 9 2 Z W R D b 2 x 1 b W 5 z M S 5 7 c G F 5 b W V u d C w 4 M X 0 m c X V v d D s s J n F 1 b 3 Q 7 U 2 V j d G l v b j E v Z G V t b 2 d y Y X B o a W M g K D I p L 0 F 1 d G 9 S Z W 1 v d m V k Q 2 9 s d W 1 u c z E u e 3 B y Z S 1 2 Y X M s O D J 9 J n F 1 b 3 Q 7 L C Z x d W 9 0 O 1 N l Y 3 R p b 2 4 x L 2 R l b W 9 n c m F w a G l j I C g y K S 9 B d X R v U m V t b 3 Z l Z E N v b H V t b n M x L n t w c m U t d 2 F u L D g z f S Z x d W 9 0 O y w m c X V v d D t T Z W N 0 a W 9 u M S 9 k Z W 1 v Z 3 J h c G h p Y y A o M i k v Q X V 0 b 1 J l b W 9 2 Z W R D b 2 x 1 b W 5 z M S 5 7 c G 9 z d C 1 2 Y X M s O D R 9 J n F 1 b 3 Q 7 L C Z x d W 9 0 O 1 N l Y 3 R p b 2 4 x L 2 R l b W 9 n c m F w a G l j I C g y K S 9 B d X R v U m V t b 3 Z l Z E N v b H V t b n M x L n t w b 3 N 0 L X d h b i w 4 N X 0 m c X V v d D s s J n F 1 b 3 Q 7 U 2 V j d G l v b j E v Z G V t b 2 d y Y X B o a W M g K D I p L 0 F 1 d G 9 S Z W 1 v d m V k Q 2 9 s d W 1 u c z E u e 2 R p Z i 1 2 Y X M s O D Z 9 J n F 1 b 3 Q 7 L C Z x d W 9 0 O 1 N l Y 3 R p b 2 4 x L 2 R l b W 9 n c m F w a G l j I C g y K S 9 B d X R v U m V t b 3 Z l Z E N v b H V t b n M x L n t k a W Y t d 2 F u L D g 3 f S Z x d W 9 0 O y w m c X V v d D t T Z W N 0 a W 9 u M S 9 k Z W 1 v Z 3 J h c G h p Y y A o M i k v Q X V 0 b 1 J l b W 9 2 Z W R D b 2 x 1 b W 5 z M S 5 7 b W 9 j Y S w 4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W 9 n c m F w a G l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9 n c m F w a G l j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b 2 d y Y X B o a W M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5 1 I 7 n W X i E a M t 3 R S w / c 1 T Q A A A A A C A A A A A A A D Z g A A w A A A A B A A A A A W s m K Z J 5 R D t Q K U F + I Q P d 9 B A A A A A A S A A A C g A A A A E A A A A J K 4 I 8 g / 0 s N W i n V 8 9 W M V o W h Q A A A A u o x F F U A w t U A V h M E 4 x w K 5 6 u Z 8 z A 0 h W x p k P K / d G K Y 7 j Q V i / w M 1 5 + O c J I p E x K z 7 V D n u b B 7 3 N 1 X u R P G H G r L s i N y c o z M 9 V O D E v x y o g V 5 R C r Q o + L E U A A A A a S T 0 X f g b L g p v 1 E t c n n W O g R S + 1 e M = < / D a t a M a s h u p > 
</file>

<file path=customXml/itemProps1.xml><?xml version="1.0" encoding="utf-8"?>
<ds:datastoreItem xmlns:ds="http://schemas.openxmlformats.org/officeDocument/2006/customXml" ds:itemID="{A6A85611-6815-4ECE-9C6F-AC6C9D8375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Hanzal</dc:creator>
  <cp:keywords/>
  <dc:description/>
  <cp:lastModifiedBy>Simon Hanzal (PGR)</cp:lastModifiedBy>
  <cp:revision/>
  <dcterms:created xsi:type="dcterms:W3CDTF">2022-04-29T08:55:12Z</dcterms:created>
  <dcterms:modified xsi:type="dcterms:W3CDTF">2023-02-22T12:26:16Z</dcterms:modified>
  <cp:category/>
  <cp:contentStatus/>
</cp:coreProperties>
</file>