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121" documentId="11_9C5455BF84DCCE936262E6F99831F45BBA780A8F" xr6:coauthVersionLast="47" xr6:coauthVersionMax="47" xr10:uidLastSave="{6D2E7F86-B802-4B9A-BB08-C069B42819E1}"/>
  <bookViews>
    <workbookView xWindow="-110" yWindow="-110" windowWidth="19420" windowHeight="10300" xr2:uid="{00000000-000D-0000-FFFF-FFFF00000000}"/>
  </bookViews>
  <sheets>
    <sheet name="Nøgletal" sheetId="1" r:id="rId1"/>
    <sheet name="Multiplikator" sheetId="6" r:id="rId2"/>
    <sheet name="Nominel nøgletal" sheetId="5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L3" i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<sst xmlns="http://schemas.openxmlformats.org/spreadsheetml/2006/main" count="128" uniqueCount="114">
  <si>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</si>
  <si>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</si>
  <si>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</si>
  <si>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</si>
  <si>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</si>
  <si>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</si>
  <si>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</si>
  <si>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</si>
  <si>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</si>
  <si>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</si>
  <si>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</si>
  <si>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</si>
  <si>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</si>
  <si>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</si>
  <si>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</si>
  <si>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</si>
  <si>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</si>
  <si>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</si>
  <si>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</si>
  <si>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</si>
  <si>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</si>
  <si>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</si>
  <si>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</si>
  <si>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</si>
  <si>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</si>
  <si>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</si>
  <si>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</si>
  <si>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</si>
  <si>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</si>
  <si>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</si>
  <si>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</si>
  <si>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</si>
  <si>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</si>
  <si>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</si>
  <si>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</si>
  <si>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</si>
  <si>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</si>
  <si>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</si>
  <si>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</si>
  <si>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</si>
  <si>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</si>
  <si>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</si>
  <si>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</si>
  <si>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</si>
  <si>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</si>
  <si>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</si>
  <si>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</si>
  <si>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</si>
  <si>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</si>
  <si>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</si>
  <si>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</si>
  <si>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</si>
  <si>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</si>
  <si>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</si>
  <si>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</si>
  <si>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</si>
  <si>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</si>
  <si>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</si>
  <si>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</si>
  <si>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</si>
  <si>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</si>
  <si>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</si>
  <si>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</si>
  <si>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</si>
  <si>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</si>
  <si>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</si>
  <si>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</si>
  <si>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</si>
  <si>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</si>
  <si>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</si>
  <si>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</si>
  <si>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</si>
  <si>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</si>
  <si>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</si>
  <si>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</si>
  <si>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</si>
  <si>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</si>
  <si>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</si>
  <si>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</si>
  <si>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</si>
  <si>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</si>
  <si>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</si>
  <si>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</si>
  <si>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</si>
  <si>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</si>
  <si>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</si>
  <si>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</si>
  <si>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</si>
  <si>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</si>
  <si>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</si>
  <si>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</si>
  <si>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</si>
  <si>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</si>
  <si>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</si>
  <si>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</si>
  <si>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</si>
  <si>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</si>
  <si>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</si>
  <si>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</si>
  <si>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</si>
  <si>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</si>
  <si>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</si>
  <si>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</si>
  <si>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</si>
  <si>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</si>
  <si>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</si>
  <si>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</si>
  <si>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</si>
  <si>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</si>
  <si>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</si>
  <si>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</si>
  <si>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</si>
  <si>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USA import</t>
  </si>
  <si>
    <t>USA import 2017 dollars (billion)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</si>
</sst>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1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abSelected="1" topLeftCell="N1" zoomScale="57" workbookViewId="0">
      <selection activeCell="S5" sqref="S5"/>
    </sheetView>
  </sheetViews>
  <sheetFormatPr defaultColWidth="8.81640625" defaultRowHeight="15" customHeight="1" x14ac:dyDescent="0.35"/>
  <cols>
    <col min="1" max="1" width="12.453125" customWidth="1"/>
    <col min="2" max="2" width="21.6328125" customWidth="1"/>
    <col min="3" max="3" width="12.6328125" customWidth="1"/>
    <col min="4" max="4" width="32.453125" customWidth="1"/>
    <col min="5" max="5" width="38.1796875" bestFit="1" customWidth="1"/>
    <col min="6" max="6" width="33.36328125" customWidth="1"/>
    <col min="7" max="7" width="28.453125" bestFit="1" customWidth="1"/>
    <col min="8" max="8" width="24.453125" bestFit="1" customWidth="1"/>
    <col min="9" max="9" width="49" bestFit="1" customWidth="1"/>
    <col min="11" max="11" width="84.81640625" customWidth="1"/>
    <col min="12" max="12" width="79" customWidth="1"/>
    <col min="13" max="13" width="49.6328125" customWidth="1"/>
    <col min="14" max="14" width="79" customWidth="1"/>
    <col min="15" max="15" width="27.36328125" customWidth="1"/>
    <col min="16" max="16" width="32.1796875" bestFit="1" customWidth="1"/>
    <col min="18" max="18" width="10.453125" bestFit="1" customWidth="1"/>
    <col min="19" max="19" width="28.81640625" bestFit="1" customWidth="1"/>
    <col min="22" max="22" width="10.453125" customWidth="1"/>
    <col min="26" max="26" width="21.453125" bestFit="1" customWidth="1"/>
    <col min="30" max="30" width="23.6328125" customWidth="1"/>
    <col min="33" max="33" width="23.6328125" bestFit="1" customWidth="1"/>
    <col min="45" max="45" width="9.81640625" bestFit="1" customWidth="1"/>
  </cols>
  <sheetData>
    <row r="1" spans="1:42" ht="15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R1" t="s">
        <v>112</v>
      </c>
      <c r="S1" t="s">
        <v>113</v>
      </c>
      <c r="Z1" t="s">
        <v>15</v>
      </c>
      <c r="AD1" t="s">
        <v>16</v>
      </c>
      <c r="AG1" s="21" t="s">
        <v>17</v>
      </c>
      <c r="AH1" s="21"/>
      <c r="AI1" s="21"/>
      <c r="AJ1" s="21"/>
      <c r="AK1" s="21"/>
      <c r="AL1" s="21" t="s">
        <v>18</v>
      </c>
      <c r="AM1" s="21"/>
      <c r="AN1" s="21"/>
      <c r="AP1" s="21" t="s">
        <v>19</v>
      </c>
    </row>
    <row r="2" spans="1:42" ht="15" customHeight="1" x14ac:dyDescent="0.35">
      <c r="A2" s="2">
        <v>36526</v>
      </c>
      <c r="B2" s="1">
        <v>1.4</v>
      </c>
      <c r="C2" s="1">
        <v>10.1</v>
      </c>
      <c r="D2" s="1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0</v>
      </c>
      <c r="M2" s="18">
        <v>1.2197499999999999</v>
      </c>
      <c r="O2" s="20">
        <v>6.1814946225242897</v>
      </c>
      <c r="P2">
        <v>229.8</v>
      </c>
      <c r="R2" s="18">
        <v>13.44421</v>
      </c>
      <c r="S2" s="6">
        <v>1661.8510000000001</v>
      </c>
      <c r="V2" s="20"/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</row>
    <row r="3" spans="1:42" ht="15" customHeight="1" x14ac:dyDescent="0.35">
      <c r="A3" s="2">
        <v>36617</v>
      </c>
      <c r="B3" s="1">
        <v>0.8</v>
      </c>
      <c r="C3" s="1">
        <v>9.5</v>
      </c>
      <c r="D3" s="1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0</v>
      </c>
      <c r="M3" s="18">
        <v>0.89029999999999998</v>
      </c>
      <c r="O3" s="20">
        <v>-4.5892814142722997</v>
      </c>
      <c r="P3">
        <v>225.2</v>
      </c>
      <c r="R3" s="18">
        <v>13.79012</v>
      </c>
      <c r="S3" s="6">
        <v>1714.7919999999999</v>
      </c>
      <c r="V3" s="20"/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</row>
    <row r="4" spans="1:42" ht="15" customHeight="1" x14ac:dyDescent="0.35">
      <c r="A4" s="2">
        <v>36708</v>
      </c>
      <c r="B4" s="1">
        <v>0</v>
      </c>
      <c r="C4" s="1">
        <v>9.5</v>
      </c>
      <c r="D4" s="1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0</v>
      </c>
      <c r="M4" s="18">
        <v>0.60801000000000005</v>
      </c>
      <c r="O4" s="20">
        <v>2.0557451765107002</v>
      </c>
      <c r="P4">
        <v>235.1</v>
      </c>
      <c r="R4" s="18">
        <v>13.771509999999999</v>
      </c>
      <c r="S4" s="6">
        <v>1776.491</v>
      </c>
      <c r="V4" s="20"/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</row>
    <row r="5" spans="1:42" ht="15" customHeight="1" x14ac:dyDescent="0.35">
      <c r="A5" s="2">
        <v>36800</v>
      </c>
      <c r="B5" s="1">
        <v>-0.3</v>
      </c>
      <c r="C5" s="1">
        <v>9.3000000000000007</v>
      </c>
      <c r="D5" s="1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0</v>
      </c>
      <c r="M5" s="18">
        <v>0.63997000000000004</v>
      </c>
      <c r="O5" s="20">
        <v>1.2658025496412</v>
      </c>
      <c r="P5">
        <v>264.7</v>
      </c>
      <c r="R5" s="18">
        <v>11.0962</v>
      </c>
      <c r="S5" s="6">
        <v>1779.0889999999999</v>
      </c>
      <c r="V5" s="20"/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</row>
    <row r="6" spans="1:42" ht="15" customHeight="1" x14ac:dyDescent="0.35">
      <c r="A6" s="2">
        <v>36892</v>
      </c>
      <c r="B6" s="1">
        <v>2</v>
      </c>
      <c r="C6" s="1">
        <v>9.3000000000000007</v>
      </c>
      <c r="D6" s="1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0</v>
      </c>
      <c r="M6" s="18">
        <v>0.96804000000000001</v>
      </c>
      <c r="O6" s="20">
        <v>-4.7227565276399002</v>
      </c>
      <c r="P6">
        <v>235.5</v>
      </c>
      <c r="R6" s="18">
        <v>5.67361</v>
      </c>
      <c r="S6" s="6">
        <v>1756.1379999999999</v>
      </c>
      <c r="V6" s="20"/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</row>
    <row r="7" spans="1:42" ht="15" customHeight="1" x14ac:dyDescent="0.35">
      <c r="A7" s="2">
        <v>36982</v>
      </c>
      <c r="B7" s="1">
        <v>0</v>
      </c>
      <c r="C7" s="1">
        <v>9.3000000000000007</v>
      </c>
      <c r="D7" s="1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0</v>
      </c>
      <c r="M7" s="18">
        <v>0.12275999999999999</v>
      </c>
      <c r="O7" s="20">
        <v>1.5354542486675</v>
      </c>
      <c r="P7">
        <v>228.7</v>
      </c>
      <c r="R7" s="18">
        <v>-0.86668999999999996</v>
      </c>
      <c r="S7" s="6">
        <v>1699.93</v>
      </c>
      <c r="V7" s="20"/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</row>
    <row r="8" spans="1:42" ht="15" customHeight="1" x14ac:dyDescent="0.35">
      <c r="A8" s="2">
        <v>37073</v>
      </c>
      <c r="B8" s="1">
        <v>-0.2</v>
      </c>
      <c r="C8" s="1">
        <v>9.3000000000000007</v>
      </c>
      <c r="D8" s="1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0</v>
      </c>
      <c r="M8" s="18">
        <v>0.14927000000000001</v>
      </c>
      <c r="O8" s="20">
        <v>-7.4229427182379801</v>
      </c>
      <c r="P8">
        <v>239.5</v>
      </c>
      <c r="R8" s="18">
        <v>-6.4802999999999997</v>
      </c>
      <c r="S8" s="6">
        <v>1661.3689999999999</v>
      </c>
      <c r="V8" s="20"/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</row>
    <row r="9" spans="1:42" ht="15" customHeight="1" x14ac:dyDescent="0.35">
      <c r="A9" s="2">
        <v>37165</v>
      </c>
      <c r="B9" s="1">
        <v>-0.1</v>
      </c>
      <c r="C9" s="1">
        <v>9.6</v>
      </c>
      <c r="D9" s="1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0</v>
      </c>
      <c r="M9" s="18">
        <v>2.7459999999999998E-2</v>
      </c>
      <c r="O9" s="20">
        <v>-6.3779214568669902</v>
      </c>
      <c r="P9">
        <v>265.7</v>
      </c>
      <c r="R9" s="18">
        <v>-7.5840500000000004</v>
      </c>
      <c r="S9" s="6">
        <v>1644.162</v>
      </c>
      <c r="V9" s="20"/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</row>
    <row r="10" spans="1:42" ht="15" customHeight="1" x14ac:dyDescent="0.35">
      <c r="A10" s="2">
        <v>37257</v>
      </c>
      <c r="B10" s="1">
        <v>-0.5</v>
      </c>
      <c r="C10" s="1">
        <v>9.6</v>
      </c>
      <c r="D10" s="1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0</v>
      </c>
      <c r="M10" s="18">
        <v>0.14657999999999999</v>
      </c>
      <c r="O10" s="20">
        <v>1.9084091899192781</v>
      </c>
      <c r="P10">
        <v>239.7</v>
      </c>
      <c r="R10" s="18">
        <v>-3.71611</v>
      </c>
      <c r="S10" s="6">
        <v>1690.8779999999999</v>
      </c>
      <c r="V10" s="20"/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</row>
    <row r="11" spans="1:42" ht="15" customHeight="1" x14ac:dyDescent="0.35">
      <c r="A11" s="2">
        <v>37347</v>
      </c>
      <c r="B11" s="1">
        <v>0.4</v>
      </c>
      <c r="C11" s="1">
        <v>9.6999999999999993</v>
      </c>
      <c r="D11" s="1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0</v>
      </c>
      <c r="M11" s="18">
        <v>0.52961999999999998</v>
      </c>
      <c r="O11" s="20">
        <v>-0.94708197869315802</v>
      </c>
      <c r="P11">
        <v>235.6</v>
      </c>
      <c r="R11" s="18">
        <v>2.8007599999999999</v>
      </c>
      <c r="S11" s="6">
        <v>1747.5409999999999</v>
      </c>
      <c r="V11" s="20"/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</row>
    <row r="12" spans="1:42" ht="15" customHeight="1" x14ac:dyDescent="0.35">
      <c r="A12" s="2">
        <v>37438</v>
      </c>
      <c r="B12" s="1">
        <v>0.5</v>
      </c>
      <c r="C12" s="1">
        <v>9.8000000000000007</v>
      </c>
      <c r="D12" s="1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0</v>
      </c>
      <c r="M12" s="18">
        <v>0.41843000000000002</v>
      </c>
      <c r="O12" s="20">
        <v>1.3949329848110308</v>
      </c>
      <c r="P12">
        <v>244.9</v>
      </c>
      <c r="R12" s="18">
        <v>6.5241400000000001</v>
      </c>
      <c r="S12" s="6">
        <v>1769.759</v>
      </c>
      <c r="V12" s="20"/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</row>
    <row r="13" spans="1:42" ht="15" customHeight="1" x14ac:dyDescent="0.35">
      <c r="A13" s="2">
        <v>37530</v>
      </c>
      <c r="B13" s="1">
        <v>-0.1</v>
      </c>
      <c r="C13" s="1">
        <v>10.1</v>
      </c>
      <c r="D13" s="1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0</v>
      </c>
      <c r="M13" s="18">
        <v>0.16761999999999999</v>
      </c>
      <c r="O13" s="20">
        <v>3.6867064631732194</v>
      </c>
      <c r="P13">
        <v>266.60000000000002</v>
      </c>
      <c r="R13" s="18">
        <v>9.5716199999999994</v>
      </c>
      <c r="S13" s="6">
        <v>1801.5350000000001</v>
      </c>
      <c r="V13" s="20"/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</row>
    <row r="14" spans="1:42" ht="15" customHeight="1" x14ac:dyDescent="0.35">
      <c r="A14" s="2">
        <v>37622</v>
      </c>
      <c r="B14" s="1">
        <v>-1.5</v>
      </c>
      <c r="C14" s="1">
        <v>10.5</v>
      </c>
      <c r="D14" s="1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0</v>
      </c>
      <c r="M14" s="18">
        <v>-0.31728000000000001</v>
      </c>
      <c r="O14" s="20">
        <v>3.9081683618366099</v>
      </c>
      <c r="P14">
        <v>245.5</v>
      </c>
      <c r="R14" s="18">
        <v>6.0806300000000002</v>
      </c>
      <c r="S14" s="6">
        <v>1793.694</v>
      </c>
      <c r="V14" s="20"/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</row>
    <row r="15" spans="1:42" ht="15" customHeight="1" x14ac:dyDescent="0.35">
      <c r="A15" s="2">
        <v>37712</v>
      </c>
      <c r="B15" s="1">
        <v>0.1</v>
      </c>
      <c r="C15" s="1">
        <v>10.6</v>
      </c>
      <c r="D15" s="1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0</v>
      </c>
      <c r="M15" s="18">
        <v>9.0389999999999998E-2</v>
      </c>
      <c r="O15" s="20">
        <v>-5.8338371804739397</v>
      </c>
      <c r="P15">
        <v>239.1</v>
      </c>
      <c r="R15" s="18">
        <v>4.1372400000000003</v>
      </c>
      <c r="S15" s="6">
        <v>1819.8409999999999</v>
      </c>
      <c r="V15" s="20"/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</row>
    <row r="16" spans="1:42" ht="15" customHeight="1" x14ac:dyDescent="0.35">
      <c r="A16" s="2">
        <v>37803</v>
      </c>
      <c r="B16" s="1">
        <v>0.8</v>
      </c>
      <c r="C16" s="1">
        <v>10.5</v>
      </c>
      <c r="D16" s="1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0</v>
      </c>
      <c r="M16" s="18">
        <v>0.59260000000000002</v>
      </c>
      <c r="O16" s="20">
        <v>1.2267159781835399</v>
      </c>
      <c r="P16">
        <v>252.3</v>
      </c>
      <c r="R16" s="18">
        <v>4.4402699999999999</v>
      </c>
      <c r="S16" s="6">
        <v>1848.3409999999999</v>
      </c>
      <c r="V16" s="20"/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</row>
    <row r="17" spans="1:42" ht="15" customHeight="1" x14ac:dyDescent="0.35">
      <c r="A17" s="2">
        <v>37895</v>
      </c>
      <c r="B17" s="1">
        <v>0.3</v>
      </c>
      <c r="C17" s="1">
        <v>10.5</v>
      </c>
      <c r="D17" s="1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0</v>
      </c>
      <c r="M17" s="18">
        <v>0.68411999999999995</v>
      </c>
      <c r="O17" s="20">
        <v>0.22656998449292001</v>
      </c>
      <c r="P17">
        <v>261.7</v>
      </c>
      <c r="R17" s="18">
        <v>5.85684</v>
      </c>
      <c r="S17" s="6">
        <v>1907.048</v>
      </c>
      <c r="V17" s="20"/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</row>
    <row r="18" spans="1:42" ht="15" customHeight="1" x14ac:dyDescent="0.35">
      <c r="A18" s="2">
        <v>37987</v>
      </c>
      <c r="B18" s="1">
        <v>-0.2</v>
      </c>
      <c r="C18" s="1">
        <v>10.3</v>
      </c>
      <c r="D18" s="1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0</v>
      </c>
      <c r="M18" s="18">
        <v>0.50278999999999996</v>
      </c>
      <c r="O18" s="20">
        <v>-4.9543735646396998</v>
      </c>
      <c r="P18">
        <v>248.9</v>
      </c>
      <c r="R18" s="18">
        <v>9.2974099999999993</v>
      </c>
      <c r="S18" s="6">
        <v>1960.461</v>
      </c>
      <c r="V18" s="20"/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</row>
    <row r="19" spans="1:42" ht="15" customHeight="1" x14ac:dyDescent="0.35">
      <c r="A19" s="2">
        <v>38078</v>
      </c>
      <c r="B19" s="1">
        <v>0.5</v>
      </c>
      <c r="C19" s="1">
        <v>10.5</v>
      </c>
      <c r="D19" s="1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0</v>
      </c>
      <c r="M19" s="18">
        <v>0.61407</v>
      </c>
      <c r="O19" s="20">
        <v>6.6420683458566199</v>
      </c>
      <c r="P19">
        <v>235.2</v>
      </c>
      <c r="R19" s="18">
        <v>11.97077</v>
      </c>
      <c r="S19" s="6">
        <v>2037.69</v>
      </c>
      <c r="V19" s="20"/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</row>
    <row r="20" spans="1:42" ht="15" customHeight="1" x14ac:dyDescent="0.35">
      <c r="A20" s="2">
        <v>38169</v>
      </c>
      <c r="B20" s="1">
        <v>-0.2</v>
      </c>
      <c r="C20" s="1">
        <v>10.6</v>
      </c>
      <c r="D20" s="1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0</v>
      </c>
      <c r="M20" s="18">
        <v>0.24457000000000001</v>
      </c>
      <c r="O20" s="20">
        <v>1.1403857573081699</v>
      </c>
      <c r="P20">
        <v>246.9</v>
      </c>
      <c r="R20" s="18">
        <v>11.77234</v>
      </c>
      <c r="S20" s="6">
        <v>2065.9340000000002</v>
      </c>
      <c r="V20" s="20"/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</row>
    <row r="21" spans="1:42" ht="15" customHeight="1" x14ac:dyDescent="0.35">
      <c r="A21" s="2">
        <v>38261</v>
      </c>
      <c r="B21" s="1">
        <v>-0.1</v>
      </c>
      <c r="C21" s="1">
        <v>10.8</v>
      </c>
      <c r="D21" s="1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0</v>
      </c>
      <c r="M21" s="18">
        <v>0.36556</v>
      </c>
      <c r="O21" s="20">
        <v>0.81331062439773005</v>
      </c>
      <c r="P21">
        <v>258.3</v>
      </c>
      <c r="R21" s="18">
        <v>10.85473</v>
      </c>
      <c r="S21" s="6">
        <v>2114.0529999999999</v>
      </c>
      <c r="V21" s="20"/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</row>
    <row r="22" spans="1:42" ht="15" customHeight="1" x14ac:dyDescent="0.35">
      <c r="A22" s="2">
        <v>38353</v>
      </c>
      <c r="B22" s="1">
        <v>0</v>
      </c>
      <c r="C22" s="1">
        <v>11.9</v>
      </c>
      <c r="D22" s="1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0</v>
      </c>
      <c r="M22" s="18">
        <v>0.20891000000000001</v>
      </c>
      <c r="O22" s="20">
        <v>-0.32101173657914001</v>
      </c>
      <c r="P22">
        <v>249.9</v>
      </c>
      <c r="R22" s="18">
        <v>8.7634500000000006</v>
      </c>
      <c r="S22" s="6">
        <v>2132.2649999999999</v>
      </c>
      <c r="V22" s="20"/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</row>
    <row r="23" spans="1:42" ht="15" customHeight="1" x14ac:dyDescent="0.35">
      <c r="A23" s="2">
        <v>38443</v>
      </c>
      <c r="B23" s="1">
        <v>0.5</v>
      </c>
      <c r="C23" s="1">
        <v>11.9</v>
      </c>
      <c r="D23" s="1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0</v>
      </c>
      <c r="M23" s="18">
        <v>0.61641000000000001</v>
      </c>
      <c r="O23" s="20">
        <v>1.07670698373311</v>
      </c>
      <c r="P23">
        <v>240.4</v>
      </c>
      <c r="R23" s="18">
        <v>6.0421899999999997</v>
      </c>
      <c r="S23" s="6">
        <v>2160.8110000000001</v>
      </c>
      <c r="V23" s="20"/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</row>
    <row r="24" spans="1:42" ht="15" customHeight="1" x14ac:dyDescent="0.35">
      <c r="A24" s="2">
        <v>38534</v>
      </c>
      <c r="B24" s="1">
        <v>0.8</v>
      </c>
      <c r="C24" s="1">
        <v>11.7</v>
      </c>
      <c r="D24" s="1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0</v>
      </c>
      <c r="M24" s="18">
        <v>0.78203999999999996</v>
      </c>
      <c r="O24" s="20">
        <v>4.1584952721005797</v>
      </c>
      <c r="P24">
        <v>248.8</v>
      </c>
      <c r="R24" s="18">
        <v>5.1797899999999997</v>
      </c>
      <c r="S24" s="6">
        <v>2172.9450000000002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</row>
    <row r="25" spans="1:42" ht="14.5" x14ac:dyDescent="0.35">
      <c r="A25" s="2">
        <v>38626</v>
      </c>
      <c r="B25" s="1">
        <v>0.5</v>
      </c>
      <c r="C25" s="1">
        <v>11.4</v>
      </c>
      <c r="D25" s="1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0</v>
      </c>
      <c r="M25" s="18">
        <v>0.61492999999999998</v>
      </c>
      <c r="O25" s="20">
        <v>0.19959269391539999</v>
      </c>
      <c r="P25">
        <v>263.8</v>
      </c>
      <c r="R25" s="18">
        <v>6.0984800000000003</v>
      </c>
      <c r="S25" s="6">
        <v>2242.9780000000001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</row>
    <row r="26" spans="1:42" ht="14.5" x14ac:dyDescent="0.35">
      <c r="A26" s="2">
        <v>38718</v>
      </c>
      <c r="B26" s="1">
        <v>1</v>
      </c>
      <c r="C26" s="1">
        <v>11.4</v>
      </c>
      <c r="D26" s="1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0</v>
      </c>
      <c r="M26" s="18">
        <v>0.84846999999999995</v>
      </c>
      <c r="O26" s="20">
        <v>1.4107804547811</v>
      </c>
      <c r="P26">
        <v>254.1</v>
      </c>
      <c r="R26" s="18">
        <v>7.3571099999999996</v>
      </c>
      <c r="S26" s="6">
        <v>2289.1379999999999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</row>
    <row r="27" spans="1:42" ht="14.5" x14ac:dyDescent="0.35">
      <c r="A27" s="2">
        <v>38808</v>
      </c>
      <c r="B27" s="1">
        <v>1.7</v>
      </c>
      <c r="C27" s="1">
        <v>11</v>
      </c>
      <c r="D27" s="1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0</v>
      </c>
      <c r="M27" s="18">
        <v>1.1247499999999999</v>
      </c>
      <c r="O27" s="20">
        <v>-1.0735901089874</v>
      </c>
      <c r="P27">
        <v>235.6</v>
      </c>
      <c r="R27" s="18">
        <v>6.9938099999999999</v>
      </c>
      <c r="S27" s="6">
        <v>2311.9340000000002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</row>
    <row r="28" spans="1:42" ht="14.5" x14ac:dyDescent="0.35">
      <c r="A28" s="2">
        <v>38899</v>
      </c>
      <c r="B28" s="1">
        <v>0.8</v>
      </c>
      <c r="C28" s="1">
        <v>10.5</v>
      </c>
      <c r="D28" s="1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0</v>
      </c>
      <c r="M28" s="18">
        <v>0.62170000000000003</v>
      </c>
      <c r="O28" s="20">
        <v>-6.0253413761733103</v>
      </c>
      <c r="P28">
        <v>249.2</v>
      </c>
      <c r="R28" s="18">
        <v>7.4594199999999997</v>
      </c>
      <c r="S28" s="6">
        <v>2335.0340000000001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</row>
    <row r="29" spans="1:42" ht="14.5" x14ac:dyDescent="0.35">
      <c r="A29" s="2">
        <v>38991</v>
      </c>
      <c r="B29" s="1">
        <v>1.5</v>
      </c>
      <c r="C29" s="1">
        <v>10.1</v>
      </c>
      <c r="D29" s="1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0</v>
      </c>
      <c r="M29" s="18">
        <v>1.15168</v>
      </c>
      <c r="O29" s="20">
        <v>-4.0850940130239399</v>
      </c>
      <c r="P29">
        <v>263.60000000000002</v>
      </c>
      <c r="R29" s="18">
        <v>3.9703900000000001</v>
      </c>
      <c r="S29" s="6">
        <v>2332.0329999999999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</row>
    <row r="30" spans="1:42" ht="14.5" x14ac:dyDescent="0.35">
      <c r="A30" s="2">
        <v>39083</v>
      </c>
      <c r="B30" s="1">
        <v>0.1</v>
      </c>
      <c r="C30" s="1">
        <v>9.5</v>
      </c>
      <c r="D30" s="1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0</v>
      </c>
      <c r="M30" s="18">
        <v>0.59160000000000001</v>
      </c>
      <c r="O30" s="20">
        <v>0.36741861530279002</v>
      </c>
      <c r="P30">
        <v>256.89999999999998</v>
      </c>
      <c r="R30" s="18">
        <v>3.3568099999999998</v>
      </c>
      <c r="S30" s="6">
        <v>2365.98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</row>
    <row r="31" spans="1:42" ht="14.5" x14ac:dyDescent="0.35">
      <c r="A31" s="2">
        <v>39173</v>
      </c>
      <c r="B31" s="1">
        <v>0.8</v>
      </c>
      <c r="C31" s="1">
        <v>9.1</v>
      </c>
      <c r="D31" s="1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0</v>
      </c>
      <c r="M31" s="18">
        <v>0.72494999999999998</v>
      </c>
      <c r="O31" s="20">
        <v>-0.58218519160991</v>
      </c>
      <c r="P31">
        <v>237</v>
      </c>
      <c r="R31" s="18">
        <v>2.8817400000000002</v>
      </c>
      <c r="S31" s="6">
        <v>2378.558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</row>
    <row r="32" spans="1:42" ht="14.5" x14ac:dyDescent="0.35">
      <c r="A32" s="2">
        <v>39264</v>
      </c>
      <c r="B32" s="1">
        <v>0.5</v>
      </c>
      <c r="C32" s="1">
        <v>8.8000000000000007</v>
      </c>
      <c r="D32" s="1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0</v>
      </c>
      <c r="M32" s="18">
        <v>0.44184000000000001</v>
      </c>
      <c r="O32" s="20">
        <v>0.88133307596952004</v>
      </c>
      <c r="P32">
        <v>252.8</v>
      </c>
      <c r="R32" s="18">
        <v>2.4344399999999999</v>
      </c>
      <c r="S32" s="6">
        <v>2391.8789999999999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</row>
    <row r="33" spans="1:42" ht="14.5" x14ac:dyDescent="0.35">
      <c r="A33" s="2">
        <v>39356</v>
      </c>
      <c r="B33" s="1">
        <v>0.6</v>
      </c>
      <c r="C33" s="1">
        <v>8.5</v>
      </c>
      <c r="D33" s="1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0</v>
      </c>
      <c r="M33" s="18">
        <v>0.52381999999999995</v>
      </c>
      <c r="O33" s="20">
        <v>5.5572709435479997</v>
      </c>
      <c r="P33">
        <v>267.39999999999998</v>
      </c>
      <c r="R33" s="18">
        <v>1.5974900000000001</v>
      </c>
      <c r="S33" s="6">
        <v>2369.2869999999998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</row>
    <row r="34" spans="1:42" ht="14.5" x14ac:dyDescent="0.35">
      <c r="A34" s="2">
        <v>39448</v>
      </c>
      <c r="B34" s="1">
        <v>0.6</v>
      </c>
      <c r="C34" s="1">
        <v>8</v>
      </c>
      <c r="D34" s="1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0</v>
      </c>
      <c r="M34" s="18">
        <v>0.50556999999999996</v>
      </c>
      <c r="O34" s="20">
        <v>0.94073832395516999</v>
      </c>
      <c r="P34">
        <v>260.2</v>
      </c>
      <c r="R34" s="18">
        <v>0.51526000000000005</v>
      </c>
      <c r="S34" s="6">
        <v>2378.1709999999998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</row>
    <row r="35" spans="1:42" ht="14.5" x14ac:dyDescent="0.35">
      <c r="A35" s="2">
        <v>39539</v>
      </c>
      <c r="B35" s="1">
        <v>-0.2</v>
      </c>
      <c r="C35" s="1">
        <v>7.8</v>
      </c>
      <c r="D35" s="1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0</v>
      </c>
      <c r="M35" s="18">
        <v>-0.36049999999999999</v>
      </c>
      <c r="O35" s="20">
        <v>2.79541019669468</v>
      </c>
      <c r="P35">
        <v>247.9</v>
      </c>
      <c r="R35" s="18">
        <v>-0.96226</v>
      </c>
      <c r="S35" s="6">
        <v>2355.67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</row>
    <row r="36" spans="1:42" ht="14.5" x14ac:dyDescent="0.35">
      <c r="A36" s="2">
        <v>39630</v>
      </c>
      <c r="B36" s="1">
        <v>-0.6</v>
      </c>
      <c r="C36" s="1">
        <v>7.6</v>
      </c>
      <c r="D36" s="1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0</v>
      </c>
      <c r="M36" s="18">
        <v>-0.49652000000000002</v>
      </c>
      <c r="O36" s="20">
        <v>1.0549162120186</v>
      </c>
      <c r="P36">
        <v>262.2</v>
      </c>
      <c r="R36" s="18">
        <v>-2.7567400000000002</v>
      </c>
      <c r="S36" s="6">
        <v>2325.9409999999998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</row>
    <row r="37" spans="1:42" ht="14.5" x14ac:dyDescent="0.35">
      <c r="A37" s="2">
        <v>39722</v>
      </c>
      <c r="B37" s="1">
        <v>-1.6</v>
      </c>
      <c r="C37" s="1">
        <v>7.6</v>
      </c>
      <c r="D37" s="1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0</v>
      </c>
      <c r="M37" s="18">
        <v>-1.81406</v>
      </c>
      <c r="O37" s="20">
        <v>-10.10973028203553</v>
      </c>
      <c r="P37">
        <v>290.3</v>
      </c>
      <c r="R37" s="18">
        <v>-5.3794700000000004</v>
      </c>
      <c r="S37" s="6">
        <v>2241.8319999999999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</row>
    <row r="38" spans="1:42" ht="14.5" x14ac:dyDescent="0.35">
      <c r="A38" s="2">
        <v>39814</v>
      </c>
      <c r="B38" s="1">
        <v>-4.7</v>
      </c>
      <c r="C38" s="1">
        <v>7.9</v>
      </c>
      <c r="D38" s="1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0</v>
      </c>
      <c r="M38" s="18">
        <v>-3.0974200000000001</v>
      </c>
      <c r="O38" s="20">
        <v>-5.5068092464503096</v>
      </c>
      <c r="P38">
        <v>274.10000000000002</v>
      </c>
      <c r="R38" s="18">
        <v>-14.69327</v>
      </c>
      <c r="S38" s="6">
        <v>2028.74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</row>
    <row r="39" spans="1:42" ht="14.5" x14ac:dyDescent="0.35">
      <c r="A39" s="2">
        <v>39904</v>
      </c>
      <c r="B39" s="1">
        <v>0.2</v>
      </c>
      <c r="C39" s="1">
        <v>8.3000000000000007</v>
      </c>
      <c r="D39" s="1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0</v>
      </c>
      <c r="M39" s="18">
        <v>-4.1099999999999998E-2</v>
      </c>
      <c r="O39" s="20">
        <v>-4.3165296520390903</v>
      </c>
      <c r="P39">
        <v>271.39999999999998</v>
      </c>
      <c r="R39" s="18">
        <v>-17.375859999999999</v>
      </c>
      <c r="S39" s="6">
        <v>1946.3520000000001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</row>
    <row r="40" spans="1:42" ht="14.5" x14ac:dyDescent="0.35">
      <c r="A40" s="2">
        <v>39995</v>
      </c>
      <c r="B40" s="1">
        <v>0.6</v>
      </c>
      <c r="C40" s="1">
        <v>8.1999999999999993</v>
      </c>
      <c r="D40" s="1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0</v>
      </c>
      <c r="M40" s="18">
        <v>0.39282</v>
      </c>
      <c r="O40" s="20">
        <v>-1.9122745523746201</v>
      </c>
      <c r="P40">
        <v>278.7</v>
      </c>
      <c r="R40" s="18">
        <v>-12.867179999999999</v>
      </c>
      <c r="S40" s="6">
        <v>2026.6579999999999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</row>
    <row r="41" spans="1:42" ht="14.5" x14ac:dyDescent="0.35">
      <c r="A41" s="2">
        <v>40087</v>
      </c>
      <c r="B41" s="1">
        <v>0.7</v>
      </c>
      <c r="C41" s="1">
        <v>8.1</v>
      </c>
      <c r="D41" s="1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0</v>
      </c>
      <c r="M41" s="18">
        <v>0.47273999999999999</v>
      </c>
      <c r="O41" s="20">
        <v>6.55013547204471</v>
      </c>
      <c r="P41">
        <v>298.60000000000002</v>
      </c>
      <c r="R41" s="18">
        <v>-5.1981999999999999</v>
      </c>
      <c r="S41" s="6">
        <v>2125.297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</row>
    <row r="42" spans="1:42" ht="14.5" x14ac:dyDescent="0.3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0</v>
      </c>
      <c r="M42" s="18">
        <v>0.39011000000000001</v>
      </c>
      <c r="O42" s="20">
        <v>4.5804750872754498</v>
      </c>
      <c r="P42">
        <v>278.7</v>
      </c>
      <c r="R42" s="18">
        <v>7.3939000000000004</v>
      </c>
      <c r="S42" s="6">
        <v>2178.7429999999999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</row>
    <row r="43" spans="1:42" ht="14.5" x14ac:dyDescent="0.35">
      <c r="A43" s="2">
        <v>40269</v>
      </c>
      <c r="B43" s="1">
        <v>2.2999999999999998</v>
      </c>
      <c r="C43" s="1">
        <v>7.7</v>
      </c>
      <c r="D43" s="1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0</v>
      </c>
      <c r="M43" s="18">
        <v>0.96823999999999999</v>
      </c>
      <c r="O43" s="20">
        <v>2.0290912924017199</v>
      </c>
      <c r="P43">
        <v>271.5</v>
      </c>
      <c r="R43" s="18">
        <v>17.04599</v>
      </c>
      <c r="S43" s="6">
        <v>2278.127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</row>
    <row r="44" spans="1:42" ht="14.5" x14ac:dyDescent="0.35">
      <c r="A44" s="2">
        <v>40360</v>
      </c>
      <c r="B44" s="1">
        <v>0.8</v>
      </c>
      <c r="C44" s="1">
        <v>7.6</v>
      </c>
      <c r="D44" s="1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0</v>
      </c>
      <c r="M44" s="18">
        <v>0.44367000000000001</v>
      </c>
      <c r="O44" s="20">
        <v>-0.65295913432608998</v>
      </c>
      <c r="P44">
        <v>276</v>
      </c>
      <c r="R44" s="18">
        <v>16.33719</v>
      </c>
      <c r="S44" s="6">
        <v>2357.7570000000001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</row>
    <row r="45" spans="1:42" ht="14.5" x14ac:dyDescent="0.35">
      <c r="A45" s="2">
        <v>40452</v>
      </c>
      <c r="B45" s="1">
        <v>0.8</v>
      </c>
      <c r="C45" s="1">
        <v>7.4</v>
      </c>
      <c r="D45" s="1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0</v>
      </c>
      <c r="M45" s="18">
        <v>0.60096000000000005</v>
      </c>
      <c r="O45" s="20">
        <v>2.1319788543718299</v>
      </c>
      <c r="P45">
        <v>304.8</v>
      </c>
      <c r="R45" s="18">
        <v>11.345610000000001</v>
      </c>
      <c r="S45" s="6">
        <v>2366.4250000000002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</row>
    <row r="46" spans="1:42" ht="14.5" x14ac:dyDescent="0.35">
      <c r="A46" s="2">
        <v>40544</v>
      </c>
      <c r="B46" s="1">
        <v>1.9</v>
      </c>
      <c r="C46" s="1">
        <v>7.3</v>
      </c>
      <c r="D46" s="1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0</v>
      </c>
      <c r="M46" s="18">
        <v>0.85902999999999996</v>
      </c>
      <c r="O46" s="20">
        <v>3.7068959120674898</v>
      </c>
      <c r="P46">
        <v>281</v>
      </c>
      <c r="R46" s="18">
        <v>9.1444899999999993</v>
      </c>
      <c r="S46" s="6">
        <v>2377.9780000000001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</row>
    <row r="47" spans="1:42" ht="14.5" x14ac:dyDescent="0.35">
      <c r="A47" s="2">
        <v>40634</v>
      </c>
      <c r="B47" s="1">
        <v>0.1</v>
      </c>
      <c r="C47" s="1">
        <v>7.1</v>
      </c>
      <c r="D47" s="1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0</v>
      </c>
      <c r="M47" s="18">
        <v>5.1900000000000002E-3</v>
      </c>
      <c r="O47" s="20">
        <v>-0.14483053973852</v>
      </c>
      <c r="P47">
        <v>271.39999999999998</v>
      </c>
      <c r="R47" s="18">
        <v>4.7732200000000002</v>
      </c>
      <c r="S47" s="6">
        <v>2386.8670000000002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</row>
    <row r="48" spans="1:42" ht="14.5" x14ac:dyDescent="0.35">
      <c r="A48" s="2">
        <v>40725</v>
      </c>
      <c r="B48" s="1">
        <v>0.9</v>
      </c>
      <c r="C48" s="1">
        <v>7</v>
      </c>
      <c r="D48" s="1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0</v>
      </c>
      <c r="M48" s="18">
        <v>0.13838</v>
      </c>
      <c r="O48" s="20">
        <v>1.06489367339286</v>
      </c>
      <c r="P48">
        <v>288.2</v>
      </c>
      <c r="R48" s="18">
        <v>2.35771</v>
      </c>
      <c r="S48" s="6">
        <v>2413.346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</row>
    <row r="49" spans="1:42" ht="14.5" x14ac:dyDescent="0.35">
      <c r="A49" s="2">
        <v>40817</v>
      </c>
      <c r="B49" s="1">
        <v>-0.3</v>
      </c>
      <c r="C49" s="1">
        <v>6.8</v>
      </c>
      <c r="D49" s="1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0</v>
      </c>
      <c r="M49" s="18">
        <v>-0.40859000000000001</v>
      </c>
      <c r="O49" s="20">
        <v>-0.55039821830610003</v>
      </c>
      <c r="P49">
        <v>300.10000000000002</v>
      </c>
      <c r="R49" s="18">
        <v>3.3216800000000002</v>
      </c>
      <c r="S49" s="6">
        <v>2445.0300000000002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</row>
    <row r="50" spans="1:42" ht="14.5" x14ac:dyDescent="0.35">
      <c r="A50" s="2">
        <v>40909</v>
      </c>
      <c r="B50" s="1">
        <v>0.2</v>
      </c>
      <c r="C50" s="1">
        <v>6.8</v>
      </c>
      <c r="D50" s="1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0</v>
      </c>
      <c r="M50" s="18">
        <v>-0.24351</v>
      </c>
      <c r="O50" s="20">
        <v>-2.7632857326917399</v>
      </c>
      <c r="P50">
        <v>293.10000000000002</v>
      </c>
      <c r="R50" s="18">
        <v>3.3263099999999999</v>
      </c>
      <c r="S50" s="6">
        <v>2457.0770000000002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</row>
    <row r="51" spans="1:42" ht="14.5" x14ac:dyDescent="0.35">
      <c r="A51" s="2">
        <v>41000</v>
      </c>
      <c r="B51" s="1">
        <v>0.2</v>
      </c>
      <c r="C51" s="1">
        <v>6.8</v>
      </c>
      <c r="D51" s="1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0</v>
      </c>
      <c r="M51" s="18">
        <v>-0.22869</v>
      </c>
      <c r="O51" s="20">
        <v>-2.4222553581170398</v>
      </c>
      <c r="P51">
        <v>282.2</v>
      </c>
      <c r="R51" s="18">
        <v>3.32423</v>
      </c>
      <c r="S51" s="6">
        <v>2466.212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</row>
    <row r="52" spans="1:42" ht="14.5" x14ac:dyDescent="0.35">
      <c r="A52" s="2">
        <v>41091</v>
      </c>
      <c r="B52" s="1">
        <v>0.3</v>
      </c>
      <c r="C52" s="1">
        <v>6.8</v>
      </c>
      <c r="D52" s="1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0</v>
      </c>
      <c r="M52" s="18">
        <v>-0.11108999999999999</v>
      </c>
      <c r="O52" s="20">
        <v>1.3851786977531899</v>
      </c>
      <c r="P52">
        <v>286.2</v>
      </c>
      <c r="R52" s="18">
        <v>2.7391800000000002</v>
      </c>
      <c r="S52" s="6">
        <v>2479.4520000000002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</row>
    <row r="53" spans="1:42" ht="14.5" x14ac:dyDescent="0.35">
      <c r="A53" s="2">
        <v>41183</v>
      </c>
      <c r="B53" s="1">
        <v>-0.5</v>
      </c>
      <c r="C53" s="1">
        <v>6.8</v>
      </c>
      <c r="D53" s="1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0</v>
      </c>
      <c r="M53" s="18">
        <v>-0.45374999999999999</v>
      </c>
      <c r="O53" s="20">
        <v>-2.0513598337387799</v>
      </c>
      <c r="P53">
        <v>316.3</v>
      </c>
      <c r="R53" s="18">
        <v>0.45243</v>
      </c>
      <c r="S53" s="6">
        <v>2456.0920000000001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</row>
    <row r="54" spans="1:42" ht="14.5" x14ac:dyDescent="0.35">
      <c r="A54" s="2">
        <v>41275</v>
      </c>
      <c r="B54" s="1">
        <v>-0.5</v>
      </c>
      <c r="C54" s="1">
        <v>6.9</v>
      </c>
      <c r="D54" s="1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0</v>
      </c>
      <c r="M54" s="18">
        <v>-0.35360999999999998</v>
      </c>
      <c r="O54" s="20">
        <v>-1.6960241074946001</v>
      </c>
      <c r="P54">
        <v>294.89999999999998</v>
      </c>
      <c r="R54" s="18">
        <v>-0.12592</v>
      </c>
      <c r="S54" s="6">
        <v>2453.9830000000002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</row>
    <row r="55" spans="1:42" ht="14.5" x14ac:dyDescent="0.35">
      <c r="A55" s="2">
        <v>41365</v>
      </c>
      <c r="B55" s="1">
        <v>1.1000000000000001</v>
      </c>
      <c r="C55" s="1">
        <v>6.9</v>
      </c>
      <c r="D55" s="1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0</v>
      </c>
      <c r="M55" s="18">
        <v>0.55430000000000001</v>
      </c>
      <c r="O55" s="20">
        <v>-1.0139256541217301</v>
      </c>
      <c r="P55">
        <v>292.7</v>
      </c>
      <c r="R55" s="18">
        <v>0.94894999999999996</v>
      </c>
      <c r="S55" s="6">
        <v>2489.6149999999998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</row>
    <row r="56" spans="1:42" ht="14.5" x14ac:dyDescent="0.35">
      <c r="A56" s="2">
        <v>41456</v>
      </c>
      <c r="B56" s="1">
        <v>0.5</v>
      </c>
      <c r="C56" s="1">
        <v>6.8</v>
      </c>
      <c r="D56" s="1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0</v>
      </c>
      <c r="M56" s="18">
        <v>0.30076999999999998</v>
      </c>
      <c r="O56" s="20">
        <v>-0.56297522033235003</v>
      </c>
      <c r="P56">
        <v>300</v>
      </c>
      <c r="R56" s="18">
        <v>1.1313</v>
      </c>
      <c r="S56" s="6">
        <v>2507.502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</row>
    <row r="57" spans="1:42" ht="14.5" x14ac:dyDescent="0.35">
      <c r="A57" s="2">
        <v>41548</v>
      </c>
      <c r="B57" s="1">
        <v>0.3</v>
      </c>
      <c r="C57" s="1">
        <v>6.8</v>
      </c>
      <c r="D57" s="1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0</v>
      </c>
      <c r="M57" s="18">
        <v>0.30018</v>
      </c>
      <c r="O57" s="20">
        <v>-0.97062165647419929</v>
      </c>
      <c r="P57">
        <v>316.2</v>
      </c>
      <c r="R57" s="18">
        <v>2.9000900000000001</v>
      </c>
      <c r="S57" s="6">
        <v>2527.3209999999999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</row>
    <row r="58" spans="1:42" ht="14.5" x14ac:dyDescent="0.35">
      <c r="A58" s="2">
        <v>41640</v>
      </c>
      <c r="B58" s="1">
        <v>1</v>
      </c>
      <c r="C58" s="1">
        <v>6.8</v>
      </c>
      <c r="D58" s="1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0</v>
      </c>
      <c r="M58" s="18">
        <v>0.39834000000000003</v>
      </c>
      <c r="O58" s="20">
        <v>-2.1286509942533809</v>
      </c>
      <c r="P58">
        <v>305</v>
      </c>
      <c r="R58" s="18">
        <v>4.3179600000000002</v>
      </c>
      <c r="S58" s="6">
        <v>2559.9450000000002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</row>
    <row r="59" spans="1:42" ht="14.5" x14ac:dyDescent="0.35">
      <c r="A59" s="2">
        <v>41730</v>
      </c>
      <c r="B59" s="1">
        <v>0</v>
      </c>
      <c r="C59" s="1">
        <v>6.7</v>
      </c>
      <c r="D59" s="1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0</v>
      </c>
      <c r="M59" s="18">
        <v>0.21203</v>
      </c>
      <c r="O59" s="20">
        <v>1.2188103207842691</v>
      </c>
      <c r="P59">
        <v>299</v>
      </c>
      <c r="R59" s="18">
        <v>5.1667800000000002</v>
      </c>
      <c r="S59" s="6">
        <v>2618.248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</row>
    <row r="60" spans="1:42" ht="14.5" x14ac:dyDescent="0.35">
      <c r="A60" s="2">
        <v>41821</v>
      </c>
      <c r="B60" s="1">
        <v>0.5</v>
      </c>
      <c r="C60" s="1">
        <v>6.7</v>
      </c>
      <c r="D60" s="1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0</v>
      </c>
      <c r="M60" s="18">
        <v>0.46937000000000001</v>
      </c>
      <c r="O60" s="20">
        <v>-1.027837753629449</v>
      </c>
      <c r="P60">
        <v>305.5</v>
      </c>
      <c r="R60" s="18">
        <v>4.6131200000000003</v>
      </c>
      <c r="S60" s="6">
        <v>2623.1759999999999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</row>
    <row r="61" spans="1:42" ht="14.5" x14ac:dyDescent="0.35">
      <c r="A61" s="2">
        <v>41913</v>
      </c>
      <c r="B61" s="1">
        <v>0.8</v>
      </c>
      <c r="C61" s="1">
        <v>6.6</v>
      </c>
      <c r="D61" s="1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0</v>
      </c>
      <c r="M61" s="18">
        <v>0.35433999999999999</v>
      </c>
      <c r="O61" s="20">
        <v>-1.9701090788438</v>
      </c>
      <c r="P61">
        <v>327.60000000000002</v>
      </c>
      <c r="R61" s="18">
        <v>6.5173399999999999</v>
      </c>
      <c r="S61" s="6">
        <v>2692.0349999999999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</row>
    <row r="62" spans="1:42" ht="14.5" x14ac:dyDescent="0.35">
      <c r="A62" s="2">
        <v>42005</v>
      </c>
      <c r="B62" s="1">
        <v>-0.5</v>
      </c>
      <c r="C62" s="1">
        <v>6.5</v>
      </c>
      <c r="D62" s="1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0</v>
      </c>
      <c r="M62" s="18">
        <v>0.63656999999999997</v>
      </c>
      <c r="O62" s="20">
        <v>-3.7741022088656102</v>
      </c>
      <c r="P62">
        <v>315.8</v>
      </c>
      <c r="R62" s="18">
        <v>6.7260400000000002</v>
      </c>
      <c r="S62" s="6">
        <v>2732.1280000000002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</row>
    <row r="63" spans="1:42" ht="14.5" x14ac:dyDescent="0.35">
      <c r="A63" s="2">
        <v>42095</v>
      </c>
      <c r="B63" s="1">
        <v>0.8</v>
      </c>
      <c r="C63" s="1">
        <v>6.4</v>
      </c>
      <c r="D63" s="1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0</v>
      </c>
      <c r="M63" s="18">
        <v>0.47854000000000002</v>
      </c>
      <c r="O63" s="20">
        <v>1.6784047388933101</v>
      </c>
      <c r="P63">
        <v>301.8</v>
      </c>
      <c r="R63" s="18">
        <v>5.1666999999999996</v>
      </c>
      <c r="S63" s="6">
        <v>2753.5250000000001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</row>
    <row r="64" spans="1:42" ht="14.5" x14ac:dyDescent="0.35">
      <c r="A64" s="2">
        <v>42186</v>
      </c>
      <c r="B64" s="1">
        <v>0.4</v>
      </c>
      <c r="C64" s="1">
        <v>6.3</v>
      </c>
      <c r="D64" s="1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0</v>
      </c>
      <c r="M64" s="18">
        <v>0.37979000000000002</v>
      </c>
      <c r="O64" s="20">
        <v>-1.9865240500791499</v>
      </c>
      <c r="P64">
        <v>315.5</v>
      </c>
      <c r="R64" s="18">
        <v>5.6848999999999998</v>
      </c>
      <c r="S64" s="6">
        <v>2772.3009999999999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</row>
    <row r="65" spans="1:42" ht="14.5" x14ac:dyDescent="0.35">
      <c r="A65" s="2">
        <v>42278</v>
      </c>
      <c r="B65" s="1">
        <v>0.4</v>
      </c>
      <c r="C65" s="1">
        <v>6.3</v>
      </c>
      <c r="D65" s="1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0</v>
      </c>
      <c r="M65" s="18">
        <v>0.46306000000000003</v>
      </c>
      <c r="O65" s="20">
        <v>0.22794261530882001</v>
      </c>
      <c r="P65">
        <v>338.9</v>
      </c>
      <c r="R65" s="18">
        <v>3.2728799999999998</v>
      </c>
      <c r="S65" s="6">
        <v>2780.1419999999998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</row>
    <row r="66" spans="1:42" ht="14.5" x14ac:dyDescent="0.35">
      <c r="A66" s="2">
        <v>42370</v>
      </c>
      <c r="B66" s="1">
        <v>0.8</v>
      </c>
      <c r="C66" s="1">
        <v>6.2</v>
      </c>
      <c r="D66" s="1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0</v>
      </c>
      <c r="M66" s="18">
        <v>0.57313000000000003</v>
      </c>
      <c r="O66" s="20">
        <v>0.33956075174650002</v>
      </c>
      <c r="P66">
        <v>325.3</v>
      </c>
      <c r="R66" s="18">
        <v>1.6361600000000001</v>
      </c>
      <c r="S66" s="6">
        <v>2776.83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</row>
    <row r="67" spans="1:42" ht="14.5" x14ac:dyDescent="0.35">
      <c r="A67" s="2">
        <v>42461</v>
      </c>
      <c r="B67" s="1">
        <v>0.5</v>
      </c>
      <c r="C67" s="1">
        <v>6.1</v>
      </c>
      <c r="D67" s="1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0</v>
      </c>
      <c r="M67" s="18">
        <v>0.22178</v>
      </c>
      <c r="O67" s="20">
        <v>-6.6427148916800002E-2</v>
      </c>
      <c r="P67">
        <v>314.2</v>
      </c>
      <c r="R67" s="18">
        <v>0.97511000000000003</v>
      </c>
      <c r="S67" s="6">
        <v>2780.375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</row>
    <row r="68" spans="1:42" ht="14.5" x14ac:dyDescent="0.35">
      <c r="A68" s="2">
        <v>42552</v>
      </c>
      <c r="B68" s="1">
        <v>0.2</v>
      </c>
      <c r="C68" s="1">
        <v>6</v>
      </c>
      <c r="D68" s="1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0</v>
      </c>
      <c r="M68" s="18">
        <v>0.47817999999999999</v>
      </c>
      <c r="O68" s="20">
        <v>1.91977487274632</v>
      </c>
      <c r="P68">
        <v>333.4</v>
      </c>
      <c r="R68" s="18">
        <v>1.02319</v>
      </c>
      <c r="S68" s="6">
        <v>2800.6669999999999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</row>
    <row r="69" spans="1:42" ht="14.5" x14ac:dyDescent="0.35">
      <c r="A69" s="2">
        <v>42644</v>
      </c>
      <c r="B69" s="1">
        <v>0.4</v>
      </c>
      <c r="C69" s="1">
        <v>6</v>
      </c>
      <c r="D69" s="1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0</v>
      </c>
      <c r="M69" s="18">
        <v>0.78015999999999996</v>
      </c>
      <c r="O69" s="20">
        <v>4.7208648124989621</v>
      </c>
      <c r="P69">
        <v>358.1</v>
      </c>
      <c r="R69" s="18">
        <v>2.1892399999999999</v>
      </c>
      <c r="S69" s="6">
        <v>2841.0059999999999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</row>
    <row r="70" spans="1:42" ht="14.5" x14ac:dyDescent="0.35">
      <c r="A70" s="2">
        <v>42736</v>
      </c>
      <c r="B70" s="1">
        <v>1.2</v>
      </c>
      <c r="C70" s="1">
        <v>5.9</v>
      </c>
      <c r="D70" s="1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0</v>
      </c>
      <c r="M70" s="18">
        <v>0.69562000000000002</v>
      </c>
      <c r="O70" s="20">
        <v>6.0890419589796583</v>
      </c>
      <c r="P70">
        <v>326.39999999999998</v>
      </c>
      <c r="R70" s="18">
        <v>3.8955600000000001</v>
      </c>
      <c r="S70" s="6">
        <v>2885.0030000000002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</row>
    <row r="71" spans="1:42" ht="14.5" x14ac:dyDescent="0.35">
      <c r="A71" s="2">
        <v>42826</v>
      </c>
      <c r="B71" s="1">
        <v>0.9</v>
      </c>
      <c r="C71" s="1">
        <v>5.7</v>
      </c>
      <c r="D71" s="1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0</v>
      </c>
      <c r="M71" s="18">
        <v>0.79635</v>
      </c>
      <c r="O71" s="20">
        <v>-3.40669355065251</v>
      </c>
      <c r="P71">
        <v>332.7</v>
      </c>
      <c r="R71" s="18">
        <v>4.7494699999999996</v>
      </c>
      <c r="S71" s="6">
        <v>2912.4279999999999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</row>
    <row r="72" spans="1:42" ht="14.5" x14ac:dyDescent="0.35">
      <c r="A72" s="2">
        <v>42917</v>
      </c>
      <c r="B72" s="1">
        <v>0.6</v>
      </c>
      <c r="C72" s="1">
        <v>5.6</v>
      </c>
      <c r="D72" s="1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0</v>
      </c>
      <c r="M72" s="18">
        <v>0.74746000000000001</v>
      </c>
      <c r="O72" s="20">
        <v>-0.31706445333054001</v>
      </c>
      <c r="P72">
        <v>343.2</v>
      </c>
      <c r="R72" s="18">
        <v>4.3884499999999997</v>
      </c>
      <c r="S72" s="6">
        <v>2923.5729999999999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</row>
    <row r="73" spans="1:42" ht="14.5" x14ac:dyDescent="0.35">
      <c r="A73" s="2">
        <v>43009</v>
      </c>
      <c r="B73" s="1">
        <v>0.9</v>
      </c>
      <c r="C73" s="1">
        <v>5.5</v>
      </c>
      <c r="D73" s="1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0</v>
      </c>
      <c r="M73" s="18">
        <v>0.79752999999999996</v>
      </c>
      <c r="O73" s="20">
        <v>0.1557393708772</v>
      </c>
      <c r="P73">
        <v>373.8</v>
      </c>
      <c r="R73" s="18">
        <v>5.7847499999999998</v>
      </c>
      <c r="S73" s="6">
        <v>3005.3510000000001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</row>
    <row r="74" spans="1:42" ht="14.5" x14ac:dyDescent="0.35">
      <c r="A74" s="2">
        <v>43101</v>
      </c>
      <c r="B74" s="1">
        <v>-0.6</v>
      </c>
      <c r="C74" s="1">
        <v>5.4</v>
      </c>
      <c r="D74" s="1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0</v>
      </c>
      <c r="M74" s="18">
        <v>-3.4000000000000002E-4</v>
      </c>
      <c r="O74" s="20">
        <v>-1.3359061678837321</v>
      </c>
      <c r="P74">
        <v>341.7</v>
      </c>
      <c r="R74" s="18">
        <v>4.6028399999999996</v>
      </c>
      <c r="S74" s="6">
        <v>3017.7950000000001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</row>
    <row r="75" spans="1:42" ht="14.5" x14ac:dyDescent="0.35">
      <c r="A75" s="2">
        <v>43191</v>
      </c>
      <c r="B75" s="1">
        <v>0.8</v>
      </c>
      <c r="C75" s="1">
        <v>5.2</v>
      </c>
      <c r="D75" s="1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0</v>
      </c>
      <c r="M75" s="18">
        <v>0.55849000000000004</v>
      </c>
      <c r="O75" s="20">
        <v>3.5229242764519122</v>
      </c>
      <c r="P75">
        <v>337.3</v>
      </c>
      <c r="R75" s="18">
        <v>3.7515399999999999</v>
      </c>
      <c r="S75" s="6">
        <v>3021.6889999999999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</row>
    <row r="76" spans="1:42" ht="14.5" x14ac:dyDescent="0.35">
      <c r="A76" s="2">
        <v>43282</v>
      </c>
      <c r="B76" s="1">
        <v>-0.9</v>
      </c>
      <c r="C76" s="1">
        <v>5.0999999999999996</v>
      </c>
      <c r="D76" s="1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0</v>
      </c>
      <c r="M76" s="18">
        <v>-2.4459999999999999E-2</v>
      </c>
      <c r="O76" s="20">
        <v>2.7414166084687399</v>
      </c>
      <c r="P76">
        <v>355.5</v>
      </c>
      <c r="R76" s="18">
        <v>4.8092499999999996</v>
      </c>
      <c r="S76" s="6">
        <v>3064.1750000000002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</row>
    <row r="77" spans="1:42" ht="14.5" x14ac:dyDescent="0.35">
      <c r="A77" s="2">
        <v>43374</v>
      </c>
      <c r="B77" s="1">
        <v>0.9</v>
      </c>
      <c r="C77" s="1">
        <v>5</v>
      </c>
      <c r="D77" s="1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0</v>
      </c>
      <c r="M77" s="18">
        <v>0.68808000000000002</v>
      </c>
      <c r="O77" s="20">
        <v>0.64463924002540995</v>
      </c>
      <c r="P77">
        <v>396.4</v>
      </c>
      <c r="R77" s="18">
        <v>3.0226099999999998</v>
      </c>
      <c r="S77" s="6">
        <v>3096.1909999999998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</row>
    <row r="78" spans="1:42" ht="14.5" x14ac:dyDescent="0.35">
      <c r="A78" s="2">
        <v>43466</v>
      </c>
      <c r="B78" s="1">
        <v>0.7</v>
      </c>
      <c r="C78" s="1">
        <v>5</v>
      </c>
      <c r="D78" s="1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0</v>
      </c>
      <c r="M78" s="18">
        <v>0.59633000000000003</v>
      </c>
      <c r="O78" s="20">
        <v>-4.0908053794580796</v>
      </c>
      <c r="P78">
        <v>364.1</v>
      </c>
      <c r="R78" s="18">
        <v>2.8431700000000002</v>
      </c>
      <c r="S78" s="6">
        <v>3103.596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</row>
    <row r="79" spans="1:42" ht="14.5" x14ac:dyDescent="0.35">
      <c r="A79" s="2">
        <v>43556</v>
      </c>
      <c r="B79" s="1">
        <v>0</v>
      </c>
      <c r="C79" s="1">
        <v>5</v>
      </c>
      <c r="D79" s="1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0</v>
      </c>
      <c r="M79" s="18">
        <v>0.35109000000000001</v>
      </c>
      <c r="O79" s="20">
        <v>0.49104950760075</v>
      </c>
      <c r="P79">
        <v>374.5</v>
      </c>
      <c r="R79" s="18">
        <v>2.8343400000000001</v>
      </c>
      <c r="S79" s="6">
        <v>3107.3339999999998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</row>
    <row r="80" spans="1:42" ht="14.5" x14ac:dyDescent="0.35">
      <c r="A80" s="2">
        <v>43647</v>
      </c>
      <c r="B80" s="1">
        <v>0</v>
      </c>
      <c r="C80" s="1">
        <v>5</v>
      </c>
      <c r="D80" s="1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0</v>
      </c>
      <c r="M80" s="18">
        <v>0.16294</v>
      </c>
      <c r="O80" s="20">
        <v>-3.0442562017970989</v>
      </c>
      <c r="P80">
        <v>376.9</v>
      </c>
      <c r="R80" s="18">
        <v>1.08205</v>
      </c>
      <c r="S80" s="6">
        <v>3097.3310000000001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</row>
    <row r="81" spans="1:42" ht="14.5" x14ac:dyDescent="0.35">
      <c r="A81" s="2">
        <v>43739</v>
      </c>
      <c r="B81" s="1">
        <v>0.3</v>
      </c>
      <c r="C81" s="1">
        <v>5</v>
      </c>
      <c r="D81" s="1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0</v>
      </c>
      <c r="M81" s="18">
        <v>5.6030000000000003E-2</v>
      </c>
      <c r="O81" s="20">
        <v>-2.5458453917278212</v>
      </c>
      <c r="P81">
        <v>414.7</v>
      </c>
      <c r="R81" s="18">
        <v>-1.89055</v>
      </c>
      <c r="S81" s="6">
        <v>3037.6559999999999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</row>
    <row r="82" spans="1:42" ht="14.5" x14ac:dyDescent="0.35">
      <c r="A82" s="2">
        <v>43831</v>
      </c>
      <c r="B82" s="1">
        <v>-1.8</v>
      </c>
      <c r="C82" s="1">
        <v>5</v>
      </c>
      <c r="D82" s="1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</v>
      </c>
      <c r="M82" s="18">
        <v>-3.4341699999999999</v>
      </c>
      <c r="O82" s="20">
        <v>3.62882309515027</v>
      </c>
      <c r="P82">
        <v>379</v>
      </c>
      <c r="R82" s="18">
        <v>-5.4815800000000001</v>
      </c>
      <c r="S82" s="6">
        <v>2933.47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</row>
    <row r="83" spans="1:42" ht="14.5" x14ac:dyDescent="0.35">
      <c r="A83" s="2">
        <v>43922</v>
      </c>
      <c r="B83" s="1">
        <v>-9.1999999999999993</v>
      </c>
      <c r="C83" s="1">
        <v>6.1</v>
      </c>
      <c r="D83" s="1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</v>
      </c>
      <c r="M83" s="18">
        <v>-11.27702</v>
      </c>
      <c r="O83" s="20">
        <v>-8.32119646560575</v>
      </c>
      <c r="P83">
        <v>429</v>
      </c>
      <c r="R83" s="18">
        <v>-22.08324</v>
      </c>
      <c r="S83" s="6">
        <v>2421.134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</row>
    <row r="84" spans="1:42" ht="14.5" x14ac:dyDescent="0.35">
      <c r="A84" s="2">
        <v>44013</v>
      </c>
      <c r="B84" s="1">
        <v>8.9</v>
      </c>
      <c r="C84" s="1">
        <v>6.3</v>
      </c>
      <c r="D84" s="1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</v>
      </c>
      <c r="M84" s="18">
        <v>12.103949999999999</v>
      </c>
      <c r="O84" s="20">
        <v>0.72399981900943</v>
      </c>
      <c r="P84">
        <v>438.3</v>
      </c>
      <c r="R84" s="18">
        <v>-8.39846</v>
      </c>
      <c r="S84" s="6">
        <v>2837.203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</row>
    <row r="85" spans="1:42" ht="14.5" x14ac:dyDescent="0.35">
      <c r="A85" s="2">
        <v>44105</v>
      </c>
      <c r="B85" s="1">
        <v>0.8</v>
      </c>
      <c r="C85" s="1">
        <v>6.1</v>
      </c>
      <c r="D85" s="1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</v>
      </c>
      <c r="M85" s="18">
        <v>-6.2100000000000002E-2</v>
      </c>
      <c r="O85" s="20">
        <v>-0.39667660907039998</v>
      </c>
      <c r="P85">
        <v>470.2</v>
      </c>
      <c r="R85" s="18">
        <v>0.11641</v>
      </c>
      <c r="S85" s="6">
        <v>3041.192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</row>
    <row r="86" spans="1:42" ht="14.5" x14ac:dyDescent="0.35">
      <c r="A86" s="2">
        <v>44197</v>
      </c>
      <c r="B86" s="1">
        <v>-1.3</v>
      </c>
      <c r="C86" s="1">
        <v>6</v>
      </c>
      <c r="D86" s="1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0</v>
      </c>
      <c r="M86" s="18">
        <v>0.39471000000000001</v>
      </c>
      <c r="O86" s="20">
        <v>7.4757720944453796</v>
      </c>
      <c r="P86">
        <v>458</v>
      </c>
      <c r="R86" s="18">
        <v>5.6779500000000001</v>
      </c>
      <c r="S86" s="6">
        <v>3100.0309999999999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</row>
    <row r="87" spans="1:42" ht="14.5" x14ac:dyDescent="0.35">
      <c r="A87" s="2">
        <v>44287</v>
      </c>
      <c r="B87" s="1">
        <v>2.2000000000000002</v>
      </c>
      <c r="C87" s="1">
        <v>5.9</v>
      </c>
      <c r="D87" s="1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0</v>
      </c>
      <c r="M87" s="18">
        <v>2.10263</v>
      </c>
      <c r="O87" s="20">
        <v>8.6168710763757801</v>
      </c>
      <c r="P87">
        <v>455.3</v>
      </c>
      <c r="R87" s="18">
        <v>30.437719999999999</v>
      </c>
      <c r="S87" s="6">
        <v>3158.0720000000001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</row>
    <row r="88" spans="1:42" ht="14.5" x14ac:dyDescent="0.35">
      <c r="A88" s="2">
        <v>44378</v>
      </c>
      <c r="B88" s="1">
        <v>0.7</v>
      </c>
      <c r="C88" s="1">
        <v>5.5</v>
      </c>
      <c r="D88" s="1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0</v>
      </c>
      <c r="M88" s="18">
        <v>2.0802700000000001</v>
      </c>
      <c r="O88" s="20">
        <v>3.1575562492633602</v>
      </c>
      <c r="P88">
        <v>441.4</v>
      </c>
      <c r="R88" s="18">
        <v>13.59667</v>
      </c>
      <c r="S88" s="6">
        <v>3222.9679999999998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</row>
    <row r="89" spans="1:42" ht="14.5" x14ac:dyDescent="0.35">
      <c r="A89" s="2">
        <v>44470</v>
      </c>
      <c r="B89" s="1">
        <v>0</v>
      </c>
      <c r="C89" s="1">
        <v>5.3</v>
      </c>
      <c r="D89" s="1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0</v>
      </c>
      <c r="M89" s="18">
        <v>0.54925999999999997</v>
      </c>
      <c r="O89" s="20">
        <v>6.5731795404730997</v>
      </c>
      <c r="P89">
        <v>500.6</v>
      </c>
      <c r="R89" s="18">
        <v>11.06237</v>
      </c>
      <c r="S89" s="6">
        <v>3377.62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</row>
    <row r="90" spans="1:42" ht="14.5" x14ac:dyDescent="0.35">
      <c r="A90" s="2">
        <v>44562</v>
      </c>
      <c r="B90" s="1">
        <v>1</v>
      </c>
      <c r="C90" s="1">
        <v>5.0999999999999996</v>
      </c>
      <c r="D90" s="1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</v>
      </c>
      <c r="M90" s="18">
        <v>0.60416999999999998</v>
      </c>
      <c r="O90" s="20">
        <v>5.6895696947783003</v>
      </c>
      <c r="P90">
        <v>437.3</v>
      </c>
      <c r="R90" s="18">
        <v>12.746029999999999</v>
      </c>
      <c r="S90" s="6">
        <v>3495.1619999999998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</row>
    <row r="91" spans="1:42" ht="14.5" x14ac:dyDescent="0.35">
      <c r="A91" s="2">
        <v>44652</v>
      </c>
      <c r="B91" s="1">
        <v>-0.1</v>
      </c>
      <c r="C91" s="1">
        <v>5.0999999999999996</v>
      </c>
      <c r="D91" s="1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</v>
      </c>
      <c r="M91" s="18">
        <v>0.81647999999999998</v>
      </c>
      <c r="O91" s="20">
        <v>8.4726718504168996</v>
      </c>
      <c r="P91">
        <v>447.7</v>
      </c>
      <c r="R91" s="18">
        <v>11.786149999999999</v>
      </c>
      <c r="S91" s="6">
        <v>3530.2869999999998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</row>
    <row r="92" spans="1:42" ht="14.5" x14ac:dyDescent="0.35">
      <c r="A92" s="2">
        <v>44743</v>
      </c>
      <c r="B92" s="1">
        <v>0.4</v>
      </c>
      <c r="C92" s="1">
        <v>5.5</v>
      </c>
      <c r="D92" s="1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</v>
      </c>
      <c r="M92" s="18">
        <v>0.47155000000000002</v>
      </c>
      <c r="O92" s="20">
        <v>-2.3418192944524998</v>
      </c>
      <c r="P92">
        <v>453.3</v>
      </c>
      <c r="R92" s="18">
        <v>8.2054500000000008</v>
      </c>
      <c r="S92" s="6">
        <v>3487.4270000000001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</row>
    <row r="93" spans="1:42" ht="14.5" x14ac:dyDescent="0.35">
      <c r="A93" s="2">
        <v>44835</v>
      </c>
      <c r="B93" s="1">
        <v>-0.4</v>
      </c>
      <c r="C93" s="1">
        <v>5.5</v>
      </c>
      <c r="D93" s="1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</v>
      </c>
      <c r="M93" s="18">
        <v>-6.8700000000000002E-3</v>
      </c>
      <c r="O93" s="20">
        <v>-1.3515218563061</v>
      </c>
      <c r="P93">
        <v>568.9</v>
      </c>
      <c r="R93" s="18">
        <v>2.13171</v>
      </c>
      <c r="S93" s="6">
        <v>3449.6210000000001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</row>
    <row r="94" spans="1:42" ht="14.5" x14ac:dyDescent="0.35">
      <c r="A94" s="2">
        <v>44927</v>
      </c>
      <c r="B94" s="1">
        <v>0.1</v>
      </c>
      <c r="C94" s="1">
        <v>5.5</v>
      </c>
      <c r="D94" s="1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R94" s="18">
        <v>-0.99226000000000003</v>
      </c>
      <c r="S94" s="6">
        <v>3460.4810000000002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</row>
    <row r="95" spans="1:42" ht="14.5" x14ac:dyDescent="0.35">
      <c r="A95" s="2">
        <v>45017</v>
      </c>
      <c r="B95" s="1">
        <v>0</v>
      </c>
      <c r="C95" s="1">
        <v>5.6</v>
      </c>
      <c r="D95" s="1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R95" s="18">
        <v>-3.8927700000000001</v>
      </c>
      <c r="S95" s="6">
        <v>3392.8609999999999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</row>
    <row r="96" spans="1:42" ht="14.5" x14ac:dyDescent="0.35">
      <c r="A96" s="2">
        <v>45108</v>
      </c>
      <c r="B96" s="1">
        <v>0</v>
      </c>
      <c r="C96" s="1">
        <v>5.7</v>
      </c>
      <c r="D96" s="1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R96" s="18">
        <v>-1.7054100000000001</v>
      </c>
      <c r="S96" s="6">
        <v>3427.9520000000002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</row>
    <row r="97" spans="1:42" ht="14.5" x14ac:dyDescent="0.3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R97" s="18">
        <v>-8.2589999999999997E-2</v>
      </c>
      <c r="S97" s="6">
        <v>3446.7719999999999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</row>
    <row r="98" spans="1:42" ht="14.5" x14ac:dyDescent="0.35">
      <c r="A98" s="3">
        <v>45292</v>
      </c>
      <c r="D98" s="1"/>
      <c r="I98" s="19"/>
      <c r="R98" s="18">
        <v>1.3488899999999999</v>
      </c>
      <c r="S98" s="6">
        <v>3507.1590000000001</v>
      </c>
      <c r="Z98">
        <v>-0.2</v>
      </c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</row>
    <row r="99" spans="1:42" ht="14.5" x14ac:dyDescent="0.35">
      <c r="D99" s="1"/>
      <c r="I99" s="19"/>
    </row>
    <row r="100" spans="1:42" ht="14.5" x14ac:dyDescent="0.35">
      <c r="D100" s="1"/>
      <c r="I100" s="19"/>
    </row>
    <row r="101" spans="1:42" ht="14.5" x14ac:dyDescent="0.35">
      <c r="D101" s="1"/>
      <c r="I101" s="19"/>
    </row>
    <row r="102" spans="1:42" ht="14.5" x14ac:dyDescent="0.35">
      <c r="D102" s="1"/>
      <c r="I102" s="19"/>
    </row>
    <row r="103" spans="1:42" ht="14.5" x14ac:dyDescent="0.35">
      <c r="D103" s="1"/>
      <c r="I103" s="19"/>
    </row>
    <row r="104" spans="1:42" ht="14.5" x14ac:dyDescent="0.35">
      <c r="D104" s="1"/>
      <c r="I104" s="19"/>
    </row>
    <row r="105" spans="1:42" ht="14.5" x14ac:dyDescent="0.35">
      <c r="D105" s="1"/>
      <c r="I105" s="19"/>
    </row>
    <row r="106" spans="1:42" ht="14.5" x14ac:dyDescent="0.35">
      <c r="D106" s="1"/>
      <c r="I106" s="19"/>
    </row>
    <row r="107" spans="1:42" ht="14.5" x14ac:dyDescent="0.35">
      <c r="D107" s="1"/>
      <c r="I107" s="19"/>
    </row>
    <row r="108" spans="1:42" ht="14.5" x14ac:dyDescent="0.35">
      <c r="D108" s="1"/>
      <c r="I108" s="19"/>
    </row>
    <row r="109" spans="1:42" ht="14.5" x14ac:dyDescent="0.35">
      <c r="I109" s="19"/>
    </row>
    <row r="110" spans="1:42" ht="14.5" x14ac:dyDescent="0.35">
      <c r="I110" s="19"/>
    </row>
    <row r="111" spans="1:42" ht="14.5" x14ac:dyDescent="0.35">
      <c r="I111" s="19"/>
    </row>
    <row r="112" spans="1:42" ht="14.5" x14ac:dyDescent="0.35">
      <c r="I112" s="19"/>
    </row>
    <row r="113" spans="9:9" ht="14.5" x14ac:dyDescent="0.35">
      <c r="I113" s="19"/>
    </row>
    <row r="114" spans="9:9" ht="14.5" x14ac:dyDescent="0.35">
      <c r="I114" s="19"/>
    </row>
    <row r="115" spans="9:9" ht="14.5" x14ac:dyDescent="0.35">
      <c r="I115" s="19"/>
    </row>
    <row r="116" spans="9:9" ht="14.5" x14ac:dyDescent="0.35">
      <c r="I116" s="19"/>
    </row>
    <row r="117" spans="9:9" ht="14.5" x14ac:dyDescent="0.35">
      <c r="I117" s="19"/>
    </row>
    <row r="118" spans="9:9" ht="14.5" x14ac:dyDescent="0.35">
      <c r="I118" s="19"/>
    </row>
    <row r="119" spans="9:9" ht="14.5" x14ac:dyDescent="0.35">
      <c r="I119" s="19"/>
    </row>
    <row r="120" spans="9:9" ht="14.5" x14ac:dyDescent="0.35">
      <c r="I120" s="19"/>
    </row>
    <row r="121" spans="9:9" ht="14.5" x14ac:dyDescent="0.35">
      <c r="I121" s="19"/>
    </row>
    <row r="122" spans="9:9" ht="14.5" x14ac:dyDescent="0.35">
      <c r="I122" s="19"/>
    </row>
    <row r="123" spans="9:9" ht="14.5" x14ac:dyDescent="0.35">
      <c r="I123" s="19"/>
    </row>
    <row r="124" spans="9:9" ht="14.5" x14ac:dyDescent="0.35">
      <c r="I124" s="19"/>
    </row>
    <row r="125" spans="9:9" ht="14.5" x14ac:dyDescent="0.35">
      <c r="I125" s="19"/>
    </row>
    <row r="126" spans="9:9" ht="14.5" x14ac:dyDescent="0.35">
      <c r="I126" s="19"/>
    </row>
    <row r="127" spans="9:9" ht="14.5" x14ac:dyDescent="0.35">
      <c r="I127" s="19"/>
    </row>
    <row r="128" spans="9:9" ht="14.5" x14ac:dyDescent="0.35">
      <c r="I128" s="19"/>
    </row>
    <row r="129" spans="9:9" ht="14.5" x14ac:dyDescent="0.35">
      <c r="I129" s="19"/>
    </row>
    <row r="130" spans="9:9" ht="14.5" x14ac:dyDescent="0.35">
      <c r="I130" s="19"/>
    </row>
    <row r="131" spans="9:9" ht="14.5" x14ac:dyDescent="0.35">
      <c r="I131" s="19"/>
    </row>
    <row r="132" spans="9:9" ht="14.5" x14ac:dyDescent="0.35">
      <c r="I132" s="19"/>
    </row>
    <row r="133" spans="9:9" ht="14.5" x14ac:dyDescent="0.35">
      <c r="I133" s="19"/>
    </row>
    <row r="134" spans="9:9" ht="14.5" x14ac:dyDescent="0.35">
      <c r="I134" s="19"/>
    </row>
    <row r="135" spans="9:9" ht="14.5" x14ac:dyDescent="0.35">
      <c r="I135" s="19"/>
    </row>
    <row r="136" spans="9:9" ht="14.5" x14ac:dyDescent="0.35">
      <c r="I136" s="19"/>
    </row>
    <row r="137" spans="9:9" ht="14.5" x14ac:dyDescent="0.35">
      <c r="I137" s="19"/>
    </row>
    <row r="138" spans="9:9" ht="14.5" x14ac:dyDescent="0.35">
      <c r="I138" s="19"/>
    </row>
    <row r="139" spans="9:9" ht="14.5" x14ac:dyDescent="0.35">
      <c r="I139" s="19"/>
    </row>
    <row r="140" spans="9:9" ht="14.5" x14ac:dyDescent="0.35">
      <c r="I140" s="19"/>
    </row>
    <row r="141" spans="9:9" ht="14.5" x14ac:dyDescent="0.35">
      <c r="I141" s="19"/>
    </row>
    <row r="142" spans="9:9" ht="14.5" x14ac:dyDescent="0.35">
      <c r="I142" s="19"/>
    </row>
    <row r="143" spans="9:9" ht="14.5" x14ac:dyDescent="0.35">
      <c r="I143" s="19"/>
    </row>
    <row r="144" spans="9:9" ht="14.5" x14ac:dyDescent="0.35">
      <c r="I144" s="19"/>
    </row>
    <row r="145" spans="9:9" ht="14.5" x14ac:dyDescent="0.35">
      <c r="I145" s="19"/>
    </row>
    <row r="146" spans="9:9" ht="14.5" x14ac:dyDescent="0.35">
      <c r="I146" s="19"/>
    </row>
    <row r="147" spans="9:9" ht="14.5" x14ac:dyDescent="0.35">
      <c r="I147" s="19"/>
    </row>
    <row r="148" spans="9:9" ht="14.5" x14ac:dyDescent="0.35">
      <c r="I148" s="19"/>
    </row>
    <row r="149" spans="9:9" ht="14.5" x14ac:dyDescent="0.35">
      <c r="I149" s="19"/>
    </row>
    <row r="150" spans="9:9" ht="14.5" x14ac:dyDescent="0.35">
      <c r="I150" s="19"/>
    </row>
    <row r="151" spans="9:9" ht="14.5" x14ac:dyDescent="0.35">
      <c r="I151" s="19"/>
    </row>
    <row r="152" spans="9:9" ht="14.5" x14ac:dyDescent="0.35">
      <c r="I152" s="19"/>
    </row>
    <row r="153" spans="9:9" ht="14.5" x14ac:dyDescent="0.35">
      <c r="I153" s="19"/>
    </row>
    <row r="154" spans="9:9" ht="14.5" x14ac:dyDescent="0.35">
      <c r="I154" s="19"/>
    </row>
    <row r="155" spans="9:9" ht="14.5" x14ac:dyDescent="0.35">
      <c r="I155" s="19"/>
    </row>
    <row r="156" spans="9:9" ht="14.5" x14ac:dyDescent="0.35">
      <c r="I156" s="19"/>
    </row>
    <row r="157" spans="9:9" ht="14.5" x14ac:dyDescent="0.35">
      <c r="I157" s="19"/>
    </row>
    <row r="158" spans="9:9" ht="14.5" x14ac:dyDescent="0.35">
      <c r="I158" s="19"/>
    </row>
    <row r="159" spans="9:9" ht="14.5" x14ac:dyDescent="0.35">
      <c r="I159" s="19"/>
    </row>
    <row r="160" spans="9:9" ht="14.5" x14ac:dyDescent="0.35">
      <c r="I160" s="19"/>
    </row>
    <row r="161" spans="9:9" ht="14.5" x14ac:dyDescent="0.35">
      <c r="I161" s="19"/>
    </row>
    <row r="162" spans="9:9" ht="14.5" x14ac:dyDescent="0.35">
      <c r="I162" s="19"/>
    </row>
    <row r="163" spans="9:9" ht="14.5" x14ac:dyDescent="0.35">
      <c r="I163" s="19"/>
    </row>
    <row r="164" spans="9:9" ht="14.5" x14ac:dyDescent="0.35">
      <c r="I164" s="19"/>
    </row>
    <row r="165" spans="9:9" ht="14.5" x14ac:dyDescent="0.35">
      <c r="I165" s="19"/>
    </row>
    <row r="166" spans="9:9" ht="14.5" x14ac:dyDescent="0.35">
      <c r="I166" s="19"/>
    </row>
    <row r="167" spans="9:9" ht="14.5" x14ac:dyDescent="0.35">
      <c r="I167" s="19"/>
    </row>
    <row r="168" spans="9:9" ht="14.5" x14ac:dyDescent="0.35">
      <c r="I168" s="19"/>
    </row>
    <row r="169" spans="9:9" ht="14.5" x14ac:dyDescent="0.35">
      <c r="I169" s="19"/>
    </row>
    <row r="170" spans="9:9" ht="14.5" x14ac:dyDescent="0.35">
      <c r="I170" s="19"/>
    </row>
    <row r="171" spans="9:9" ht="14.5" x14ac:dyDescent="0.35">
      <c r="I171" s="19"/>
    </row>
    <row r="172" spans="9:9" ht="14.5" x14ac:dyDescent="0.35">
      <c r="I172" s="19"/>
    </row>
    <row r="173" spans="9:9" ht="14.5" x14ac:dyDescent="0.35">
      <c r="I173" s="19"/>
    </row>
    <row r="174" spans="9:9" ht="14.5" x14ac:dyDescent="0.35">
      <c r="I174" s="19"/>
    </row>
    <row r="175" spans="9:9" ht="14.5" x14ac:dyDescent="0.35">
      <c r="I175" s="19"/>
    </row>
    <row r="176" spans="9:9" ht="14.5" x14ac:dyDescent="0.35">
      <c r="I176" s="19"/>
    </row>
    <row r="177" spans="9:9" ht="14.5" x14ac:dyDescent="0.35">
      <c r="I177" s="19"/>
    </row>
    <row r="178" spans="9:9" ht="14.5" x14ac:dyDescent="0.35">
      <c r="I178" s="19"/>
    </row>
    <row r="179" spans="9:9" ht="14.5" x14ac:dyDescent="0.35">
      <c r="I179" s="19"/>
    </row>
    <row r="180" spans="9:9" ht="14.5" x14ac:dyDescent="0.35">
      <c r="I180" s="19"/>
    </row>
    <row r="181" spans="9:9" ht="14.5" x14ac:dyDescent="0.35">
      <c r="I181" s="19"/>
    </row>
    <row r="182" spans="9:9" ht="14.5" x14ac:dyDescent="0.35">
      <c r="I182" s="19"/>
    </row>
    <row r="183" spans="9:9" ht="14.5" x14ac:dyDescent="0.35">
      <c r="I183" s="19"/>
    </row>
    <row r="184" spans="9:9" ht="14.5" x14ac:dyDescent="0.35">
      <c r="I184" s="19"/>
    </row>
    <row r="185" spans="9:9" ht="14.5" x14ac:dyDescent="0.35">
      <c r="I185" s="19"/>
    </row>
    <row r="186" spans="9:9" ht="14.5" x14ac:dyDescent="0.35">
      <c r="I186" s="19"/>
    </row>
    <row r="187" spans="9:9" ht="14.5" x14ac:dyDescent="0.35">
      <c r="I187" s="19"/>
    </row>
    <row r="188" spans="9:9" ht="14.5" x14ac:dyDescent="0.35">
      <c r="I188" s="19"/>
    </row>
    <row r="189" spans="9:9" ht="14.5" x14ac:dyDescent="0.35">
      <c r="I189" s="19"/>
    </row>
    <row r="190" spans="9:9" ht="14.5" x14ac:dyDescent="0.35">
      <c r="I190" s="19"/>
    </row>
    <row r="191" spans="9:9" ht="14.5" x14ac:dyDescent="0.35">
      <c r="I191" s="19"/>
    </row>
    <row r="192" spans="9:9" ht="14.5" x14ac:dyDescent="0.35">
      <c r="I192" s="19"/>
    </row>
    <row r="193" spans="9:9" ht="14.5" x14ac:dyDescent="0.35">
      <c r="I193" s="19"/>
    </row>
    <row r="194" spans="9:9" ht="14.5" x14ac:dyDescent="0.35">
      <c r="I194" s="19"/>
    </row>
    <row r="195" spans="9:9" ht="14.5" x14ac:dyDescent="0.35">
      <c r="I195" s="19"/>
    </row>
    <row r="196" spans="9:9" ht="14.5" x14ac:dyDescent="0.35">
      <c r="I196" s="19"/>
    </row>
    <row r="197" spans="9:9" ht="14.5" x14ac:dyDescent="0.35">
      <c r="I197" s="19"/>
    </row>
    <row r="198" spans="9:9" ht="14.5" x14ac:dyDescent="0.35">
      <c r="I198" s="19"/>
    </row>
    <row r="199" spans="9:9" ht="14.5" x14ac:dyDescent="0.35">
      <c r="I199" s="19"/>
    </row>
    <row r="200" spans="9:9" ht="14.5" x14ac:dyDescent="0.35">
      <c r="I200" s="19"/>
    </row>
    <row r="201" spans="9:9" ht="14.5" x14ac:dyDescent="0.35">
      <c r="I201" s="19"/>
    </row>
    <row r="202" spans="9:9" ht="14.5" x14ac:dyDescent="0.35">
      <c r="I202" s="19"/>
    </row>
    <row r="203" spans="9:9" ht="14.5" x14ac:dyDescent="0.35">
      <c r="I203" s="19"/>
    </row>
    <row r="204" spans="9:9" ht="14.5" x14ac:dyDescent="0.35">
      <c r="I204" s="19"/>
    </row>
    <row r="205" spans="9:9" ht="14.5" x14ac:dyDescent="0.35">
      <c r="I205" s="19"/>
    </row>
    <row r="206" spans="9:9" ht="14.5" x14ac:dyDescent="0.35">
      <c r="I206" s="19"/>
    </row>
    <row r="207" spans="9:9" ht="14.5" x14ac:dyDescent="0.35">
      <c r="I207" s="19"/>
    </row>
    <row r="208" spans="9:9" ht="14.5" x14ac:dyDescent="0.35">
      <c r="I208" s="19"/>
    </row>
    <row r="209" spans="9:9" ht="14.5" x14ac:dyDescent="0.35">
      <c r="I209" s="19"/>
    </row>
    <row r="210" spans="9:9" ht="14.5" x14ac:dyDescent="0.35">
      <c r="I210" s="19"/>
    </row>
    <row r="211" spans="9:9" ht="14.5" x14ac:dyDescent="0.35">
      <c r="I211" s="19"/>
    </row>
    <row r="212" spans="9:9" ht="14.5" x14ac:dyDescent="0.35">
      <c r="I212" s="19"/>
    </row>
    <row r="213" spans="9:9" ht="14.5" x14ac:dyDescent="0.35">
      <c r="I213" s="19"/>
    </row>
    <row r="214" spans="9:9" ht="14.5" x14ac:dyDescent="0.35">
      <c r="I214" s="19"/>
    </row>
    <row r="215" spans="9:9" ht="14.5" x14ac:dyDescent="0.35">
      <c r="I215" s="19"/>
    </row>
    <row r="216" spans="9:9" ht="14.5" x14ac:dyDescent="0.35">
      <c r="I216" s="19"/>
    </row>
    <row r="217" spans="9:9" ht="14.5" x14ac:dyDescent="0.35">
      <c r="I217" s="19"/>
    </row>
    <row r="218" spans="9:9" ht="14.5" x14ac:dyDescent="0.35">
      <c r="I218" s="19"/>
    </row>
    <row r="219" spans="9:9" ht="14.5" x14ac:dyDescent="0.35">
      <c r="I219" s="19"/>
    </row>
    <row r="220" spans="9:9" ht="14.5" x14ac:dyDescent="0.35">
      <c r="I220" s="19"/>
    </row>
    <row r="221" spans="9:9" ht="14.5" x14ac:dyDescent="0.35">
      <c r="I221" s="19"/>
    </row>
    <row r="222" spans="9:9" ht="14.5" x14ac:dyDescent="0.35">
      <c r="I222" s="19"/>
    </row>
    <row r="223" spans="9:9" ht="14.5" x14ac:dyDescent="0.35">
      <c r="I223" s="19"/>
    </row>
    <row r="224" spans="9:9" ht="14.5" x14ac:dyDescent="0.35">
      <c r="I224" s="19"/>
    </row>
    <row r="225" spans="9:9" ht="14.5" x14ac:dyDescent="0.35">
      <c r="I225" s="19"/>
    </row>
    <row r="226" spans="9:9" ht="14.5" x14ac:dyDescent="0.35">
      <c r="I226" s="19"/>
    </row>
    <row r="227" spans="9:9" ht="14.5" x14ac:dyDescent="0.35">
      <c r="I227" s="19"/>
    </row>
    <row r="228" spans="9:9" ht="14.5" x14ac:dyDescent="0.35">
      <c r="I228" s="19"/>
    </row>
    <row r="229" spans="9:9" ht="14.5" x14ac:dyDescent="0.35">
      <c r="I229" s="19"/>
    </row>
    <row r="230" spans="9:9" ht="14.5" x14ac:dyDescent="0.35">
      <c r="I230" s="19"/>
    </row>
    <row r="231" spans="9:9" ht="14.5" x14ac:dyDescent="0.35">
      <c r="I231" s="19"/>
    </row>
    <row r="232" spans="9:9" ht="14.5" x14ac:dyDescent="0.35">
      <c r="I232" s="19"/>
    </row>
    <row r="233" spans="9:9" ht="14.5" x14ac:dyDescent="0.35">
      <c r="I233" s="19"/>
    </row>
    <row r="234" spans="9:9" ht="14.5" x14ac:dyDescent="0.35">
      <c r="I234" s="19"/>
    </row>
    <row r="235" spans="9:9" ht="14.5" x14ac:dyDescent="0.35">
      <c r="I235" s="19"/>
    </row>
    <row r="236" spans="9:9" ht="14.5" x14ac:dyDescent="0.35">
      <c r="I236" s="19"/>
    </row>
    <row r="237" spans="9:9" ht="14.5" x14ac:dyDescent="0.35">
      <c r="I237" s="19"/>
    </row>
    <row r="238" spans="9:9" ht="14.5" x14ac:dyDescent="0.35">
      <c r="I238" s="19"/>
    </row>
    <row r="239" spans="9:9" ht="14.5" x14ac:dyDescent="0.35">
      <c r="I239" s="19"/>
    </row>
    <row r="240" spans="9:9" ht="14.5" x14ac:dyDescent="0.35">
      <c r="I240" s="19"/>
    </row>
    <row r="241" spans="9:9" ht="14.5" x14ac:dyDescent="0.35">
      <c r="I241" s="19"/>
    </row>
    <row r="242" spans="9:9" ht="14.5" x14ac:dyDescent="0.35">
      <c r="I242" s="19"/>
    </row>
    <row r="243" spans="9:9" ht="14.5" x14ac:dyDescent="0.35">
      <c r="I243" s="19"/>
    </row>
    <row r="244" spans="9:9" ht="14.5" x14ac:dyDescent="0.35">
      <c r="I244" s="19"/>
    </row>
    <row r="245" spans="9:9" ht="14.5" x14ac:dyDescent="0.35">
      <c r="I245" s="19"/>
    </row>
    <row r="246" spans="9:9" ht="14.5" x14ac:dyDescent="0.35">
      <c r="I246" s="19"/>
    </row>
    <row r="247" spans="9:9" ht="14.5" x14ac:dyDescent="0.35">
      <c r="I247" s="19"/>
    </row>
    <row r="248" spans="9:9" ht="14.5" x14ac:dyDescent="0.35">
      <c r="I248" s="19"/>
    </row>
    <row r="249" spans="9:9" ht="14.5" x14ac:dyDescent="0.35">
      <c r="I249" s="19"/>
    </row>
    <row r="250" spans="9:9" ht="14.5" x14ac:dyDescent="0.35">
      <c r="I250" s="19"/>
    </row>
    <row r="251" spans="9:9" ht="14.5" x14ac:dyDescent="0.35">
      <c r="I251" s="19"/>
    </row>
    <row r="252" spans="9:9" ht="14.5" x14ac:dyDescent="0.35">
      <c r="I252" s="19"/>
    </row>
    <row r="253" spans="9:9" ht="14.5" x14ac:dyDescent="0.35">
      <c r="I253" s="19"/>
    </row>
    <row r="254" spans="9:9" ht="14.5" x14ac:dyDescent="0.35">
      <c r="I254" s="19"/>
    </row>
    <row r="255" spans="9:9" ht="14.5" x14ac:dyDescent="0.35">
      <c r="I255" s="19"/>
    </row>
    <row r="256" spans="9:9" ht="14.5" x14ac:dyDescent="0.35">
      <c r="I256" s="19"/>
    </row>
    <row r="257" spans="9:9" ht="14.5" x14ac:dyDescent="0.35">
      <c r="I257" s="19"/>
    </row>
    <row r="258" spans="9:9" ht="14.5" x14ac:dyDescent="0.35">
      <c r="I258" s="19"/>
    </row>
    <row r="259" spans="9:9" ht="14.5" x14ac:dyDescent="0.35">
      <c r="I259" s="19"/>
    </row>
    <row r="260" spans="9:9" ht="14.5" x14ac:dyDescent="0.35">
      <c r="I260" s="19"/>
    </row>
    <row r="261" spans="9:9" ht="14.5" x14ac:dyDescent="0.35">
      <c r="I261" s="19"/>
    </row>
    <row r="262" spans="9:9" ht="14.5" x14ac:dyDescent="0.35">
      <c r="I262" s="19"/>
    </row>
    <row r="263" spans="9:9" ht="14.5" x14ac:dyDescent="0.35">
      <c r="I263" s="19"/>
    </row>
    <row r="264" spans="9:9" ht="14.5" x14ac:dyDescent="0.35">
      <c r="I264" s="19"/>
    </row>
    <row r="265" spans="9:9" ht="14.5" x14ac:dyDescent="0.35">
      <c r="I265" s="19"/>
    </row>
    <row r="266" spans="9:9" ht="14.5" x14ac:dyDescent="0.35">
      <c r="I266" s="19"/>
    </row>
    <row r="267" spans="9:9" ht="14.5" x14ac:dyDescent="0.35">
      <c r="I267" s="19"/>
    </row>
    <row r="268" spans="9:9" ht="14.5" x14ac:dyDescent="0.35">
      <c r="I268" s="19"/>
    </row>
    <row r="269" spans="9:9" ht="14.5" x14ac:dyDescent="0.35">
      <c r="I269" s="19"/>
    </row>
    <row r="270" spans="9:9" ht="14.5" x14ac:dyDescent="0.35">
      <c r="I270" s="19"/>
    </row>
    <row r="271" spans="9:9" ht="14.5" x14ac:dyDescent="0.35">
      <c r="I271" s="19"/>
    </row>
    <row r="272" spans="9:9" ht="14.5" x14ac:dyDescent="0.35">
      <c r="I272" s="19"/>
    </row>
    <row r="273" spans="9:9" ht="14.5" x14ac:dyDescent="0.35">
      <c r="I273" s="19"/>
    </row>
    <row r="274" spans="9:9" ht="14.5" x14ac:dyDescent="0.35">
      <c r="I274" s="19"/>
    </row>
    <row r="275" spans="9:9" ht="14.5" x14ac:dyDescent="0.35">
      <c r="I275" s="19"/>
    </row>
    <row r="276" spans="9:9" ht="14.5" x14ac:dyDescent="0.35">
      <c r="I276" s="19"/>
    </row>
    <row r="277" spans="9:9" ht="14.5" x14ac:dyDescent="0.35">
      <c r="I277" s="19"/>
    </row>
    <row r="278" spans="9:9" ht="14.5" x14ac:dyDescent="0.35">
      <c r="I278" s="19"/>
    </row>
    <row r="279" spans="9:9" ht="14.5" x14ac:dyDescent="0.35">
      <c r="I279" s="19"/>
    </row>
    <row r="280" spans="9:9" ht="14.5" x14ac:dyDescent="0.35">
      <c r="I280" s="19"/>
    </row>
    <row r="281" spans="9:9" ht="14.5" x14ac:dyDescent="0.35">
      <c r="I281" s="19"/>
    </row>
    <row r="282" spans="9:9" ht="14.5" x14ac:dyDescent="0.35">
      <c r="I282" s="19"/>
    </row>
    <row r="283" spans="9:9" ht="14.5" x14ac:dyDescent="0.35">
      <c r="I283" s="19"/>
    </row>
    <row r="284" spans="9:9" ht="14.5" x14ac:dyDescent="0.35">
      <c r="I284" s="19"/>
    </row>
    <row r="285" spans="9:9" ht="14.5" x14ac:dyDescent="0.35">
      <c r="I285" s="19"/>
    </row>
    <row r="286" spans="9:9" ht="14.5" x14ac:dyDescent="0.35">
      <c r="I286" s="19"/>
    </row>
    <row r="287" spans="9:9" ht="14.5" x14ac:dyDescent="0.35">
      <c r="I287" s="19"/>
    </row>
    <row r="288" spans="9:9" ht="14.5" x14ac:dyDescent="0.35">
      <c r="I288" s="19"/>
    </row>
    <row r="289" spans="9:9" ht="14.5" x14ac:dyDescent="0.35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opLeftCell="C1" workbookViewId="0">
      <selection activeCell="L2" sqref="L2"/>
    </sheetView>
  </sheetViews>
  <sheetFormatPr defaultColWidth="8.81640625" defaultRowHeight="14.5" x14ac:dyDescent="0.35"/>
  <cols>
    <col min="1" max="1" width="15.1796875" customWidth="1"/>
    <col min="2" max="2" width="38.453125" customWidth="1"/>
    <col min="3" max="3" width="34.6328125" customWidth="1"/>
    <col min="4" max="4" width="23.6328125" customWidth="1"/>
    <col min="5" max="5" width="32.1796875" customWidth="1"/>
  </cols>
  <sheetData>
    <row r="1" spans="1:10" x14ac:dyDescent="0.35">
      <c r="A1" t="s">
        <v>20</v>
      </c>
      <c r="B1" t="s">
        <v>21</v>
      </c>
      <c r="C1" s="23" t="s">
        <v>22</v>
      </c>
      <c r="D1" s="23" t="s">
        <v>23</v>
      </c>
      <c r="F1" t="s">
        <v>24</v>
      </c>
      <c r="H1" t="s">
        <v>25</v>
      </c>
      <c r="J1" t="s">
        <v>26</v>
      </c>
    </row>
    <row r="2" spans="1:10" x14ac:dyDescent="0.35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 x14ac:dyDescent="0.35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 x14ac:dyDescent="0.35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 x14ac:dyDescent="0.35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</row>
    <row r="6" spans="1:10" x14ac:dyDescent="0.35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</row>
    <row r="7" spans="1:10" x14ac:dyDescent="0.35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 x14ac:dyDescent="0.35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</row>
    <row r="9" spans="1:10" x14ac:dyDescent="0.35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</row>
    <row r="10" spans="1:10" x14ac:dyDescent="0.35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 x14ac:dyDescent="0.35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</row>
    <row r="12" spans="1:10" x14ac:dyDescent="0.35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</row>
    <row r="13" spans="1:10" x14ac:dyDescent="0.35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 x14ac:dyDescent="0.35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</row>
    <row r="15" spans="1:10" x14ac:dyDescent="0.35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</row>
    <row r="16" spans="1:10" x14ac:dyDescent="0.35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 x14ac:dyDescent="0.35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</row>
    <row r="18" spans="1:10" x14ac:dyDescent="0.35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</row>
    <row r="19" spans="1:10" x14ac:dyDescent="0.35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 x14ac:dyDescent="0.35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</row>
    <row r="21" spans="1:10" x14ac:dyDescent="0.35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</row>
    <row r="22" spans="1:10" x14ac:dyDescent="0.35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 x14ac:dyDescent="0.35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</row>
    <row r="24" spans="1:10" x14ac:dyDescent="0.35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</row>
    <row r="25" spans="1:10" x14ac:dyDescent="0.35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 x14ac:dyDescent="0.35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</row>
    <row r="27" spans="1:10" x14ac:dyDescent="0.35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</row>
    <row r="28" spans="1:10" x14ac:dyDescent="0.35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 x14ac:dyDescent="0.35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</row>
    <row r="30" spans="1:10" x14ac:dyDescent="0.35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</row>
    <row r="31" spans="1:10" x14ac:dyDescent="0.35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 x14ac:dyDescent="0.35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</row>
    <row r="33" spans="1:10" x14ac:dyDescent="0.35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</row>
    <row r="34" spans="1:10" x14ac:dyDescent="0.35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 x14ac:dyDescent="0.35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</row>
    <row r="36" spans="1:10" x14ac:dyDescent="0.35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</row>
    <row r="37" spans="1:10" x14ac:dyDescent="0.35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 x14ac:dyDescent="0.35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</row>
    <row r="39" spans="1:10" x14ac:dyDescent="0.35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</row>
    <row r="40" spans="1:10" x14ac:dyDescent="0.35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 x14ac:dyDescent="0.35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</row>
    <row r="42" spans="1:10" x14ac:dyDescent="0.35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</row>
    <row r="43" spans="1:10" x14ac:dyDescent="0.35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 x14ac:dyDescent="0.35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</row>
    <row r="45" spans="1:10" x14ac:dyDescent="0.35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</row>
    <row r="46" spans="1:10" x14ac:dyDescent="0.35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 x14ac:dyDescent="0.35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</row>
    <row r="48" spans="1:10" x14ac:dyDescent="0.35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</row>
    <row r="49" spans="1:10" x14ac:dyDescent="0.35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 x14ac:dyDescent="0.35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</row>
    <row r="51" spans="1:10" x14ac:dyDescent="0.35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</row>
    <row r="52" spans="1:10" x14ac:dyDescent="0.35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 x14ac:dyDescent="0.35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</row>
    <row r="54" spans="1:10" x14ac:dyDescent="0.35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100"/>
  <sheetViews>
    <sheetView workbookViewId="0">
      <selection activeCell="J8" sqref="J8"/>
    </sheetView>
  </sheetViews>
  <sheetFormatPr defaultColWidth="8.81640625" defaultRowHeight="14.5" x14ac:dyDescent="0.35"/>
  <cols>
    <col min="1" max="1" width="12.81640625" customWidth="1"/>
    <col min="2" max="2" width="81.36328125" bestFit="1" customWidth="1"/>
    <col min="3" max="3" width="22.36328125" customWidth="1"/>
    <col min="4" max="4" width="81.81640625" bestFit="1" customWidth="1"/>
    <col min="5" max="5" width="19.81640625" customWidth="1"/>
    <col min="6" max="6" width="13.1796875" bestFit="1" customWidth="1"/>
    <col min="10" max="10" width="82.1796875" bestFit="1" customWidth="1"/>
    <col min="13" max="13" width="57.81640625" bestFit="1" customWidth="1"/>
  </cols>
  <sheetData>
    <row r="1" spans="1:15" x14ac:dyDescent="0.35">
      <c r="A1" t="s">
        <v>0</v>
      </c>
      <c r="B1" t="s">
        <v>27</v>
      </c>
      <c r="D1" t="s">
        <v>28</v>
      </c>
      <c r="F1" s="25" t="s">
        <v>29</v>
      </c>
      <c r="G1" s="25"/>
      <c r="H1" s="25"/>
      <c r="I1" s="25"/>
      <c r="J1" s="22" t="s">
        <v>30</v>
      </c>
      <c r="M1" t="s">
        <v>31</v>
      </c>
      <c r="O1" t="s">
        <v>32</v>
      </c>
    </row>
    <row r="2" spans="1:15" x14ac:dyDescent="0.35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 x14ac:dyDescent="0.35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 x14ac:dyDescent="0.35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 x14ac:dyDescent="0.35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 x14ac:dyDescent="0.35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 x14ac:dyDescent="0.35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 x14ac:dyDescent="0.35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 x14ac:dyDescent="0.35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 x14ac:dyDescent="0.35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 x14ac:dyDescent="0.35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 x14ac:dyDescent="0.35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 x14ac:dyDescent="0.35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 x14ac:dyDescent="0.35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 x14ac:dyDescent="0.35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 x14ac:dyDescent="0.35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 x14ac:dyDescent="0.35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 x14ac:dyDescent="0.35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 x14ac:dyDescent="0.35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 x14ac:dyDescent="0.35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 x14ac:dyDescent="0.35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 x14ac:dyDescent="0.35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 x14ac:dyDescent="0.35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 x14ac:dyDescent="0.35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 x14ac:dyDescent="0.35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 x14ac:dyDescent="0.35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 x14ac:dyDescent="0.35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 x14ac:dyDescent="0.35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 x14ac:dyDescent="0.35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 x14ac:dyDescent="0.35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 x14ac:dyDescent="0.35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 x14ac:dyDescent="0.35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 x14ac:dyDescent="0.35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 x14ac:dyDescent="0.35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 x14ac:dyDescent="0.35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 x14ac:dyDescent="0.35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 x14ac:dyDescent="0.35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 x14ac:dyDescent="0.35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 x14ac:dyDescent="0.35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 x14ac:dyDescent="0.35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 x14ac:dyDescent="0.35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 x14ac:dyDescent="0.35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 x14ac:dyDescent="0.35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 x14ac:dyDescent="0.35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 x14ac:dyDescent="0.35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 x14ac:dyDescent="0.35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 x14ac:dyDescent="0.35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 x14ac:dyDescent="0.35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 x14ac:dyDescent="0.35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 x14ac:dyDescent="0.35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 x14ac:dyDescent="0.35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 x14ac:dyDescent="0.35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 x14ac:dyDescent="0.35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 x14ac:dyDescent="0.35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 x14ac:dyDescent="0.35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 x14ac:dyDescent="0.35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 x14ac:dyDescent="0.35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 x14ac:dyDescent="0.35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 x14ac:dyDescent="0.35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 x14ac:dyDescent="0.35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 x14ac:dyDescent="0.35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 x14ac:dyDescent="0.35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 x14ac:dyDescent="0.35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 x14ac:dyDescent="0.35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 x14ac:dyDescent="0.35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 x14ac:dyDescent="0.35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 x14ac:dyDescent="0.35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 x14ac:dyDescent="0.35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 x14ac:dyDescent="0.35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 x14ac:dyDescent="0.35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 x14ac:dyDescent="0.35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 x14ac:dyDescent="0.35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 x14ac:dyDescent="0.35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 x14ac:dyDescent="0.35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 x14ac:dyDescent="0.35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 x14ac:dyDescent="0.35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 x14ac:dyDescent="0.35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 x14ac:dyDescent="0.35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 x14ac:dyDescent="0.35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 x14ac:dyDescent="0.35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 x14ac:dyDescent="0.35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 x14ac:dyDescent="0.35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 x14ac:dyDescent="0.35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 x14ac:dyDescent="0.35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 x14ac:dyDescent="0.35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 x14ac:dyDescent="0.35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 x14ac:dyDescent="0.35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 x14ac:dyDescent="0.35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 x14ac:dyDescent="0.35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 x14ac:dyDescent="0.35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 x14ac:dyDescent="0.35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 x14ac:dyDescent="0.35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 x14ac:dyDescent="0.35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 x14ac:dyDescent="0.35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 x14ac:dyDescent="0.35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 x14ac:dyDescent="0.35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 x14ac:dyDescent="0.35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 x14ac:dyDescent="0.35">
      <c r="A98" s="2">
        <v>45292</v>
      </c>
      <c r="B98">
        <v>752182.1</v>
      </c>
      <c r="D98" s="6">
        <v>22768.866000000002</v>
      </c>
      <c r="M98" s="1">
        <v>2775529.3</v>
      </c>
    </row>
    <row r="99" spans="1:15" x14ac:dyDescent="0.35">
      <c r="A99" s="2"/>
    </row>
    <row r="100" spans="1:15" x14ac:dyDescent="0.35">
      <c r="A100" s="2"/>
    </row>
  </sheetData>
  <mergeCells count="1"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45312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20</v>
      </c>
      <c r="D1" t="s">
        <v>33</v>
      </c>
      <c r="F1" t="s">
        <v>34</v>
      </c>
      <c r="G1" t="s">
        <v>35</v>
      </c>
      <c r="I1" t="s">
        <v>36</v>
      </c>
      <c r="J1" t="s">
        <v>37</v>
      </c>
      <c r="M1" t="s">
        <v>38</v>
      </c>
      <c r="N1" t="s">
        <v>39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40</v>
      </c>
      <c r="G2" s="13">
        <f>19840+19167+13587+11099+8978</f>
        <v>72671</v>
      </c>
      <c r="I2" s="10" t="s">
        <v>41</v>
      </c>
      <c r="J2" s="11">
        <v>44</v>
      </c>
      <c r="M2" s="10" t="s">
        <v>42</v>
      </c>
      <c r="N2" s="14">
        <v>75.2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</row>
    <row r="3" spans="3:47" x14ac:dyDescent="0.35">
      <c r="C3" t="str">
        <v>2002</v>
      </c>
      <c r="D3">
        <v>40056637</v>
      </c>
      <c r="F3" t="s">
        <v>69</v>
      </c>
      <c r="G3" s="13">
        <f>20268+22941</f>
        <v>43209</v>
      </c>
      <c r="I3" s="10" t="s">
        <v>70</v>
      </c>
      <c r="J3" s="11">
        <v>35</v>
      </c>
      <c r="M3" s="10" t="s">
        <v>71</v>
      </c>
      <c r="N3" s="14">
        <v>59.4</v>
      </c>
      <c r="V3" t="s">
        <v>72</v>
      </c>
      <c r="W3" t="s">
        <v>73</v>
      </c>
      <c r="X3" t="s">
        <v>74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75</v>
      </c>
      <c r="G4" s="13">
        <f>26192+5957</f>
        <v>32149</v>
      </c>
      <c r="I4" s="10" t="s">
        <v>76</v>
      </c>
      <c r="J4" s="11">
        <v>32</v>
      </c>
      <c r="M4" s="10" t="s">
        <v>77</v>
      </c>
      <c r="N4" s="14">
        <v>57.8</v>
      </c>
      <c r="V4" t="s">
        <v>78</v>
      </c>
    </row>
    <row r="5" spans="3:47" x14ac:dyDescent="0.35">
      <c r="C5" t="str">
        <v>2004</v>
      </c>
      <c r="D5">
        <v>40039826</v>
      </c>
      <c r="F5" t="s">
        <v>79</v>
      </c>
      <c r="G5" s="13">
        <f>16341+10501</f>
        <v>26842</v>
      </c>
      <c r="I5" s="10" t="s">
        <v>80</v>
      </c>
      <c r="J5" s="11">
        <v>22</v>
      </c>
      <c r="M5" s="10" t="s">
        <v>81</v>
      </c>
      <c r="N5" s="14">
        <v>53.7</v>
      </c>
    </row>
    <row r="6" spans="3:47" x14ac:dyDescent="0.35">
      <c r="C6" t="str">
        <v>2005</v>
      </c>
      <c r="D6">
        <v>41239999</v>
      </c>
      <c r="F6" t="s">
        <v>82</v>
      </c>
      <c r="G6" s="13">
        <f>15052+6921</f>
        <v>21973</v>
      </c>
      <c r="I6" s="10" t="s">
        <v>83</v>
      </c>
      <c r="J6" s="11">
        <v>16</v>
      </c>
      <c r="M6" s="10" t="s">
        <v>84</v>
      </c>
      <c r="N6" s="14">
        <v>51.7</v>
      </c>
    </row>
    <row r="7" spans="3:47" x14ac:dyDescent="0.35">
      <c r="C7" t="str">
        <v>2006</v>
      </c>
      <c r="D7">
        <v>41693116</v>
      </c>
      <c r="F7" t="s">
        <v>85</v>
      </c>
      <c r="G7" s="13">
        <v>14248</v>
      </c>
      <c r="I7" s="10" t="s">
        <v>86</v>
      </c>
      <c r="J7" s="11">
        <v>16</v>
      </c>
      <c r="M7" s="10" t="s">
        <v>87</v>
      </c>
      <c r="N7" s="14">
        <v>49.8</v>
      </c>
      <c r="O7" s="12" t="s">
        <v>88</v>
      </c>
    </row>
    <row r="8" spans="3:47" x14ac:dyDescent="0.35">
      <c r="C8" t="str">
        <v>2007</v>
      </c>
      <c r="D8">
        <v>41861246</v>
      </c>
      <c r="F8" t="s">
        <v>89</v>
      </c>
      <c r="G8" s="13">
        <f>11578+5989</f>
        <v>17567</v>
      </c>
      <c r="I8" s="10" t="s">
        <v>90</v>
      </c>
      <c r="J8" s="11">
        <v>15</v>
      </c>
    </row>
    <row r="9" spans="3:47" x14ac:dyDescent="0.35">
      <c r="C9" t="str">
        <v>2008</v>
      </c>
      <c r="D9">
        <v>41917490</v>
      </c>
      <c r="F9" t="s">
        <v>91</v>
      </c>
      <c r="G9" s="13">
        <f>6087+6110+8750</f>
        <v>20947</v>
      </c>
      <c r="H9" s="12" t="s">
        <v>88</v>
      </c>
      <c r="I9" s="10" t="s">
        <v>92</v>
      </c>
      <c r="J9" s="11">
        <v>14</v>
      </c>
    </row>
    <row r="10" spans="3:47" x14ac:dyDescent="0.35">
      <c r="C10" t="str">
        <v>2009</v>
      </c>
      <c r="D10">
        <v>41978630</v>
      </c>
      <c r="I10" s="10" t="s">
        <v>93</v>
      </c>
      <c r="J10" s="11">
        <v>14</v>
      </c>
    </row>
    <row r="11" spans="3:47" x14ac:dyDescent="0.35">
      <c r="C11" t="str">
        <v>2010</v>
      </c>
      <c r="D11">
        <v>41949335</v>
      </c>
      <c r="I11" s="10" t="s">
        <v>94</v>
      </c>
      <c r="J11" s="11">
        <v>12</v>
      </c>
    </row>
    <row r="12" spans="3:47" x14ac:dyDescent="0.35">
      <c r="C12" t="str">
        <v>2011</v>
      </c>
      <c r="D12">
        <v>41729225</v>
      </c>
      <c r="I12" s="10" t="s">
        <v>95</v>
      </c>
      <c r="J12" s="11">
        <v>7</v>
      </c>
      <c r="K12" s="12" t="s">
        <v>88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96</v>
      </c>
    </row>
    <row r="2" spans="1:3" x14ac:dyDescent="0.35">
      <c r="A2">
        <v>2009</v>
      </c>
      <c r="C2" t="s">
        <v>97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98</v>
      </c>
    </row>
    <row r="15" spans="1:3" x14ac:dyDescent="0.35">
      <c r="A15" t="s">
        <v>99</v>
      </c>
    </row>
    <row r="16" spans="1:3" x14ac:dyDescent="0.35">
      <c r="A16" t="s">
        <v>100</v>
      </c>
    </row>
    <row r="17" spans="1:1" x14ac:dyDescent="0.35">
      <c r="A17" t="s">
        <v>101</v>
      </c>
    </row>
    <row r="18" spans="1:1" x14ac:dyDescent="0.35">
      <c r="A18" t="s">
        <v>102</v>
      </c>
    </row>
    <row r="19" spans="1:1" x14ac:dyDescent="0.35">
      <c r="A19" t="s">
        <v>103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30"/>
  <sheetViews>
    <sheetView zoomScale="143" workbookViewId="0">
      <selection activeCell="G21" sqref="G21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453125" bestFit="1" customWidth="1"/>
    <col min="6" max="7" width="12.1796875" bestFit="1" customWidth="1"/>
    <col min="8" max="8" width="34.453125" bestFit="1" customWidth="1"/>
    <col min="9" max="9" width="12.1796875" bestFit="1" customWidth="1"/>
    <col min="11" max="11" width="38" bestFit="1" customWidth="1"/>
    <col min="12" max="13" width="13.453125" bestFit="1" customWidth="1"/>
    <col min="14" max="14" width="34.453125" bestFit="1" customWidth="1"/>
    <col min="17" max="17" width="40.81640625" bestFit="1" customWidth="1"/>
    <col min="19" max="19" width="12.1796875" bestFit="1" customWidth="1"/>
  </cols>
  <sheetData>
    <row r="1" spans="2:19" x14ac:dyDescent="0.35">
      <c r="B1" t="s">
        <v>104</v>
      </c>
      <c r="C1" t="s">
        <v>0</v>
      </c>
      <c r="D1" t="s">
        <v>105</v>
      </c>
      <c r="E1" t="s">
        <v>106</v>
      </c>
      <c r="F1" t="s">
        <v>0</v>
      </c>
      <c r="G1" t="s">
        <v>105</v>
      </c>
      <c r="H1" t="s">
        <v>107</v>
      </c>
      <c r="I1" t="s">
        <v>108</v>
      </c>
      <c r="J1" t="s">
        <v>105</v>
      </c>
      <c r="K1" t="s">
        <v>109</v>
      </c>
      <c r="L1" s="1" t="s">
        <v>0</v>
      </c>
      <c r="M1" s="1" t="s">
        <v>105</v>
      </c>
      <c r="N1" s="15" t="s">
        <v>110</v>
      </c>
      <c r="O1" s="15" t="s">
        <v>108</v>
      </c>
      <c r="P1" t="s">
        <v>105</v>
      </c>
      <c r="Q1" s="15" t="s">
        <v>111</v>
      </c>
      <c r="R1" s="15" t="s">
        <v>0</v>
      </c>
      <c r="S1" s="15" t="s">
        <v>105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  <row r="26" spans="3:19" x14ac:dyDescent="0.35">
      <c r="C26" s="5">
        <v>45292</v>
      </c>
      <c r="D26" s="7">
        <v>-1.6539999999999999</v>
      </c>
      <c r="I26" s="5">
        <v>45292</v>
      </c>
      <c r="J26" s="7">
        <v>64.034999999999997</v>
      </c>
    </row>
    <row r="27" spans="3:19" x14ac:dyDescent="0.35">
      <c r="C27" s="5">
        <v>45658</v>
      </c>
      <c r="D27" s="7">
        <v>-0.93700000000000006</v>
      </c>
      <c r="I27" s="5">
        <v>45658</v>
      </c>
      <c r="J27" s="7">
        <v>61.822000000000003</v>
      </c>
    </row>
    <row r="28" spans="3:19" x14ac:dyDescent="0.35">
      <c r="C28" s="5">
        <v>46023</v>
      </c>
      <c r="D28" s="7">
        <v>-0.64100000000000001</v>
      </c>
      <c r="I28" s="5">
        <v>46023</v>
      </c>
      <c r="J28" s="7">
        <v>59.923999999999999</v>
      </c>
    </row>
    <row r="29" spans="3:19" x14ac:dyDescent="0.35">
      <c r="C29" s="5">
        <v>46388</v>
      </c>
      <c r="D29" s="7">
        <v>-0.53600000000000003</v>
      </c>
      <c r="I29" s="5">
        <v>46388</v>
      </c>
      <c r="J29" s="7">
        <v>58.597000000000001</v>
      </c>
    </row>
    <row r="30" spans="3:19" x14ac:dyDescent="0.35">
      <c r="C30" s="5">
        <v>46753</v>
      </c>
      <c r="D30" s="7">
        <v>-0.54100000000000004</v>
      </c>
      <c r="I30" s="5">
        <v>46753</v>
      </c>
      <c r="J30" s="7">
        <v>57.502000000000002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Nøgletal</vt:lpstr>
      <vt:lpstr>Multiplikator</vt:lpstr>
      <vt:lpstr>Nominel 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2024-05-16T07:21:27Z</dcterms:modified>
  <cp:category/>
  <cp:contentStatus/>
</cp:coreProperties>
</file>