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878" documentId="11_9C5455BF84DCCE936262E6F99831F45BBA780A8F" xr6:coauthVersionLast="47" xr6:coauthVersionMax="47" xr10:uidLastSave="{4DBBE580-08A7-4930-8363-1FA40519283D}"/>
  <bookViews>
    <workbookView xWindow="-110" yWindow="-110" windowWidth="19420" windowHeight="10300" xr2:uid="{00000000-000D-0000-FFFF-FFFF00000000}"/>
  </bookViews>
  <sheets>
    <sheet name="Nøgletal" sheetId="1" r:id="rId1"/>
    <sheet name="Labor force" sheetId="4" r:id="rId2"/>
    <sheet name="Balance of Payments" sheetId="3" r:id="rId3"/>
    <sheet name="Debt " sheetId="2" r:id="rId4"/>
  </sheets>
  <externalReferences>
    <externalReference r:id="rId5"/>
  </externalReferences>
  <definedNames>
    <definedName name="_xlnm._FilterDatabase" localSheetId="0" hidden="1">Nøgletal!#REF!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L3" i="1" s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<sst xmlns="http://schemas.openxmlformats.org/spreadsheetml/2006/main" count="112" uniqueCount="100">
  <si>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</si>
  <si>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</si>
  <si>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</si>
  <si>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</si>
  <si>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</si>
  <si>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</si>
  <si>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</si>
  <si>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</si>
  <si>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</si>
  <si>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</si>
  <si>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</si>
  <si>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</si>
  <si>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</si>
  <si>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</si>
  <si>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</si>
  <si>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China annual growth</t>
  </si>
  <si>
    <t>Real GDP percent year ago</t>
  </si>
  <si>
    <t>Exchange rate</t>
  </si>
  <si>
    <t>USA real gdp percent year ago</t>
  </si>
  <si>
    <t>New eurozone gdp year ago</t>
  </si>
  <si>
    <t>Year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</si>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</sst>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API_NY.GDP.MKTP.KD.ZG_DS2_en_excel_v2_84057.xls" TargetMode="External"/><Relationship Id="rId1" Type="http://schemas.openxmlformats.org/officeDocument/2006/relationships/externalLinkPath" Target="file:///C:\Users\johan\Downloads\API_NY.GDP.MKTP.KD.ZG_DS2_en_excel_v2_84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tadata - Countries"/>
      <sheetName val="Metadata - Indicators"/>
    </sheetNames>
    <sheetDataSet>
      <sheetData sheetId="0">
        <row r="42">
          <cell r="BS42">
            <v>8.4900934036516134</v>
          </cell>
          <cell r="BT42">
            <v>8.3357334757762516</v>
          </cell>
          <cell r="BU42">
            <v>9.1336307895446964</v>
          </cell>
          <cell r="BV42">
            <v>10.038030484736964</v>
          </cell>
          <cell r="BW42">
            <v>10.11362137880208</v>
          </cell>
          <cell r="BX42">
            <v>11.394591808688787</v>
          </cell>
          <cell r="BY42">
            <v>12.720955663945105</v>
          </cell>
          <cell r="BZ42">
            <v>14.230860934047087</v>
          </cell>
          <cell r="CA42">
            <v>9.6506789183468982</v>
          </cell>
          <cell r="CB42">
            <v>9.3987256316321037</v>
          </cell>
          <cell r="CC42">
            <v>10.635871065957176</v>
          </cell>
          <cell r="CD42">
            <v>9.5508321788419863</v>
          </cell>
          <cell r="CE42">
            <v>7.8637364484526415</v>
          </cell>
          <cell r="CF42">
            <v>7.7661500973591018</v>
          </cell>
          <cell r="CG42">
            <v>7.4257636559691633</v>
          </cell>
          <cell r="CH42">
            <v>7.0413288794755005</v>
          </cell>
          <cell r="CI42">
            <v>6.8487622044418401</v>
          </cell>
          <cell r="CJ42">
            <v>6.9472007931653366</v>
          </cell>
          <cell r="CK42">
            <v>6.7497738325114796</v>
          </cell>
          <cell r="CL42">
            <v>5.950500754393147</v>
          </cell>
          <cell r="CM42">
            <v>2.2386383567412054</v>
          </cell>
          <cell r="CN42">
            <v>8.4484694162814122</v>
          </cell>
          <cell r="CO42">
            <v>2.9890840860365273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89"/>
  <sheetViews>
    <sheetView tabSelected="1" topLeftCell="K1" zoomScale="106" workbookViewId="0">
      <selection activeCell="L7" sqref="L7"/>
    </sheetView>
  </sheetViews>
  <sheetFormatPr defaultColWidth="8.81640625" defaultRowHeight="15" customHeight="1" x14ac:dyDescent="0.35"/>
  <cols>
    <col min="1" max="1" width="12.453125" customWidth="1"/>
    <col min="2" max="2" width="21.7265625" customWidth="1"/>
    <col min="3" max="3" width="12.7265625" customWidth="1"/>
    <col min="4" max="4" width="32.453125" customWidth="1"/>
    <col min="5" max="5" width="38.1796875" bestFit="1" customWidth="1"/>
    <col min="6" max="6" width="33.26953125" customWidth="1"/>
    <col min="7" max="7" width="28.453125" bestFit="1" customWidth="1"/>
    <col min="8" max="8" width="24.453125" bestFit="1" customWidth="1"/>
    <col min="9" max="9" width="49" bestFit="1" customWidth="1"/>
    <col min="11" max="11" width="84.81640625" customWidth="1"/>
    <col min="12" max="12" width="79" customWidth="1"/>
    <col min="13" max="13" width="49.7265625" customWidth="1"/>
    <col min="14" max="14" width="79" customWidth="1"/>
    <col min="15" max="15" width="140.7265625" bestFit="1" customWidth="1"/>
    <col min="16" max="16" width="32.1796875" bestFit="1" customWidth="1"/>
    <col min="22" max="22" width="16.81640625" bestFit="1" customWidth="1"/>
    <col min="26" max="26" width="21.453125" bestFit="1" customWidth="1"/>
    <col min="30" max="30" width="23.7265625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V1" t="s">
        <v>15</v>
      </c>
      <c r="Z1" t="s">
        <v>16</v>
      </c>
      <c r="AD1" t="s">
        <v>17</v>
      </c>
      <c r="AG1" s="21" t="s">
        <v>18</v>
      </c>
      <c r="AH1" s="21"/>
      <c r="AI1" s="21"/>
      <c r="AJ1" s="21"/>
      <c r="AK1" s="21"/>
      <c r="AL1" s="21" t="s">
        <v>19</v>
      </c>
      <c r="AM1" s="21"/>
      <c r="AN1" s="21"/>
    </row>
    <row r="2" spans="1:40" x14ac:dyDescent="0.35">
      <c r="A2" s="2">
        <v>36526</v>
      </c>
      <c r="B2" s="1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">
        <v>4.8</v>
      </c>
      <c r="L2">
        <f>$V$2/4</f>
        <v>2.1225233509129033</v>
      </c>
      <c r="M2" s="18">
        <v>1.2197499999999999</v>
      </c>
      <c r="O2" s="20">
        <v>6.1814946225242897</v>
      </c>
      <c r="P2">
        <v>229.8</v>
      </c>
      <c r="V2" s="20" cm="1">
        <f t="array" ref="V2:V24">TRANSPOSE([1]Data!BS42:CO42)</f>
        <v>8.4900934036516134</v>
      </c>
      <c r="Z2" s="1">
        <v>3.4</v>
      </c>
      <c r="AD2">
        <v>0.98650000000000004</v>
      </c>
      <c r="AG2" s="21">
        <v>6.3</v>
      </c>
      <c r="AH2" s="21"/>
      <c r="AI2" s="21"/>
      <c r="AJ2" s="21"/>
      <c r="AK2" s="21"/>
      <c r="AL2" s="21">
        <v>4.0999999999999996</v>
      </c>
      <c r="AM2" s="21"/>
      <c r="AN2" s="21"/>
    </row>
    <row r="3" spans="1:40" x14ac:dyDescent="0.35">
      <c r="A3" s="2">
        <v>36617</v>
      </c>
      <c r="B3" s="1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">
        <v>3.7</v>
      </c>
      <c r="L3">
        <f>$V$2/4</f>
        <v>2.1225233509129033</v>
      </c>
      <c r="M3" s="18">
        <v>0.89029999999999998</v>
      </c>
      <c r="O3" s="20">
        <v>-4.5892814142722997</v>
      </c>
      <c r="P3">
        <v>225.2</v>
      </c>
      <c r="V3" s="20">
        <v>8.3357334757762516</v>
      </c>
      <c r="Z3" s="1">
        <v>4.2</v>
      </c>
      <c r="AD3">
        <v>0.93320000000000003</v>
      </c>
      <c r="AG3" s="21">
        <v>7.6</v>
      </c>
      <c r="AH3" s="21"/>
      <c r="AI3" s="21"/>
      <c r="AJ3" s="21"/>
      <c r="AK3" s="21"/>
      <c r="AL3" s="21">
        <v>4.5</v>
      </c>
      <c r="AM3" s="21"/>
      <c r="AN3" s="21"/>
    </row>
    <row r="4" spans="1:40" x14ac:dyDescent="0.35">
      <c r="A4" s="2">
        <v>36708</v>
      </c>
      <c r="B4" s="1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">
        <v>1.8</v>
      </c>
      <c r="L4">
        <f>$V$2/4</f>
        <v>2.1225233509129033</v>
      </c>
      <c r="M4" s="18">
        <v>0.60801000000000005</v>
      </c>
      <c r="O4" s="20">
        <v>2.0557451765107002</v>
      </c>
      <c r="P4">
        <v>235.1</v>
      </c>
      <c r="V4" s="20">
        <v>9.1336307895446964</v>
      </c>
      <c r="Z4" s="1">
        <v>3</v>
      </c>
      <c r="AD4">
        <v>0.9052</v>
      </c>
      <c r="AG4" s="21">
        <v>6.5</v>
      </c>
      <c r="AH4" s="21"/>
      <c r="AI4" s="21"/>
      <c r="AJ4" s="21"/>
      <c r="AK4" s="21"/>
      <c r="AL4" s="21">
        <v>3.9</v>
      </c>
      <c r="AM4" s="21"/>
      <c r="AN4" s="21"/>
    </row>
    <row r="5" spans="1:40" x14ac:dyDescent="0.35">
      <c r="A5" s="2">
        <v>36800</v>
      </c>
      <c r="B5" s="1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">
        <v>5.3</v>
      </c>
      <c r="L5">
        <f>$V$2/4</f>
        <v>2.1225233509129033</v>
      </c>
      <c r="M5" s="18">
        <v>0.63997000000000004</v>
      </c>
      <c r="O5" s="20">
        <v>1.2658025496412</v>
      </c>
      <c r="P5">
        <v>264.7</v>
      </c>
      <c r="V5" s="20">
        <v>10.038030484736964</v>
      </c>
      <c r="Z5" s="1">
        <v>1.9</v>
      </c>
      <c r="AD5">
        <v>0.86829999999999996</v>
      </c>
      <c r="AG5" s="21">
        <v>5.4</v>
      </c>
      <c r="AH5" s="21"/>
      <c r="AI5" s="21"/>
      <c r="AJ5" s="21"/>
      <c r="AK5" s="21"/>
      <c r="AL5" s="21">
        <v>3.4</v>
      </c>
      <c r="AM5" s="21"/>
      <c r="AN5" s="21"/>
    </row>
    <row r="6" spans="1:40" x14ac:dyDescent="0.35">
      <c r="A6" s="2">
        <v>36892</v>
      </c>
      <c r="B6" s="1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">
        <v>-0.2</v>
      </c>
      <c r="L6">
        <f>$V$3/4</f>
        <v>2.0839333689440629</v>
      </c>
      <c r="M6" s="18">
        <v>0.96804000000000001</v>
      </c>
      <c r="O6" s="20">
        <v>-4.7227565276399002</v>
      </c>
      <c r="P6">
        <v>235.5</v>
      </c>
      <c r="V6" s="20">
        <v>10.11362137880208</v>
      </c>
      <c r="Z6" s="1">
        <v>2.5</v>
      </c>
      <c r="AD6">
        <v>0.92320000000000002</v>
      </c>
      <c r="AG6" s="21">
        <v>4.7</v>
      </c>
      <c r="AH6" s="21"/>
      <c r="AI6" s="21"/>
      <c r="AJ6" s="21"/>
      <c r="AK6" s="21"/>
      <c r="AL6" s="21">
        <v>3.1</v>
      </c>
      <c r="AM6" s="21"/>
      <c r="AN6" s="21"/>
    </row>
    <row r="7" spans="1:40" x14ac:dyDescent="0.35">
      <c r="A7" s="2">
        <v>36982</v>
      </c>
      <c r="B7" s="1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">
        <v>0.4</v>
      </c>
      <c r="L7">
        <f>$V$3/4</f>
        <v>2.0839333689440629</v>
      </c>
      <c r="M7" s="18">
        <v>0.12275999999999999</v>
      </c>
      <c r="O7" s="20">
        <v>1.5354542486675</v>
      </c>
      <c r="P7">
        <v>228.7</v>
      </c>
      <c r="V7" s="20">
        <v>11.394591808688787</v>
      </c>
      <c r="Z7" s="1">
        <v>1.6</v>
      </c>
      <c r="AD7">
        <v>0.87250000000000005</v>
      </c>
      <c r="AG7" s="21">
        <v>3.4</v>
      </c>
      <c r="AH7" s="21"/>
      <c r="AI7" s="21"/>
      <c r="AJ7" s="21"/>
      <c r="AK7" s="21"/>
      <c r="AL7" s="21">
        <v>2.4</v>
      </c>
      <c r="AM7" s="21"/>
      <c r="AN7" s="21"/>
    </row>
    <row r="8" spans="1:40" x14ac:dyDescent="0.35">
      <c r="A8" s="2">
        <v>37073</v>
      </c>
      <c r="B8" s="1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">
        <v>-0.2</v>
      </c>
      <c r="L8">
        <f>$V$3/4</f>
        <v>2.0839333689440629</v>
      </c>
      <c r="M8" s="18">
        <v>0.14927000000000001</v>
      </c>
      <c r="O8" s="20">
        <v>-7.4229427182379801</v>
      </c>
      <c r="P8">
        <v>239.5</v>
      </c>
      <c r="V8" s="20">
        <v>12.720955663945105</v>
      </c>
      <c r="Z8" s="1">
        <v>1.5</v>
      </c>
      <c r="AD8">
        <v>0.89029999999999998</v>
      </c>
      <c r="AG8" s="21">
        <v>2.7</v>
      </c>
      <c r="AH8" s="21"/>
      <c r="AI8" s="21"/>
      <c r="AJ8" s="21"/>
      <c r="AK8" s="21"/>
      <c r="AL8" s="21">
        <v>1.9</v>
      </c>
      <c r="AM8" s="21"/>
      <c r="AN8" s="21"/>
    </row>
    <row r="9" spans="1:40" x14ac:dyDescent="0.35">
      <c r="A9" s="2">
        <v>37165</v>
      </c>
      <c r="B9" s="1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">
        <v>1.2</v>
      </c>
      <c r="L9">
        <f>$V$3/4</f>
        <v>2.0839333689440629</v>
      </c>
      <c r="M9" s="18">
        <v>2.7459999999999998E-2</v>
      </c>
      <c r="O9" s="20">
        <v>-6.3779214568669902</v>
      </c>
      <c r="P9">
        <v>265.7</v>
      </c>
      <c r="V9" s="20">
        <v>14.230860934047087</v>
      </c>
      <c r="Z9" s="1">
        <v>1.7</v>
      </c>
      <c r="AD9">
        <v>0.89590000000000003</v>
      </c>
      <c r="AG9" s="21">
        <v>2.2000000000000002</v>
      </c>
      <c r="AH9" s="21"/>
      <c r="AI9" s="21"/>
      <c r="AJ9" s="21"/>
      <c r="AK9" s="21"/>
      <c r="AL9" s="21">
        <v>1.3</v>
      </c>
      <c r="AM9" s="21"/>
      <c r="AN9" s="21"/>
    </row>
    <row r="10" spans="1:40" x14ac:dyDescent="0.35">
      <c r="A10" s="2">
        <v>37257</v>
      </c>
      <c r="B10" s="1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">
        <v>-0.4</v>
      </c>
      <c r="L10">
        <f>$V$4/4</f>
        <v>2.2834076973861741</v>
      </c>
      <c r="M10" s="18">
        <v>0.14657999999999999</v>
      </c>
      <c r="O10" s="20">
        <v>1.9084091899192781</v>
      </c>
      <c r="P10">
        <v>239.7</v>
      </c>
      <c r="V10" s="20">
        <v>9.6506789183468982</v>
      </c>
      <c r="Z10" s="1">
        <v>-0.8</v>
      </c>
      <c r="AD10">
        <v>0.87660000000000005</v>
      </c>
      <c r="AG10" s="21">
        <v>3</v>
      </c>
      <c r="AH10" s="21"/>
      <c r="AI10" s="21"/>
      <c r="AJ10" s="21"/>
      <c r="AK10" s="21"/>
      <c r="AL10" s="21">
        <v>0.4</v>
      </c>
      <c r="AM10" s="21"/>
      <c r="AN10" s="21"/>
    </row>
    <row r="11" spans="1:40" x14ac:dyDescent="0.35">
      <c r="A11" s="2">
        <v>37347</v>
      </c>
      <c r="B11" s="1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">
        <v>3.1</v>
      </c>
      <c r="L11">
        <f>$V$4/4</f>
        <v>2.2834076973861741</v>
      </c>
      <c r="M11" s="18">
        <v>0.52961999999999998</v>
      </c>
      <c r="O11" s="20">
        <v>-0.94708197869315802</v>
      </c>
      <c r="P11">
        <v>235.6</v>
      </c>
      <c r="V11" s="20">
        <v>9.3987256316321037</v>
      </c>
      <c r="Z11" s="1">
        <v>-0.4</v>
      </c>
      <c r="AD11">
        <v>0.91879999999999995</v>
      </c>
      <c r="AG11" s="21">
        <v>2.7</v>
      </c>
      <c r="AH11" s="21"/>
      <c r="AI11" s="21"/>
      <c r="AJ11" s="21"/>
      <c r="AK11" s="21"/>
      <c r="AL11" s="21">
        <v>0.9</v>
      </c>
      <c r="AM11" s="21"/>
      <c r="AN11" s="21"/>
    </row>
    <row r="12" spans="1:40" x14ac:dyDescent="0.35">
      <c r="A12" s="2">
        <v>37438</v>
      </c>
      <c r="B12" s="1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">
        <v>1.7</v>
      </c>
      <c r="L12">
        <f>$V$4/4</f>
        <v>2.2834076973861741</v>
      </c>
      <c r="M12" s="18">
        <v>0.41843000000000002</v>
      </c>
      <c r="O12" s="20">
        <v>1.3949329848110308</v>
      </c>
      <c r="P12">
        <v>244.9</v>
      </c>
      <c r="V12" s="20">
        <v>10.635871065957176</v>
      </c>
      <c r="Z12" s="1">
        <v>0.3</v>
      </c>
      <c r="AD12">
        <v>0.98380000000000001</v>
      </c>
      <c r="AG12" s="21">
        <v>3.6</v>
      </c>
      <c r="AH12" s="21"/>
      <c r="AI12" s="21"/>
      <c r="AJ12" s="21"/>
      <c r="AK12" s="21"/>
      <c r="AL12" s="21">
        <v>1.1000000000000001</v>
      </c>
      <c r="AM12" s="21"/>
      <c r="AN12" s="21"/>
    </row>
    <row r="13" spans="1:40" x14ac:dyDescent="0.35">
      <c r="A13" s="2">
        <v>37530</v>
      </c>
      <c r="B13" s="1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">
        <v>1.8</v>
      </c>
      <c r="L13">
        <f>$V$4/4</f>
        <v>2.2834076973861741</v>
      </c>
      <c r="M13" s="18">
        <v>0.16761999999999999</v>
      </c>
      <c r="O13" s="20">
        <v>3.6867064631732194</v>
      </c>
      <c r="P13">
        <v>266.60000000000002</v>
      </c>
      <c r="V13" s="20">
        <v>9.5508321788419863</v>
      </c>
      <c r="Z13" s="1">
        <v>0.3</v>
      </c>
      <c r="AD13">
        <v>0.99939999999999996</v>
      </c>
      <c r="AG13" s="21">
        <v>3.8</v>
      </c>
      <c r="AH13" s="21"/>
      <c r="AI13" s="21"/>
      <c r="AJ13" s="21"/>
      <c r="AK13" s="21"/>
      <c r="AL13" s="21">
        <v>1.3</v>
      </c>
      <c r="AM13" s="21"/>
      <c r="AN13" s="21"/>
    </row>
    <row r="14" spans="1:40" x14ac:dyDescent="0.35">
      <c r="A14" s="2">
        <v>37622</v>
      </c>
      <c r="B14" s="1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">
        <v>-3</v>
      </c>
      <c r="L14">
        <f>$V$5/4</f>
        <v>2.5095076211842411</v>
      </c>
      <c r="M14" s="18">
        <v>-0.31728000000000001</v>
      </c>
      <c r="O14" s="20">
        <v>3.9081683618366099</v>
      </c>
      <c r="P14">
        <v>245.5</v>
      </c>
      <c r="V14" s="20">
        <v>7.8637364484526415</v>
      </c>
      <c r="Z14" s="1">
        <v>-0.7</v>
      </c>
      <c r="AD14">
        <v>1.0730999999999999</v>
      </c>
      <c r="AG14" s="21">
        <v>3.6</v>
      </c>
      <c r="AH14" s="21"/>
      <c r="AI14" s="21"/>
      <c r="AJ14" s="21"/>
      <c r="AK14" s="21"/>
      <c r="AL14" s="21">
        <v>0.8</v>
      </c>
      <c r="AM14" s="21"/>
      <c r="AN14" s="21"/>
    </row>
    <row r="15" spans="1:40" x14ac:dyDescent="0.35">
      <c r="A15" s="2">
        <v>37712</v>
      </c>
      <c r="B15" s="1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">
        <v>-0.3</v>
      </c>
      <c r="L15">
        <f>$V$5/4</f>
        <v>2.5095076211842411</v>
      </c>
      <c r="M15" s="18">
        <v>9.0389999999999998E-2</v>
      </c>
      <c r="O15" s="20">
        <v>-5.8338371804739397</v>
      </c>
      <c r="P15">
        <v>239.1</v>
      </c>
      <c r="V15" s="20">
        <v>7.7661500973591018</v>
      </c>
      <c r="Z15" s="1">
        <v>-1</v>
      </c>
      <c r="AD15">
        <v>1.1372</v>
      </c>
      <c r="AG15" s="21">
        <v>3.9</v>
      </c>
      <c r="AH15" s="21"/>
      <c r="AI15" s="21"/>
      <c r="AJ15" s="21"/>
      <c r="AK15" s="21"/>
      <c r="AL15" s="21">
        <v>0.4</v>
      </c>
      <c r="AM15" s="21"/>
      <c r="AN15" s="21"/>
    </row>
    <row r="16" spans="1:40" x14ac:dyDescent="0.35">
      <c r="A16" s="2">
        <v>37803</v>
      </c>
      <c r="B16" s="1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">
        <v>3.1</v>
      </c>
      <c r="L16">
        <f>$V$5/4</f>
        <v>2.5095076211842411</v>
      </c>
      <c r="M16" s="18">
        <v>0.59260000000000002</v>
      </c>
      <c r="O16" s="20">
        <v>1.2267159781835399</v>
      </c>
      <c r="P16">
        <v>252.3</v>
      </c>
      <c r="V16" s="20">
        <v>7.4257636559691633</v>
      </c>
      <c r="Z16" s="1">
        <v>-0.8</v>
      </c>
      <c r="AD16">
        <v>1.1248</v>
      </c>
      <c r="AG16" s="21">
        <v>5.3</v>
      </c>
      <c r="AH16" s="21"/>
      <c r="AI16" s="21"/>
      <c r="AJ16" s="21"/>
      <c r="AK16" s="21"/>
      <c r="AL16" s="21">
        <v>0.5</v>
      </c>
      <c r="AM16" s="21"/>
      <c r="AN16" s="21"/>
    </row>
    <row r="17" spans="1:40" x14ac:dyDescent="0.35">
      <c r="A17" s="2">
        <v>37895</v>
      </c>
      <c r="B17" s="1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">
        <v>2.4</v>
      </c>
      <c r="L17">
        <f>$V$5/4</f>
        <v>2.5095076211842411</v>
      </c>
      <c r="M17" s="18">
        <v>0.68411999999999995</v>
      </c>
      <c r="O17" s="20">
        <v>0.22656998449292001</v>
      </c>
      <c r="P17">
        <v>261.7</v>
      </c>
      <c r="V17" s="20">
        <v>7.0413288794755005</v>
      </c>
      <c r="Z17" s="1">
        <v>-0.3</v>
      </c>
      <c r="AD17">
        <v>1.1890000000000001</v>
      </c>
      <c r="AG17" s="21">
        <v>6.4</v>
      </c>
      <c r="AH17" s="21"/>
      <c r="AI17" s="21"/>
      <c r="AJ17" s="21"/>
      <c r="AK17" s="21"/>
      <c r="AL17" s="21">
        <v>1.1000000000000001</v>
      </c>
      <c r="AM17" s="21"/>
      <c r="AN17" s="21"/>
    </row>
    <row r="18" spans="1:40" x14ac:dyDescent="0.35">
      <c r="A18" s="2">
        <v>37987</v>
      </c>
      <c r="B18" s="1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">
        <v>4.3</v>
      </c>
      <c r="L18">
        <f>$V$6/4</f>
        <v>2.5284053447005199</v>
      </c>
      <c r="M18" s="18">
        <v>0.50278999999999996</v>
      </c>
      <c r="O18" s="20">
        <v>-4.9543735646396998</v>
      </c>
      <c r="P18">
        <v>248.9</v>
      </c>
      <c r="V18" s="20">
        <v>6.8487622044418401</v>
      </c>
      <c r="Z18" s="1">
        <v>1</v>
      </c>
      <c r="AD18">
        <v>1.2497</v>
      </c>
      <c r="AG18" s="21">
        <v>6.7</v>
      </c>
      <c r="AH18" s="21"/>
      <c r="AI18" s="21"/>
      <c r="AJ18" s="21"/>
      <c r="AK18" s="21"/>
      <c r="AL18" s="21">
        <v>1.9</v>
      </c>
      <c r="AM18" s="21"/>
      <c r="AN18" s="21"/>
    </row>
    <row r="19" spans="1:40" x14ac:dyDescent="0.35">
      <c r="A19" s="2">
        <v>38078</v>
      </c>
      <c r="B19" s="1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">
        <v>4.4000000000000004</v>
      </c>
      <c r="L19">
        <f>$V$6/4</f>
        <v>2.5284053447005199</v>
      </c>
      <c r="M19" s="18">
        <v>0.61407</v>
      </c>
      <c r="O19" s="20">
        <v>6.6420683458566199</v>
      </c>
      <c r="P19">
        <v>235.2</v>
      </c>
      <c r="V19" s="20">
        <v>6.9472007931653366</v>
      </c>
      <c r="Z19" s="1">
        <v>1.4</v>
      </c>
      <c r="AD19">
        <v>1.2045999999999999</v>
      </c>
      <c r="AG19" s="21">
        <v>7.1</v>
      </c>
      <c r="AH19" s="21"/>
      <c r="AI19" s="21"/>
      <c r="AJ19" s="21"/>
      <c r="AK19" s="21"/>
      <c r="AL19" s="21">
        <v>2.4</v>
      </c>
      <c r="AM19" s="21"/>
      <c r="AN19" s="21"/>
    </row>
    <row r="20" spans="1:40" x14ac:dyDescent="0.35">
      <c r="A20" s="2">
        <v>38169</v>
      </c>
      <c r="B20" s="1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">
        <v>-1.7</v>
      </c>
      <c r="L20">
        <f>$V$6/4</f>
        <v>2.5284053447005199</v>
      </c>
      <c r="M20" s="18">
        <v>0.24457000000000001</v>
      </c>
      <c r="O20" s="20">
        <v>1.1403857573081699</v>
      </c>
      <c r="P20">
        <v>246.9</v>
      </c>
      <c r="V20" s="20">
        <v>6.7497738325114796</v>
      </c>
      <c r="Z20" s="1">
        <v>0.4</v>
      </c>
      <c r="AD20">
        <v>1.222</v>
      </c>
      <c r="AG20" s="21">
        <v>6.4</v>
      </c>
      <c r="AH20" s="21"/>
      <c r="AI20" s="21"/>
      <c r="AJ20" s="21"/>
      <c r="AK20" s="21"/>
      <c r="AL20" s="21">
        <v>2.1</v>
      </c>
      <c r="AM20" s="21"/>
      <c r="AN20" s="21"/>
    </row>
    <row r="21" spans="1:40" x14ac:dyDescent="0.35">
      <c r="A21" s="2">
        <v>38261</v>
      </c>
      <c r="B21" s="1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">
        <v>0.5</v>
      </c>
      <c r="L21">
        <f>$V$6/4</f>
        <v>2.5284053447005199</v>
      </c>
      <c r="M21" s="18">
        <v>0.36556</v>
      </c>
      <c r="O21" s="20">
        <v>0.81331062439773005</v>
      </c>
      <c r="P21">
        <v>258.3</v>
      </c>
      <c r="V21" s="20">
        <v>5.950500754393147</v>
      </c>
      <c r="Z21" s="1">
        <v>0</v>
      </c>
      <c r="AD21">
        <v>1.2977000000000001</v>
      </c>
      <c r="AG21" s="21">
        <v>6.4</v>
      </c>
      <c r="AH21" s="21"/>
      <c r="AI21" s="21"/>
      <c r="AJ21" s="21"/>
      <c r="AK21" s="21"/>
      <c r="AL21" s="21">
        <v>1.7</v>
      </c>
      <c r="AM21" s="21"/>
      <c r="AN21" s="21"/>
    </row>
    <row r="22" spans="1:40" x14ac:dyDescent="0.35">
      <c r="A22" s="2">
        <v>38353</v>
      </c>
      <c r="B22" s="1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">
        <v>2.5</v>
      </c>
      <c r="L22">
        <f>$V$7/4</f>
        <v>2.8486479521721968</v>
      </c>
      <c r="M22" s="18">
        <v>0.20891000000000001</v>
      </c>
      <c r="O22" s="20">
        <v>-0.32101173657914001</v>
      </c>
      <c r="P22">
        <v>249.9</v>
      </c>
      <c r="V22" s="20">
        <v>2.2386383567412054</v>
      </c>
      <c r="Z22" s="1">
        <v>0.2</v>
      </c>
      <c r="AD22">
        <v>1.3132999999999999</v>
      </c>
      <c r="AG22" s="21">
        <v>7.1</v>
      </c>
      <c r="AH22" s="21"/>
      <c r="AI22" s="21"/>
      <c r="AJ22" s="21"/>
      <c r="AK22" s="21"/>
      <c r="AL22" s="21">
        <v>1.4</v>
      </c>
      <c r="AM22" s="21"/>
      <c r="AN22" s="21"/>
    </row>
    <row r="23" spans="1:40" x14ac:dyDescent="0.35">
      <c r="A23" s="2">
        <v>38443</v>
      </c>
      <c r="B23" s="1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">
        <v>1.7</v>
      </c>
      <c r="L23">
        <f>$V$7/4</f>
        <v>2.8486479521721968</v>
      </c>
      <c r="M23" s="18">
        <v>0.61641000000000001</v>
      </c>
      <c r="O23" s="20">
        <v>1.07670698373311</v>
      </c>
      <c r="P23">
        <v>240.4</v>
      </c>
      <c r="V23" s="20">
        <v>8.4484694162814122</v>
      </c>
      <c r="Z23" s="1">
        <v>0.2</v>
      </c>
      <c r="AD23">
        <v>1.2594000000000001</v>
      </c>
      <c r="AG23" s="21">
        <v>6.7</v>
      </c>
      <c r="AH23" s="21"/>
      <c r="AI23" s="21"/>
      <c r="AJ23" s="21"/>
      <c r="AK23" s="21"/>
      <c r="AL23" s="21">
        <v>1.4</v>
      </c>
      <c r="AM23" s="21"/>
      <c r="AN23" s="21"/>
    </row>
    <row r="24" spans="1:40" x14ac:dyDescent="0.35">
      <c r="A24" s="2">
        <v>38534</v>
      </c>
      <c r="B24" s="1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">
        <v>4.0999999999999996</v>
      </c>
      <c r="L24">
        <f>$V$7/4</f>
        <v>2.8486479521721968</v>
      </c>
      <c r="M24" s="18">
        <v>0.78203999999999996</v>
      </c>
      <c r="O24" s="20">
        <v>4.1584952721005797</v>
      </c>
      <c r="P24">
        <v>248.8</v>
      </c>
      <c r="V24">
        <v>2.9890840860365273</v>
      </c>
      <c r="Z24" s="1">
        <v>1.3</v>
      </c>
      <c r="AD24">
        <v>1.2199</v>
      </c>
      <c r="AG24" s="21">
        <v>6.8</v>
      </c>
      <c r="AH24" s="21"/>
      <c r="AI24" s="21"/>
      <c r="AJ24" s="21"/>
      <c r="AK24" s="21"/>
      <c r="AL24" s="21">
        <v>2</v>
      </c>
      <c r="AM24" s="21"/>
      <c r="AN24" s="21"/>
    </row>
    <row r="25" spans="1:40" x14ac:dyDescent="0.35">
      <c r="A25" s="2">
        <v>38626</v>
      </c>
      <c r="B25" s="1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">
        <v>1.6</v>
      </c>
      <c r="L25">
        <f>$V$7/4</f>
        <v>2.8486479521721968</v>
      </c>
      <c r="M25" s="18">
        <v>0.61492999999999998</v>
      </c>
      <c r="O25" s="20">
        <v>0.19959269391539999</v>
      </c>
      <c r="P25">
        <v>263.8</v>
      </c>
      <c r="Z25" s="1">
        <v>1.9</v>
      </c>
      <c r="AD25">
        <v>1.1883999999999999</v>
      </c>
      <c r="AG25" s="21">
        <v>6.4</v>
      </c>
      <c r="AH25" s="21"/>
      <c r="AI25" s="21"/>
      <c r="AJ25" s="21"/>
      <c r="AK25" s="21"/>
      <c r="AL25" s="21">
        <v>2.2000000000000002</v>
      </c>
      <c r="AM25" s="21"/>
      <c r="AN25" s="21"/>
    </row>
    <row r="26" spans="1:40" x14ac:dyDescent="0.35">
      <c r="A26" s="2">
        <v>38718</v>
      </c>
      <c r="B26" s="1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">
        <v>3.3</v>
      </c>
      <c r="L26">
        <f>$V$8/4</f>
        <v>3.1802389159862763</v>
      </c>
      <c r="M26" s="18">
        <v>0.84846999999999995</v>
      </c>
      <c r="O26" s="20">
        <v>1.4107804547811</v>
      </c>
      <c r="P26">
        <v>254.1</v>
      </c>
      <c r="Z26" s="1">
        <v>2.9</v>
      </c>
      <c r="AD26">
        <v>1.2022999999999999</v>
      </c>
      <c r="AG26" s="21">
        <v>6.5</v>
      </c>
      <c r="AH26" s="21"/>
      <c r="AI26" s="21"/>
      <c r="AJ26" s="21"/>
      <c r="AK26" s="21"/>
      <c r="AL26" s="21">
        <v>2.9</v>
      </c>
      <c r="AM26" s="21"/>
      <c r="AN26" s="21"/>
    </row>
    <row r="27" spans="1:40" x14ac:dyDescent="0.35">
      <c r="A27" s="2">
        <v>38808</v>
      </c>
      <c r="B27" s="1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">
        <v>3.1</v>
      </c>
      <c r="L27">
        <f>$V$8/4</f>
        <v>3.1802389159862763</v>
      </c>
      <c r="M27" s="18">
        <v>1.1247499999999999</v>
      </c>
      <c r="O27" s="20">
        <v>-1.0735901089874</v>
      </c>
      <c r="P27">
        <v>235.6</v>
      </c>
      <c r="Z27" s="1">
        <v>4.0999999999999996</v>
      </c>
      <c r="AD27">
        <v>1.2582</v>
      </c>
      <c r="AG27" s="21">
        <v>6.4</v>
      </c>
      <c r="AH27" s="21"/>
      <c r="AI27" s="21"/>
      <c r="AJ27" s="21"/>
      <c r="AK27" s="21"/>
      <c r="AL27" s="21">
        <v>3.4</v>
      </c>
      <c r="AM27" s="21"/>
      <c r="AN27" s="21"/>
    </row>
    <row r="28" spans="1:40" x14ac:dyDescent="0.35">
      <c r="A28" s="2">
        <v>38899</v>
      </c>
      <c r="B28" s="1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">
        <v>2.9</v>
      </c>
      <c r="L28">
        <f>$V$8/4</f>
        <v>3.1802389159862763</v>
      </c>
      <c r="M28" s="18">
        <v>0.62170000000000003</v>
      </c>
      <c r="O28" s="20">
        <v>-6.0253413761733103</v>
      </c>
      <c r="P28">
        <v>249.2</v>
      </c>
      <c r="Z28" s="1">
        <v>4</v>
      </c>
      <c r="AD28">
        <v>1.2743</v>
      </c>
      <c r="AG28" s="21">
        <v>5.5</v>
      </c>
      <c r="AH28" s="21"/>
      <c r="AI28" s="21"/>
      <c r="AJ28" s="21"/>
      <c r="AK28" s="21"/>
      <c r="AL28" s="21">
        <v>3.2</v>
      </c>
      <c r="AM28" s="21"/>
      <c r="AN28" s="21"/>
    </row>
    <row r="29" spans="1:40" x14ac:dyDescent="0.35">
      <c r="A29" s="2">
        <v>38991</v>
      </c>
      <c r="B29" s="1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">
        <v>5.8</v>
      </c>
      <c r="L29">
        <f>$V$8/4</f>
        <v>3.1802389159862763</v>
      </c>
      <c r="M29" s="18">
        <v>1.15168</v>
      </c>
      <c r="O29" s="20">
        <v>-4.0850940130239399</v>
      </c>
      <c r="P29">
        <v>263.60000000000002</v>
      </c>
      <c r="Z29" s="1">
        <v>5.0999999999999996</v>
      </c>
      <c r="AD29">
        <v>1.2887</v>
      </c>
      <c r="AG29" s="21">
        <v>5.4</v>
      </c>
      <c r="AH29" s="21"/>
      <c r="AI29" s="21"/>
      <c r="AJ29" s="21"/>
      <c r="AK29" s="21"/>
      <c r="AL29" s="21">
        <v>3.8</v>
      </c>
      <c r="AM29" s="21"/>
      <c r="AN29" s="21"/>
    </row>
    <row r="30" spans="1:40" x14ac:dyDescent="0.35">
      <c r="A30" s="2">
        <v>39083</v>
      </c>
      <c r="B30" s="1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">
        <v>-0.7</v>
      </c>
      <c r="L30">
        <f>$V$9/4</f>
        <v>3.5577152335117717</v>
      </c>
      <c r="M30" s="18">
        <v>0.59160000000000001</v>
      </c>
      <c r="O30" s="20">
        <v>0.36741861530279002</v>
      </c>
      <c r="P30">
        <v>256.89999999999998</v>
      </c>
      <c r="Z30" s="1">
        <v>4.0999999999999996</v>
      </c>
      <c r="AD30">
        <v>1.3106</v>
      </c>
      <c r="AG30" s="21">
        <v>4.5</v>
      </c>
      <c r="AH30" s="21"/>
      <c r="AI30" s="21"/>
      <c r="AJ30" s="21"/>
      <c r="AK30" s="21"/>
      <c r="AL30" s="21">
        <v>3.5</v>
      </c>
      <c r="AM30" s="21"/>
      <c r="AN30" s="21"/>
    </row>
    <row r="31" spans="1:40" x14ac:dyDescent="0.35">
      <c r="A31" s="2">
        <v>39173</v>
      </c>
      <c r="B31" s="1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">
        <v>2.5</v>
      </c>
      <c r="L31">
        <f>$V$9/4</f>
        <v>3.5577152335117717</v>
      </c>
      <c r="M31" s="18">
        <v>0.72494999999999998</v>
      </c>
      <c r="O31" s="20">
        <v>-0.58218519160991</v>
      </c>
      <c r="P31">
        <v>237</v>
      </c>
      <c r="Z31" s="1">
        <v>3.2</v>
      </c>
      <c r="AD31">
        <v>1.3481000000000001</v>
      </c>
      <c r="AG31" s="21">
        <v>4.7</v>
      </c>
      <c r="AH31" s="21"/>
      <c r="AI31" s="21"/>
      <c r="AJ31" s="21"/>
      <c r="AK31" s="21"/>
      <c r="AL31" s="21">
        <v>3.1</v>
      </c>
      <c r="AM31" s="21"/>
      <c r="AN31" s="21"/>
    </row>
    <row r="32" spans="1:40" x14ac:dyDescent="0.35">
      <c r="A32" s="2">
        <v>39264</v>
      </c>
      <c r="B32" s="1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">
        <v>2</v>
      </c>
      <c r="L32">
        <f>$V$9/4</f>
        <v>3.5577152335117717</v>
      </c>
      <c r="M32" s="18">
        <v>0.44184000000000001</v>
      </c>
      <c r="O32" s="20">
        <v>0.88133307596952004</v>
      </c>
      <c r="P32">
        <v>252.8</v>
      </c>
      <c r="Z32" s="1">
        <v>3</v>
      </c>
      <c r="AD32">
        <v>1.3737999999999999</v>
      </c>
      <c r="AG32" s="21">
        <v>5</v>
      </c>
      <c r="AH32" s="21"/>
      <c r="AI32" s="21"/>
      <c r="AJ32" s="21"/>
      <c r="AK32" s="21"/>
      <c r="AL32" s="21">
        <v>2.9</v>
      </c>
      <c r="AM32" s="21"/>
      <c r="AN32" s="21"/>
    </row>
    <row r="33" spans="1:40" x14ac:dyDescent="0.35">
      <c r="A33" s="2">
        <v>39356</v>
      </c>
      <c r="B33" s="1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">
        <v>1</v>
      </c>
      <c r="L33">
        <f>$V$9/4</f>
        <v>3.5577152335117717</v>
      </c>
      <c r="M33" s="18">
        <v>0.52381999999999995</v>
      </c>
      <c r="O33" s="20">
        <v>5.5572709435479997</v>
      </c>
      <c r="P33">
        <v>267.39999999999998</v>
      </c>
      <c r="Z33" s="1">
        <v>2.1</v>
      </c>
      <c r="AD33">
        <v>1.4486000000000001</v>
      </c>
      <c r="AG33" s="21">
        <v>4.8</v>
      </c>
      <c r="AH33" s="21"/>
      <c r="AI33" s="21"/>
      <c r="AJ33" s="21"/>
      <c r="AK33" s="21"/>
      <c r="AL33" s="21">
        <v>2.2999999999999998</v>
      </c>
      <c r="AM33" s="21"/>
      <c r="AN33" s="21"/>
    </row>
    <row r="34" spans="1:40" x14ac:dyDescent="0.35">
      <c r="A34" s="2">
        <v>39448</v>
      </c>
      <c r="B34" s="1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">
        <v>1</v>
      </c>
      <c r="L34">
        <f>$V$10/4</f>
        <v>2.4126697295867245</v>
      </c>
      <c r="M34" s="18">
        <v>0.50556999999999996</v>
      </c>
      <c r="O34" s="20">
        <v>0.94073832395516999</v>
      </c>
      <c r="P34">
        <v>260.2</v>
      </c>
      <c r="Z34" s="1">
        <v>2.7</v>
      </c>
      <c r="AD34">
        <v>1.4976</v>
      </c>
      <c r="AG34" s="21">
        <v>3.5</v>
      </c>
      <c r="AH34" s="21"/>
      <c r="AI34" s="21"/>
      <c r="AJ34" s="21"/>
      <c r="AK34" s="21"/>
      <c r="AL34" s="21">
        <v>2.2000000000000002</v>
      </c>
      <c r="AM34" s="21"/>
      <c r="AN34" s="21"/>
    </row>
    <row r="35" spans="1:40" x14ac:dyDescent="0.35">
      <c r="A35" s="2">
        <v>39539</v>
      </c>
      <c r="B35" s="1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">
        <v>-0.3</v>
      </c>
      <c r="L35">
        <f>$V$10/4</f>
        <v>2.4126697295867245</v>
      </c>
      <c r="M35" s="18">
        <v>-0.36049999999999999</v>
      </c>
      <c r="O35" s="20">
        <v>2.79541019669468</v>
      </c>
      <c r="P35">
        <v>247.9</v>
      </c>
      <c r="Z35" s="1">
        <v>1.6</v>
      </c>
      <c r="AD35">
        <v>1.5622</v>
      </c>
      <c r="AG35" s="21">
        <v>3.2</v>
      </c>
      <c r="AH35" s="21"/>
      <c r="AI35" s="21"/>
      <c r="AJ35" s="21"/>
      <c r="AK35" s="21"/>
      <c r="AL35" s="21">
        <v>1.1000000000000001</v>
      </c>
      <c r="AM35" s="21"/>
      <c r="AN35" s="21"/>
    </row>
    <row r="36" spans="1:40" x14ac:dyDescent="0.35">
      <c r="A36" s="2">
        <v>39630</v>
      </c>
      <c r="B36" s="1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">
        <v>-0.8</v>
      </c>
      <c r="L36">
        <f>$V$10/4</f>
        <v>2.4126697295867245</v>
      </c>
      <c r="M36" s="18">
        <v>-0.49652000000000002</v>
      </c>
      <c r="O36" s="20">
        <v>1.0549162120186</v>
      </c>
      <c r="P36">
        <v>262.2</v>
      </c>
      <c r="Z36" s="1">
        <v>0.4</v>
      </c>
      <c r="AD36">
        <v>1.5049999999999999</v>
      </c>
      <c r="AG36" s="21">
        <v>2.2999999999999998</v>
      </c>
      <c r="AH36" s="21"/>
      <c r="AI36" s="21"/>
      <c r="AJ36" s="21"/>
      <c r="AK36" s="21"/>
      <c r="AL36" s="21">
        <v>0.2</v>
      </c>
      <c r="AM36" s="21"/>
      <c r="AN36" s="21"/>
    </row>
    <row r="37" spans="1:40" x14ac:dyDescent="0.35">
      <c r="A37" s="2">
        <v>39722</v>
      </c>
      <c r="B37" s="1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">
        <v>-5.6</v>
      </c>
      <c r="L37">
        <f>$V$10/4</f>
        <v>2.4126697295867245</v>
      </c>
      <c r="M37" s="18">
        <v>-1.81406</v>
      </c>
      <c r="O37" s="20">
        <v>-10.10973028203553</v>
      </c>
      <c r="P37">
        <v>290.3</v>
      </c>
      <c r="Z37" s="1">
        <v>-1.8</v>
      </c>
      <c r="AD37">
        <v>1.3180000000000001</v>
      </c>
      <c r="AG37" s="21">
        <v>-0.7</v>
      </c>
      <c r="AH37" s="21"/>
      <c r="AI37" s="21"/>
      <c r="AJ37" s="21"/>
      <c r="AK37" s="21"/>
      <c r="AL37" s="21">
        <v>-2.2000000000000002</v>
      </c>
      <c r="AM37" s="21"/>
      <c r="AN37" s="21"/>
    </row>
    <row r="38" spans="1:40" x14ac:dyDescent="0.35">
      <c r="A38" s="2">
        <v>39814</v>
      </c>
      <c r="B38" s="1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">
        <v>-11.6</v>
      </c>
      <c r="L38">
        <f>$V$11/4</f>
        <v>2.3496814079080259</v>
      </c>
      <c r="M38" s="18">
        <v>-3.0974200000000001</v>
      </c>
      <c r="O38" s="20">
        <v>-5.5068092464503096</v>
      </c>
      <c r="P38">
        <v>274.10000000000002</v>
      </c>
      <c r="Z38" s="1">
        <v>-7</v>
      </c>
      <c r="AD38">
        <v>1.3028999999999999</v>
      </c>
      <c r="AG38" s="21">
        <v>-1.9</v>
      </c>
      <c r="AH38" s="21"/>
      <c r="AI38" s="21"/>
      <c r="AJ38" s="21"/>
      <c r="AK38" s="21"/>
      <c r="AL38" s="21">
        <v>-5.7</v>
      </c>
      <c r="AM38" s="21"/>
      <c r="AN38" s="21"/>
    </row>
    <row r="39" spans="1:40" x14ac:dyDescent="0.35">
      <c r="A39" s="2">
        <v>39904</v>
      </c>
      <c r="B39" s="1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">
        <v>-0.8</v>
      </c>
      <c r="L39">
        <f>$V$11/4</f>
        <v>2.3496814079080259</v>
      </c>
      <c r="M39" s="18">
        <v>-4.1099999999999998E-2</v>
      </c>
      <c r="O39" s="20">
        <v>-4.3165296520390903</v>
      </c>
      <c r="P39">
        <v>271.39999999999998</v>
      </c>
      <c r="Z39" s="1">
        <v>-6.7</v>
      </c>
      <c r="AD39">
        <v>1.3632</v>
      </c>
      <c r="AG39" s="21">
        <v>-3.3</v>
      </c>
      <c r="AH39" s="21"/>
      <c r="AI39" s="21"/>
      <c r="AJ39" s="21"/>
      <c r="AK39" s="21"/>
      <c r="AL39" s="21">
        <v>-5.4</v>
      </c>
      <c r="AM39" s="21"/>
      <c r="AN39" s="21"/>
    </row>
    <row r="40" spans="1:40" x14ac:dyDescent="0.35">
      <c r="A40" s="2">
        <v>39995</v>
      </c>
      <c r="B40" s="1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">
        <v>3.3</v>
      </c>
      <c r="L40">
        <f>$V$11/4</f>
        <v>2.3496814079080259</v>
      </c>
      <c r="M40" s="18">
        <v>0.39282</v>
      </c>
      <c r="O40" s="20">
        <v>-1.9122745523746201</v>
      </c>
      <c r="P40">
        <v>278.7</v>
      </c>
      <c r="Z40" s="1">
        <v>-5.5</v>
      </c>
      <c r="AD40">
        <v>1.4302999999999999</v>
      </c>
      <c r="AG40" s="21">
        <v>-3</v>
      </c>
      <c r="AH40" s="21"/>
      <c r="AI40" s="21"/>
      <c r="AJ40" s="21"/>
      <c r="AK40" s="21"/>
      <c r="AL40" s="21">
        <v>-4.5</v>
      </c>
      <c r="AM40" s="21"/>
      <c r="AN40" s="21"/>
    </row>
    <row r="41" spans="1:40" x14ac:dyDescent="0.35">
      <c r="A41" s="2">
        <v>40087</v>
      </c>
      <c r="B41" s="1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">
        <v>2.9</v>
      </c>
      <c r="L41">
        <f>$V$11/4</f>
        <v>2.3496814079080259</v>
      </c>
      <c r="M41" s="18">
        <v>0.47273999999999999</v>
      </c>
      <c r="O41" s="20">
        <v>6.55013547204471</v>
      </c>
      <c r="P41">
        <v>298.60000000000002</v>
      </c>
      <c r="Z41" s="1">
        <v>-3.3</v>
      </c>
      <c r="AD41">
        <v>1.4779</v>
      </c>
      <c r="AG41" s="21">
        <v>0.3</v>
      </c>
      <c r="AH41" s="21"/>
      <c r="AI41" s="21"/>
      <c r="AJ41" s="21"/>
      <c r="AK41" s="21"/>
      <c r="AL41" s="21">
        <v>-2.2999999999999998</v>
      </c>
      <c r="AM41" s="21"/>
      <c r="AN41" s="21"/>
    </row>
    <row r="42" spans="1:40" x14ac:dyDescent="0.35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">
        <v>3.1</v>
      </c>
      <c r="L42">
        <f>$V$12/4</f>
        <v>2.6589677664892939</v>
      </c>
      <c r="M42" s="18">
        <v>0.39011000000000001</v>
      </c>
      <c r="O42" s="20">
        <v>4.5804750872754498</v>
      </c>
      <c r="P42">
        <v>278.7</v>
      </c>
      <c r="Z42" s="1">
        <v>2.2999999999999998</v>
      </c>
      <c r="AD42">
        <v>1.3829</v>
      </c>
      <c r="AG42" s="21">
        <v>2.2999999999999998</v>
      </c>
      <c r="AH42" s="21"/>
      <c r="AI42" s="21"/>
      <c r="AJ42" s="21"/>
      <c r="AK42" s="21"/>
      <c r="AL42" s="21">
        <v>1.2</v>
      </c>
      <c r="AM42" s="21"/>
      <c r="AN42" s="21"/>
    </row>
    <row r="43" spans="1:40" x14ac:dyDescent="0.35">
      <c r="A43" s="2">
        <v>40269</v>
      </c>
      <c r="B43" s="1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">
        <v>7.1</v>
      </c>
      <c r="L43">
        <f>$V$12/4</f>
        <v>2.6589677664892939</v>
      </c>
      <c r="M43" s="18">
        <v>0.96823999999999999</v>
      </c>
      <c r="O43" s="20">
        <v>2.0290912924017199</v>
      </c>
      <c r="P43">
        <v>271.5</v>
      </c>
      <c r="Z43" s="1">
        <v>4.4000000000000004</v>
      </c>
      <c r="AD43">
        <v>1.2707999999999999</v>
      </c>
      <c r="AG43" s="21">
        <v>4.2</v>
      </c>
      <c r="AH43" s="21"/>
      <c r="AI43" s="21"/>
      <c r="AJ43" s="21"/>
      <c r="AK43" s="21"/>
      <c r="AL43" s="21">
        <v>2.2000000000000002</v>
      </c>
      <c r="AM43" s="21"/>
      <c r="AN43" s="21"/>
    </row>
    <row r="44" spans="1:40" x14ac:dyDescent="0.35">
      <c r="A44" s="2">
        <v>40360</v>
      </c>
      <c r="B44" s="1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">
        <v>1.6</v>
      </c>
      <c r="L44">
        <f>$V$12/4</f>
        <v>2.6589677664892939</v>
      </c>
      <c r="M44" s="18">
        <v>0.44367000000000001</v>
      </c>
      <c r="O44" s="20">
        <v>-0.65295913432608998</v>
      </c>
      <c r="P44">
        <v>276</v>
      </c>
      <c r="Z44" s="1">
        <v>4.7</v>
      </c>
      <c r="AD44">
        <v>1.2909999999999999</v>
      </c>
      <c r="AG44" s="21">
        <v>4.8</v>
      </c>
      <c r="AH44" s="21"/>
      <c r="AI44" s="21"/>
      <c r="AJ44" s="21"/>
      <c r="AK44" s="21"/>
      <c r="AL44" s="21">
        <v>2.2999999999999998</v>
      </c>
      <c r="AM44" s="21"/>
      <c r="AN44" s="21"/>
    </row>
    <row r="45" spans="1:40" x14ac:dyDescent="0.35">
      <c r="A45" s="2">
        <v>40452</v>
      </c>
      <c r="B45" s="1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">
        <v>2.1</v>
      </c>
      <c r="L45">
        <f>$V$12/4</f>
        <v>2.6589677664892939</v>
      </c>
      <c r="M45" s="18">
        <v>0.60096000000000005</v>
      </c>
      <c r="O45" s="20">
        <v>2.1319788543718299</v>
      </c>
      <c r="P45">
        <v>304.8</v>
      </c>
      <c r="Z45" s="1">
        <v>4.8</v>
      </c>
      <c r="AD45">
        <v>1.3583000000000001</v>
      </c>
      <c r="AG45" s="21">
        <v>4.5</v>
      </c>
      <c r="AH45" s="21"/>
      <c r="AI45" s="21"/>
      <c r="AJ45" s="21"/>
      <c r="AK45" s="21"/>
      <c r="AL45" s="21">
        <v>2.4</v>
      </c>
      <c r="AM45" s="21"/>
      <c r="AN45" s="21"/>
    </row>
    <row r="46" spans="1:40" x14ac:dyDescent="0.35">
      <c r="A46" s="2">
        <v>40544</v>
      </c>
      <c r="B46" s="1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">
        <v>2.7</v>
      </c>
      <c r="L46">
        <f>$V$13/4</f>
        <v>2.3877080447104966</v>
      </c>
      <c r="M46" s="18">
        <v>0.85902999999999996</v>
      </c>
      <c r="O46" s="20">
        <v>3.7068959120674898</v>
      </c>
      <c r="P46">
        <v>281</v>
      </c>
      <c r="Z46" s="1">
        <v>5.9</v>
      </c>
      <c r="AD46">
        <v>1.3680000000000001</v>
      </c>
      <c r="AG46" s="21">
        <v>4</v>
      </c>
      <c r="AH46" s="21"/>
      <c r="AI46" s="21"/>
      <c r="AJ46" s="21"/>
      <c r="AK46" s="21"/>
      <c r="AL46" s="21">
        <v>2.9</v>
      </c>
      <c r="AM46" s="21"/>
      <c r="AN46" s="21"/>
    </row>
    <row r="47" spans="1:40" x14ac:dyDescent="0.35">
      <c r="A47" s="2">
        <v>40634</v>
      </c>
      <c r="B47" s="1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">
        <v>1.5</v>
      </c>
      <c r="L47">
        <f>$V$13/4</f>
        <v>2.3877080447104966</v>
      </c>
      <c r="M47" s="18">
        <v>5.1900000000000002E-3</v>
      </c>
      <c r="O47" s="20">
        <v>-0.14483053973852</v>
      </c>
      <c r="P47">
        <v>271.39999999999998</v>
      </c>
      <c r="Z47" s="1">
        <v>3.7</v>
      </c>
      <c r="AD47">
        <v>1.4391</v>
      </c>
      <c r="AG47" s="21">
        <v>3.9</v>
      </c>
      <c r="AH47" s="21"/>
      <c r="AI47" s="21"/>
      <c r="AJ47" s="21"/>
      <c r="AK47" s="21"/>
      <c r="AL47" s="21">
        <v>1.9</v>
      </c>
      <c r="AM47" s="21"/>
      <c r="AN47" s="21"/>
    </row>
    <row r="48" spans="1:40" x14ac:dyDescent="0.35">
      <c r="A48" s="2">
        <v>40725</v>
      </c>
      <c r="B48" s="1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">
        <v>1.1000000000000001</v>
      </c>
      <c r="L48">
        <f>$V$13/4</f>
        <v>2.3877080447104966</v>
      </c>
      <c r="M48" s="18">
        <v>0.13838</v>
      </c>
      <c r="O48" s="20">
        <v>1.06489367339286</v>
      </c>
      <c r="P48">
        <v>288.2</v>
      </c>
      <c r="Z48" s="1">
        <v>3.8</v>
      </c>
      <c r="AD48">
        <v>1.4127000000000001</v>
      </c>
      <c r="AG48" s="21">
        <v>3.3</v>
      </c>
      <c r="AH48" s="21"/>
      <c r="AI48" s="21"/>
      <c r="AJ48" s="21"/>
      <c r="AK48" s="21"/>
      <c r="AL48" s="21">
        <v>1.6</v>
      </c>
      <c r="AM48" s="21"/>
      <c r="AN48" s="21"/>
    </row>
    <row r="49" spans="1:40" x14ac:dyDescent="0.35">
      <c r="A49" s="2">
        <v>40817</v>
      </c>
      <c r="B49" s="1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">
        <v>-0.4</v>
      </c>
      <c r="L49">
        <f>$V$13/4</f>
        <v>2.3877080447104966</v>
      </c>
      <c r="M49" s="18">
        <v>-0.40859000000000001</v>
      </c>
      <c r="O49" s="20">
        <v>-0.55039821830610003</v>
      </c>
      <c r="P49">
        <v>300.10000000000002</v>
      </c>
      <c r="Z49" s="1">
        <v>2.6</v>
      </c>
      <c r="AD49">
        <v>1.3482000000000001</v>
      </c>
      <c r="AG49" s="21">
        <v>3.5</v>
      </c>
      <c r="AH49" s="21"/>
      <c r="AI49" s="21"/>
      <c r="AJ49" s="21"/>
      <c r="AK49" s="21"/>
      <c r="AL49" s="21">
        <v>0.6</v>
      </c>
      <c r="AM49" s="21"/>
      <c r="AN49" s="21"/>
    </row>
    <row r="50" spans="1:40" x14ac:dyDescent="0.35">
      <c r="A50" s="2">
        <v>40909</v>
      </c>
      <c r="B50" s="1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">
        <v>2.1</v>
      </c>
      <c r="L50">
        <f>$V$14/4</f>
        <v>1.9659341121131604</v>
      </c>
      <c r="M50" s="18">
        <v>-0.24351</v>
      </c>
      <c r="O50" s="20">
        <v>-2.7632857326917399</v>
      </c>
      <c r="P50">
        <v>293.10000000000002</v>
      </c>
      <c r="Z50" s="1">
        <v>0.9</v>
      </c>
      <c r="AD50">
        <v>1.3108</v>
      </c>
      <c r="AG50" s="21">
        <v>4.7</v>
      </c>
      <c r="AH50" s="21"/>
      <c r="AI50" s="21"/>
      <c r="AJ50" s="21"/>
      <c r="AK50" s="21"/>
      <c r="AL50" s="21">
        <v>-0.5</v>
      </c>
      <c r="AM50" s="21"/>
      <c r="AN50" s="21"/>
    </row>
    <row r="51" spans="1:40" x14ac:dyDescent="0.35">
      <c r="A51" s="2">
        <v>41000</v>
      </c>
      <c r="B51" s="1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">
        <v>0.9</v>
      </c>
      <c r="L51">
        <f>$V$14/4</f>
        <v>1.9659341121131604</v>
      </c>
      <c r="M51" s="18">
        <v>-0.22869</v>
      </c>
      <c r="O51" s="20">
        <v>-2.4222553581170398</v>
      </c>
      <c r="P51">
        <v>282.2</v>
      </c>
      <c r="Z51" s="1">
        <v>1</v>
      </c>
      <c r="AD51">
        <v>1.2814000000000001</v>
      </c>
      <c r="AG51" s="21">
        <v>4.2</v>
      </c>
      <c r="AH51" s="21"/>
      <c r="AI51" s="21"/>
      <c r="AJ51" s="21"/>
      <c r="AK51" s="21"/>
      <c r="AL51" s="21">
        <v>-0.7</v>
      </c>
      <c r="AM51" s="21"/>
      <c r="AN51" s="21"/>
    </row>
    <row r="52" spans="1:40" x14ac:dyDescent="0.35">
      <c r="A52" s="2">
        <v>41091</v>
      </c>
      <c r="B52" s="1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">
        <v>1.2</v>
      </c>
      <c r="L52">
        <f>$V$14/4</f>
        <v>1.9659341121131604</v>
      </c>
      <c r="M52" s="18">
        <v>-0.11108999999999999</v>
      </c>
      <c r="O52" s="20">
        <v>1.3851786977531899</v>
      </c>
      <c r="P52">
        <v>286.2</v>
      </c>
      <c r="Z52" s="1">
        <v>0.4</v>
      </c>
      <c r="AD52">
        <v>1.2502</v>
      </c>
      <c r="AG52" s="21">
        <v>4.3</v>
      </c>
      <c r="AH52" s="21"/>
      <c r="AI52" s="21"/>
      <c r="AJ52" s="21"/>
      <c r="AK52" s="21"/>
      <c r="AL52" s="21">
        <v>-1</v>
      </c>
      <c r="AM52" s="21"/>
      <c r="AN52" s="21"/>
    </row>
    <row r="53" spans="1:40" x14ac:dyDescent="0.35">
      <c r="A53" s="2">
        <v>41183</v>
      </c>
      <c r="B53" s="1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">
        <v>-1.7</v>
      </c>
      <c r="L53">
        <f>$V$14/4</f>
        <v>1.9659341121131604</v>
      </c>
      <c r="M53" s="18">
        <v>-0.45374999999999999</v>
      </c>
      <c r="O53" s="20">
        <v>-2.0513598337387799</v>
      </c>
      <c r="P53">
        <v>316.3</v>
      </c>
      <c r="Z53" s="1">
        <v>0.2</v>
      </c>
      <c r="AD53">
        <v>1.2967</v>
      </c>
      <c r="AG53" s="21">
        <v>3.6</v>
      </c>
      <c r="AH53" s="21"/>
      <c r="AI53" s="21"/>
      <c r="AJ53" s="21"/>
      <c r="AK53" s="21"/>
      <c r="AL53" s="21">
        <v>-1</v>
      </c>
      <c r="AM53" s="21"/>
      <c r="AN53" s="21"/>
    </row>
    <row r="54" spans="1:40" x14ac:dyDescent="0.35">
      <c r="A54" s="2">
        <v>41275</v>
      </c>
      <c r="B54" s="1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">
        <v>-0.1</v>
      </c>
      <c r="L54">
        <f>$V$15/4</f>
        <v>1.9415375243397754</v>
      </c>
      <c r="M54" s="18">
        <v>-0.35360999999999998</v>
      </c>
      <c r="O54" s="20">
        <v>-1.6960241074946001</v>
      </c>
      <c r="P54">
        <v>294.89999999999998</v>
      </c>
      <c r="Z54" s="1">
        <v>-0.4</v>
      </c>
      <c r="AD54">
        <v>1.3206</v>
      </c>
      <c r="AG54" s="21">
        <v>3.6</v>
      </c>
      <c r="AH54" s="21"/>
      <c r="AI54" s="21"/>
      <c r="AJ54" s="21"/>
      <c r="AK54" s="21"/>
      <c r="AL54" s="21">
        <v>-1.1000000000000001</v>
      </c>
      <c r="AM54" s="21"/>
      <c r="AN54" s="21"/>
    </row>
    <row r="55" spans="1:40" x14ac:dyDescent="0.35">
      <c r="A55" s="2">
        <v>41365</v>
      </c>
      <c r="B55" s="1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">
        <v>0.5</v>
      </c>
      <c r="L55">
        <f>$V$15/4</f>
        <v>1.9415375243397754</v>
      </c>
      <c r="M55" s="18">
        <v>0.55430000000000001</v>
      </c>
      <c r="O55" s="20">
        <v>-1.0139256541217301</v>
      </c>
      <c r="P55">
        <v>292.7</v>
      </c>
      <c r="Z55" s="1">
        <v>0.5</v>
      </c>
      <c r="AD55">
        <v>1.3062</v>
      </c>
      <c r="AG55" s="21">
        <v>3.2</v>
      </c>
      <c r="AH55" s="21"/>
      <c r="AI55" s="21"/>
      <c r="AJ55" s="21"/>
      <c r="AK55" s="21"/>
      <c r="AL55" s="21">
        <v>-0.4</v>
      </c>
      <c r="AM55" s="21"/>
      <c r="AN55" s="21"/>
    </row>
    <row r="56" spans="1:40" x14ac:dyDescent="0.35">
      <c r="A56" s="2">
        <v>41456</v>
      </c>
      <c r="B56" s="1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">
        <v>1.8</v>
      </c>
      <c r="L56">
        <f>$V$15/4</f>
        <v>1.9415375243397754</v>
      </c>
      <c r="M56" s="18">
        <v>0.30076999999999998</v>
      </c>
      <c r="O56" s="20">
        <v>-0.56297522033235003</v>
      </c>
      <c r="P56">
        <v>300</v>
      </c>
      <c r="Z56" s="1">
        <v>0.7</v>
      </c>
      <c r="AD56">
        <v>1.3242</v>
      </c>
      <c r="AG56" s="21">
        <v>3.9</v>
      </c>
      <c r="AH56" s="21"/>
      <c r="AI56" s="21"/>
      <c r="AJ56" s="21"/>
      <c r="AK56" s="21"/>
      <c r="AL56" s="21">
        <v>0</v>
      </c>
      <c r="AM56" s="21"/>
      <c r="AN56" s="21"/>
    </row>
    <row r="57" spans="1:40" x14ac:dyDescent="0.35">
      <c r="A57" s="2">
        <v>41548</v>
      </c>
      <c r="B57" s="1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">
        <v>1.7</v>
      </c>
      <c r="L57">
        <f>$V$15/4</f>
        <v>1.9415375243397754</v>
      </c>
      <c r="M57" s="18">
        <v>0.30018</v>
      </c>
      <c r="O57" s="20">
        <v>-0.97062165647419929</v>
      </c>
      <c r="P57">
        <v>316.2</v>
      </c>
      <c r="Z57" s="1">
        <v>1.5</v>
      </c>
      <c r="AD57">
        <v>1.361</v>
      </c>
      <c r="AG57" s="21">
        <v>4.7</v>
      </c>
      <c r="AH57" s="21"/>
      <c r="AI57" s="21"/>
      <c r="AJ57" s="21"/>
      <c r="AK57" s="21"/>
      <c r="AL57" s="21">
        <v>0.8</v>
      </c>
      <c r="AM57" s="21"/>
      <c r="AN57" s="21"/>
    </row>
    <row r="58" spans="1:40" x14ac:dyDescent="0.35">
      <c r="A58" s="2">
        <v>41640</v>
      </c>
      <c r="B58" s="1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">
        <v>0.2</v>
      </c>
      <c r="L58">
        <f>$V$16/4</f>
        <v>1.8564409139922908</v>
      </c>
      <c r="M58" s="18">
        <v>0.39834000000000003</v>
      </c>
      <c r="O58" s="20">
        <v>-2.1286509942533809</v>
      </c>
      <c r="P58">
        <v>305</v>
      </c>
      <c r="Z58" s="1">
        <v>2.9</v>
      </c>
      <c r="AD58">
        <v>1.3695999999999999</v>
      </c>
      <c r="AG58" s="21">
        <v>3.3</v>
      </c>
      <c r="AH58" s="21"/>
      <c r="AI58" s="21"/>
      <c r="AJ58" s="21"/>
      <c r="AK58" s="21"/>
      <c r="AL58" s="21">
        <v>1.6</v>
      </c>
      <c r="AM58" s="21"/>
      <c r="AN58" s="21"/>
    </row>
    <row r="59" spans="1:40" x14ac:dyDescent="0.35">
      <c r="A59" s="2">
        <v>41730</v>
      </c>
      <c r="B59" s="1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">
        <v>0.9</v>
      </c>
      <c r="L59">
        <f>$V$16/4</f>
        <v>1.8564409139922908</v>
      </c>
      <c r="M59" s="18">
        <v>0.21203</v>
      </c>
      <c r="O59" s="20">
        <v>1.2188103207842691</v>
      </c>
      <c r="P59">
        <v>299</v>
      </c>
      <c r="Z59" s="1">
        <v>1.8</v>
      </c>
      <c r="AD59">
        <v>1.3711</v>
      </c>
      <c r="AG59" s="21">
        <v>4.7</v>
      </c>
      <c r="AH59" s="21"/>
      <c r="AI59" s="21"/>
      <c r="AJ59" s="21"/>
      <c r="AK59" s="21"/>
      <c r="AL59" s="21">
        <v>1.2</v>
      </c>
      <c r="AM59" s="21"/>
      <c r="AN59" s="21"/>
    </row>
    <row r="60" spans="1:40" x14ac:dyDescent="0.35">
      <c r="A60" s="2">
        <v>41821</v>
      </c>
      <c r="B60" s="1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">
        <v>2</v>
      </c>
      <c r="L60">
        <f>$V$16/4</f>
        <v>1.8564409139922908</v>
      </c>
      <c r="M60" s="18">
        <v>0.46937000000000001</v>
      </c>
      <c r="O60" s="20">
        <v>-1.027837753629449</v>
      </c>
      <c r="P60">
        <v>305.5</v>
      </c>
      <c r="Z60" s="1">
        <v>1.8</v>
      </c>
      <c r="AD60">
        <v>1.3255999999999999</v>
      </c>
      <c r="AG60" s="21">
        <v>5</v>
      </c>
      <c r="AH60" s="21"/>
      <c r="AI60" s="21"/>
      <c r="AJ60" s="21"/>
      <c r="AK60" s="21"/>
      <c r="AL60" s="21">
        <v>1.4</v>
      </c>
      <c r="AM60" s="21"/>
      <c r="AN60" s="21"/>
    </row>
    <row r="61" spans="1:40" x14ac:dyDescent="0.35">
      <c r="A61" s="2">
        <v>41913</v>
      </c>
      <c r="B61" s="1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">
        <v>1.8</v>
      </c>
      <c r="L61">
        <f>$V$16/4</f>
        <v>1.8564409139922908</v>
      </c>
      <c r="M61" s="18">
        <v>0.35433999999999999</v>
      </c>
      <c r="O61" s="20">
        <v>-1.9701090788438</v>
      </c>
      <c r="P61">
        <v>327.60000000000002</v>
      </c>
      <c r="Z61" s="1">
        <v>2.2999999999999998</v>
      </c>
      <c r="AD61">
        <v>1.2498</v>
      </c>
      <c r="AG61" s="21">
        <v>4.2</v>
      </c>
      <c r="AH61" s="21"/>
      <c r="AI61" s="21"/>
      <c r="AJ61" s="21"/>
      <c r="AK61" s="21"/>
      <c r="AL61" s="21">
        <v>1.4</v>
      </c>
      <c r="AM61" s="21"/>
      <c r="AN61" s="21"/>
    </row>
    <row r="62" spans="1:40" x14ac:dyDescent="0.35">
      <c r="A62" s="2">
        <v>42005</v>
      </c>
      <c r="B62" s="1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">
        <v>0.9</v>
      </c>
      <c r="L62">
        <f>$V$17/4</f>
        <v>1.7603322198688751</v>
      </c>
      <c r="M62" s="18">
        <v>0.63656999999999997</v>
      </c>
      <c r="O62" s="20">
        <v>-3.7741022088656102</v>
      </c>
      <c r="P62">
        <v>315.8</v>
      </c>
      <c r="Z62" s="1">
        <v>0.8</v>
      </c>
      <c r="AD62">
        <v>1.1261000000000001</v>
      </c>
      <c r="AG62" s="21">
        <v>5</v>
      </c>
      <c r="AH62" s="21"/>
      <c r="AI62" s="21"/>
      <c r="AJ62" s="21"/>
      <c r="AK62" s="21"/>
      <c r="AL62" s="21">
        <v>1.7</v>
      </c>
      <c r="AM62" s="21"/>
      <c r="AN62" s="21"/>
    </row>
    <row r="63" spans="1:40" x14ac:dyDescent="0.35">
      <c r="A63" s="2">
        <v>42095</v>
      </c>
      <c r="B63" s="1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">
        <v>1.9</v>
      </c>
      <c r="L63">
        <f>$V$17/4</f>
        <v>1.7603322198688751</v>
      </c>
      <c r="M63" s="18">
        <v>0.47854000000000002</v>
      </c>
      <c r="O63" s="20">
        <v>1.6784047388933101</v>
      </c>
      <c r="P63">
        <v>301.8</v>
      </c>
      <c r="Z63" s="1">
        <v>1.6</v>
      </c>
      <c r="AD63">
        <v>1.1052999999999999</v>
      </c>
      <c r="AG63" s="21">
        <v>4.3</v>
      </c>
      <c r="AH63" s="21"/>
      <c r="AI63" s="21"/>
      <c r="AJ63" s="21"/>
      <c r="AK63" s="21"/>
      <c r="AL63" s="21">
        <v>2</v>
      </c>
      <c r="AM63" s="21"/>
      <c r="AN63" s="21"/>
    </row>
    <row r="64" spans="1:40" x14ac:dyDescent="0.35">
      <c r="A64" s="2">
        <v>42186</v>
      </c>
      <c r="B64" s="1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">
        <v>0.1</v>
      </c>
      <c r="L64">
        <f>$V$17/4</f>
        <v>1.7603322198688751</v>
      </c>
      <c r="M64" s="18">
        <v>0.37979000000000002</v>
      </c>
      <c r="O64" s="20">
        <v>-1.9865240500791499</v>
      </c>
      <c r="P64">
        <v>315.5</v>
      </c>
      <c r="Z64" s="1">
        <v>1.5</v>
      </c>
      <c r="AD64">
        <v>1.1116999999999999</v>
      </c>
      <c r="AG64" s="21">
        <v>3.4</v>
      </c>
      <c r="AH64" s="21"/>
      <c r="AI64" s="21"/>
      <c r="AJ64" s="21"/>
      <c r="AK64" s="21"/>
      <c r="AL64" s="21">
        <v>1.9</v>
      </c>
      <c r="AM64" s="21"/>
      <c r="AN64" s="21"/>
    </row>
    <row r="65" spans="1:40" x14ac:dyDescent="0.35">
      <c r="A65" s="2">
        <v>42278</v>
      </c>
      <c r="B65" s="1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">
        <v>-0.5</v>
      </c>
      <c r="L65">
        <f>$V$17/4</f>
        <v>1.7603322198688751</v>
      </c>
      <c r="M65" s="18">
        <v>0.46306000000000003</v>
      </c>
      <c r="O65" s="20">
        <v>0.22794261530882001</v>
      </c>
      <c r="P65">
        <v>338.9</v>
      </c>
      <c r="Z65" s="1">
        <v>1.1000000000000001</v>
      </c>
      <c r="AD65">
        <v>1.0952999999999999</v>
      </c>
      <c r="AG65" s="21">
        <v>2.9</v>
      </c>
      <c r="AH65" s="21"/>
      <c r="AI65" s="21"/>
      <c r="AJ65" s="21"/>
      <c r="AK65" s="21"/>
      <c r="AL65" s="21">
        <v>2</v>
      </c>
      <c r="AM65" s="21"/>
      <c r="AN65" s="21"/>
    </row>
    <row r="66" spans="1:40" x14ac:dyDescent="0.35">
      <c r="A66" s="2">
        <v>42370</v>
      </c>
      <c r="B66" s="1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">
        <v>1.2</v>
      </c>
      <c r="L66">
        <f>$V$18/4</f>
        <v>1.71219055111046</v>
      </c>
      <c r="M66" s="18">
        <v>0.57313000000000003</v>
      </c>
      <c r="O66" s="20">
        <v>0.33956075174650002</v>
      </c>
      <c r="P66">
        <v>325.3</v>
      </c>
      <c r="Z66" s="1">
        <v>2.5</v>
      </c>
      <c r="AD66">
        <v>1.1020000000000001</v>
      </c>
      <c r="AG66" s="21">
        <v>2.6</v>
      </c>
      <c r="AH66" s="21"/>
      <c r="AI66" s="21"/>
      <c r="AJ66" s="21"/>
      <c r="AK66" s="21"/>
      <c r="AL66" s="21">
        <v>1.9</v>
      </c>
      <c r="AM66" s="21"/>
      <c r="AN66" s="21"/>
    </row>
    <row r="67" spans="1:40" x14ac:dyDescent="0.35">
      <c r="A67" s="2">
        <v>42461</v>
      </c>
      <c r="B67" s="1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">
        <v>1.2</v>
      </c>
      <c r="L67">
        <f>$V$18/4</f>
        <v>1.71219055111046</v>
      </c>
      <c r="M67" s="18">
        <v>0.22178</v>
      </c>
      <c r="O67" s="20">
        <v>-6.6427148916800002E-2</v>
      </c>
      <c r="P67">
        <v>314.2</v>
      </c>
      <c r="Z67" s="1">
        <v>2.2000000000000002</v>
      </c>
      <c r="AD67">
        <v>1.1292</v>
      </c>
      <c r="AG67" s="21">
        <v>2.4</v>
      </c>
      <c r="AH67" s="21"/>
      <c r="AI67" s="21"/>
      <c r="AJ67" s="21"/>
      <c r="AK67" s="21"/>
      <c r="AL67" s="21">
        <v>1.6</v>
      </c>
      <c r="AM67" s="21"/>
      <c r="AN67" s="21"/>
    </row>
    <row r="68" spans="1:40" x14ac:dyDescent="0.35">
      <c r="A68" s="2">
        <v>42552</v>
      </c>
      <c r="B68" s="1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">
        <v>-0.1</v>
      </c>
      <c r="L68">
        <f>$V$18/4</f>
        <v>1.71219055111046</v>
      </c>
      <c r="M68" s="18">
        <v>0.47817999999999999</v>
      </c>
      <c r="O68" s="20">
        <v>1.91977487274632</v>
      </c>
      <c r="P68">
        <v>333.4</v>
      </c>
      <c r="Z68" s="1">
        <v>2</v>
      </c>
      <c r="AD68">
        <v>1.1166</v>
      </c>
      <c r="AG68" s="21">
        <v>2.7</v>
      </c>
      <c r="AH68" s="21"/>
      <c r="AI68" s="21"/>
      <c r="AJ68" s="21"/>
      <c r="AK68" s="21"/>
      <c r="AL68" s="21">
        <v>1.7</v>
      </c>
      <c r="AM68" s="21"/>
      <c r="AN68" s="21"/>
    </row>
    <row r="69" spans="1:40" x14ac:dyDescent="0.35">
      <c r="A69" s="2">
        <v>42644</v>
      </c>
      <c r="B69" s="1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">
        <v>0.6</v>
      </c>
      <c r="L69">
        <f>$V$18/4</f>
        <v>1.71219055111046</v>
      </c>
      <c r="M69" s="18">
        <v>0.78015999999999996</v>
      </c>
      <c r="O69" s="20">
        <v>4.7208648124989621</v>
      </c>
      <c r="P69">
        <v>358.1</v>
      </c>
      <c r="Z69" s="1">
        <v>1.9</v>
      </c>
      <c r="AD69">
        <v>1.0789</v>
      </c>
      <c r="AG69" s="21">
        <v>3.5</v>
      </c>
      <c r="AH69" s="21"/>
      <c r="AI69" s="21"/>
      <c r="AJ69" s="21"/>
      <c r="AK69" s="21"/>
      <c r="AL69" s="21">
        <v>2.1</v>
      </c>
      <c r="AM69" s="21"/>
      <c r="AN69" s="21"/>
    </row>
    <row r="70" spans="1:40" x14ac:dyDescent="0.35">
      <c r="A70" s="2">
        <v>42736</v>
      </c>
      <c r="B70" s="1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">
        <v>2.6</v>
      </c>
      <c r="L70">
        <f>$V$19/4</f>
        <v>1.7368001982913341</v>
      </c>
      <c r="M70" s="18">
        <v>0.69562000000000002</v>
      </c>
      <c r="O70" s="20">
        <v>6.0890419589796583</v>
      </c>
      <c r="P70">
        <v>326.39999999999998</v>
      </c>
      <c r="Z70" s="1">
        <v>2.2999999999999998</v>
      </c>
      <c r="AD70">
        <v>1.0648</v>
      </c>
      <c r="AG70" s="21">
        <v>4.0999999999999996</v>
      </c>
      <c r="AH70" s="21"/>
      <c r="AI70" s="21"/>
      <c r="AJ70" s="21"/>
      <c r="AK70" s="21"/>
      <c r="AL70" s="21">
        <v>2.2000000000000002</v>
      </c>
      <c r="AM70" s="21"/>
      <c r="AN70" s="21"/>
    </row>
    <row r="71" spans="1:40" x14ac:dyDescent="0.35">
      <c r="A71" s="2">
        <v>42826</v>
      </c>
      <c r="B71" s="1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">
        <v>1.7</v>
      </c>
      <c r="L71">
        <f>$V$19/4</f>
        <v>1.7368001982913341</v>
      </c>
      <c r="M71" s="18">
        <v>0.79635</v>
      </c>
      <c r="O71" s="20">
        <v>-3.40669355065251</v>
      </c>
      <c r="P71">
        <v>332.7</v>
      </c>
      <c r="Z71" s="1">
        <v>2.7</v>
      </c>
      <c r="AD71">
        <v>1.1021000000000001</v>
      </c>
      <c r="AG71" s="21">
        <v>3.9</v>
      </c>
      <c r="AH71" s="21"/>
      <c r="AI71" s="21"/>
      <c r="AJ71" s="21"/>
      <c r="AK71" s="21"/>
      <c r="AL71" s="21">
        <v>2.8</v>
      </c>
      <c r="AM71" s="21"/>
      <c r="AN71" s="21"/>
    </row>
    <row r="72" spans="1:40" x14ac:dyDescent="0.35">
      <c r="A72" s="2">
        <v>42917</v>
      </c>
      <c r="B72" s="1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">
        <v>1.2</v>
      </c>
      <c r="L72">
        <f>$V$19/4</f>
        <v>1.7368001982913341</v>
      </c>
      <c r="M72" s="18">
        <v>0.74746000000000001</v>
      </c>
      <c r="O72" s="20">
        <v>-0.31706445333054001</v>
      </c>
      <c r="P72">
        <v>343.2</v>
      </c>
      <c r="Z72" s="1">
        <v>3.2</v>
      </c>
      <c r="AD72">
        <v>1.1746000000000001</v>
      </c>
      <c r="AG72" s="21">
        <v>4.2</v>
      </c>
      <c r="AH72" s="21"/>
      <c r="AI72" s="21"/>
      <c r="AJ72" s="21"/>
      <c r="AK72" s="21"/>
      <c r="AL72" s="21">
        <v>3.1</v>
      </c>
      <c r="AM72" s="21"/>
      <c r="AN72" s="21"/>
    </row>
    <row r="73" spans="1:40" x14ac:dyDescent="0.35">
      <c r="A73" s="2">
        <v>43009</v>
      </c>
      <c r="B73" s="1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">
        <v>1.1000000000000001</v>
      </c>
      <c r="L73">
        <f>$V$19/4</f>
        <v>1.7368001982913341</v>
      </c>
      <c r="M73" s="18">
        <v>0.79752999999999996</v>
      </c>
      <c r="O73" s="20">
        <v>0.1557393708772</v>
      </c>
      <c r="P73">
        <v>373.8</v>
      </c>
      <c r="Z73" s="1">
        <v>3.8</v>
      </c>
      <c r="AD73">
        <v>1.1774</v>
      </c>
      <c r="AG73" s="21">
        <v>5</v>
      </c>
      <c r="AH73" s="21"/>
      <c r="AI73" s="21"/>
      <c r="AJ73" s="21"/>
      <c r="AK73" s="21"/>
      <c r="AL73" s="21">
        <v>3.1</v>
      </c>
      <c r="AM73" s="21"/>
      <c r="AN73" s="21"/>
    </row>
    <row r="74" spans="1:40" x14ac:dyDescent="0.35">
      <c r="A74" s="2">
        <v>43101</v>
      </c>
      <c r="B74" s="1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">
        <v>0.8</v>
      </c>
      <c r="L74">
        <f>$V$20/4</f>
        <v>1.6874434581278699</v>
      </c>
      <c r="M74" s="18">
        <v>-3.4000000000000002E-4</v>
      </c>
      <c r="O74" s="20">
        <v>-1.3359061678837321</v>
      </c>
      <c r="P74">
        <v>341.7</v>
      </c>
      <c r="Z74" s="1">
        <v>1.9</v>
      </c>
      <c r="AD74">
        <v>1.2292000000000001</v>
      </c>
      <c r="AG74" s="21">
        <v>5.4</v>
      </c>
      <c r="AH74" s="21"/>
      <c r="AI74" s="21"/>
      <c r="AJ74" s="21"/>
      <c r="AK74" s="21"/>
      <c r="AL74" s="21">
        <v>2.4</v>
      </c>
      <c r="AM74" s="21"/>
      <c r="AN74" s="21"/>
    </row>
    <row r="75" spans="1:40" x14ac:dyDescent="0.35">
      <c r="A75" s="2">
        <v>43191</v>
      </c>
      <c r="B75" s="1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">
        <v>0.3</v>
      </c>
      <c r="L75">
        <f>$V$20/4</f>
        <v>1.6874434581278699</v>
      </c>
      <c r="M75" s="18">
        <v>0.55849000000000004</v>
      </c>
      <c r="O75" s="20">
        <v>3.5229242764519122</v>
      </c>
      <c r="P75">
        <v>337.3</v>
      </c>
      <c r="Z75" s="1">
        <v>1.8</v>
      </c>
      <c r="AD75">
        <v>1.1915</v>
      </c>
      <c r="AG75" s="21">
        <v>5.9</v>
      </c>
      <c r="AH75" s="21"/>
      <c r="AI75" s="21"/>
      <c r="AJ75" s="21"/>
      <c r="AK75" s="21"/>
      <c r="AL75" s="21">
        <v>2.1</v>
      </c>
      <c r="AM75" s="21"/>
      <c r="AN75" s="21"/>
    </row>
    <row r="76" spans="1:40" x14ac:dyDescent="0.35">
      <c r="A76" s="2">
        <v>43282</v>
      </c>
      <c r="B76" s="1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">
        <v>-0.9</v>
      </c>
      <c r="L76">
        <f>$V$20/4</f>
        <v>1.6874434581278699</v>
      </c>
      <c r="M76" s="18">
        <v>-2.4459999999999999E-2</v>
      </c>
      <c r="O76" s="20">
        <v>2.7414166084687399</v>
      </c>
      <c r="P76">
        <v>355.5</v>
      </c>
      <c r="Z76" s="1">
        <v>0.2</v>
      </c>
      <c r="AD76">
        <v>1.1629</v>
      </c>
      <c r="AG76" s="21">
        <v>5.6</v>
      </c>
      <c r="AH76" s="21"/>
      <c r="AI76" s="21"/>
      <c r="AJ76" s="21"/>
      <c r="AK76" s="21"/>
      <c r="AL76" s="21">
        <v>1.3</v>
      </c>
      <c r="AM76" s="21"/>
      <c r="AN76" s="21"/>
    </row>
    <row r="77" spans="1:40" x14ac:dyDescent="0.35">
      <c r="A77" s="2">
        <v>43374</v>
      </c>
      <c r="B77" s="1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">
        <v>-0.1</v>
      </c>
      <c r="L77">
        <f>$V$20/4</f>
        <v>1.6874434581278699</v>
      </c>
      <c r="M77" s="18">
        <v>0.68808000000000002</v>
      </c>
      <c r="O77" s="20">
        <v>0.64463924002540995</v>
      </c>
      <c r="P77">
        <v>396.4</v>
      </c>
      <c r="Z77" s="1">
        <v>0.1</v>
      </c>
      <c r="AD77">
        <v>1.1414</v>
      </c>
      <c r="AG77" s="21">
        <v>4.4000000000000004</v>
      </c>
      <c r="AH77" s="21"/>
      <c r="AI77" s="21"/>
      <c r="AJ77" s="21"/>
      <c r="AK77" s="21"/>
      <c r="AL77" s="21">
        <v>1.2</v>
      </c>
      <c r="AM77" s="21"/>
      <c r="AN77" s="21"/>
    </row>
    <row r="78" spans="1:40" x14ac:dyDescent="0.35">
      <c r="A78" s="2">
        <v>43466</v>
      </c>
      <c r="B78" s="1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">
        <v>3.7</v>
      </c>
      <c r="L78">
        <f>$V$21/4</f>
        <v>1.4876251885982867</v>
      </c>
      <c r="M78" s="18">
        <v>0.59633000000000003</v>
      </c>
      <c r="O78" s="20">
        <v>-4.0908053794580796</v>
      </c>
      <c r="P78">
        <v>364.1</v>
      </c>
      <c r="Z78" s="1">
        <v>1.4</v>
      </c>
      <c r="AD78">
        <v>1.1357999999999999</v>
      </c>
      <c r="AG78" s="21">
        <v>3.8</v>
      </c>
      <c r="AH78" s="21"/>
      <c r="AI78" s="21"/>
      <c r="AJ78" s="21"/>
      <c r="AK78" s="21"/>
      <c r="AL78" s="21">
        <v>1.8</v>
      </c>
      <c r="AM78" s="21"/>
      <c r="AN78" s="21"/>
    </row>
    <row r="79" spans="1:40" x14ac:dyDescent="0.35">
      <c r="A79" s="2">
        <v>43556</v>
      </c>
      <c r="B79" s="1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">
        <v>-1.5</v>
      </c>
      <c r="L79">
        <f>$V$21/4</f>
        <v>1.4876251885982867</v>
      </c>
      <c r="M79" s="18">
        <v>0.35109000000000001</v>
      </c>
      <c r="O79" s="20">
        <v>0.49104950760075</v>
      </c>
      <c r="P79">
        <v>374.5</v>
      </c>
      <c r="Z79" s="1">
        <v>0.6</v>
      </c>
      <c r="AD79">
        <v>1.1236999999999999</v>
      </c>
      <c r="AG79" s="21">
        <v>3.9</v>
      </c>
      <c r="AH79" s="21"/>
      <c r="AI79" s="21"/>
      <c r="AJ79" s="21"/>
      <c r="AK79" s="21"/>
      <c r="AL79" s="21">
        <v>1.6</v>
      </c>
      <c r="AM79" s="21"/>
      <c r="AN79" s="21"/>
    </row>
    <row r="80" spans="1:40" x14ac:dyDescent="0.35">
      <c r="A80" s="2">
        <v>43647</v>
      </c>
      <c r="B80" s="1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">
        <v>0.9</v>
      </c>
      <c r="L80">
        <f>$V$21/4</f>
        <v>1.4876251885982867</v>
      </c>
      <c r="M80" s="18">
        <v>0.16294</v>
      </c>
      <c r="O80" s="20">
        <v>-3.0442562017970989</v>
      </c>
      <c r="P80">
        <v>376.9</v>
      </c>
      <c r="Z80" s="1">
        <v>1.5</v>
      </c>
      <c r="AD80">
        <v>1.1119000000000001</v>
      </c>
      <c r="AG80" s="21">
        <v>4.3</v>
      </c>
      <c r="AH80" s="21"/>
      <c r="AI80" s="21"/>
      <c r="AJ80" s="21"/>
      <c r="AK80" s="21"/>
      <c r="AL80" s="21">
        <v>1.8</v>
      </c>
      <c r="AM80" s="21"/>
      <c r="AN80" s="21"/>
    </row>
    <row r="81" spans="1:40" x14ac:dyDescent="0.35">
      <c r="A81" s="2">
        <v>43739</v>
      </c>
      <c r="B81" s="1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">
        <v>-1.1000000000000001</v>
      </c>
      <c r="L81">
        <f>$V$21/4</f>
        <v>1.4876251885982867</v>
      </c>
      <c r="M81" s="18">
        <v>5.6030000000000003E-2</v>
      </c>
      <c r="O81" s="20">
        <v>-2.5458453917278212</v>
      </c>
      <c r="P81">
        <v>414.7</v>
      </c>
      <c r="Z81" s="1">
        <v>0.9</v>
      </c>
      <c r="AD81">
        <v>1.1071</v>
      </c>
      <c r="AG81" s="21">
        <v>4.7</v>
      </c>
      <c r="AH81" s="21"/>
      <c r="AI81" s="21"/>
      <c r="AJ81" s="21"/>
      <c r="AK81" s="21"/>
      <c r="AL81" s="21">
        <v>1.2</v>
      </c>
      <c r="AM81" s="21"/>
      <c r="AN81" s="21"/>
    </row>
    <row r="82" spans="1:40" x14ac:dyDescent="0.35">
      <c r="A82" s="2">
        <v>43831</v>
      </c>
      <c r="B82" s="1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">
        <v>-2</v>
      </c>
      <c r="L82">
        <f>$V$22/4</f>
        <v>0.55965958918530134</v>
      </c>
      <c r="M82" s="18">
        <v>-3.4341699999999999</v>
      </c>
      <c r="O82" s="20">
        <v>3.62882309515027</v>
      </c>
      <c r="P82">
        <v>379</v>
      </c>
      <c r="Z82" s="1">
        <v>-1.5</v>
      </c>
      <c r="AD82">
        <v>1.1027</v>
      </c>
      <c r="AG82" s="21">
        <v>2.9</v>
      </c>
      <c r="AH82" s="21"/>
      <c r="AI82" s="21"/>
      <c r="AJ82" s="21"/>
      <c r="AK82" s="21"/>
      <c r="AL82" s="21">
        <v>-2.9</v>
      </c>
      <c r="AM82" s="21"/>
      <c r="AN82" s="21"/>
    </row>
    <row r="83" spans="1:40" x14ac:dyDescent="0.35">
      <c r="A83" s="2">
        <v>43922</v>
      </c>
      <c r="B83" s="1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">
        <v>-20.5</v>
      </c>
      <c r="L83">
        <f>$V$22/4</f>
        <v>0.55965958918530134</v>
      </c>
      <c r="M83" s="18">
        <v>-11.27702</v>
      </c>
      <c r="O83" s="20">
        <v>-8.32119646560575</v>
      </c>
      <c r="P83">
        <v>429</v>
      </c>
      <c r="Z83" s="1">
        <v>-10.6</v>
      </c>
      <c r="AD83">
        <v>1.1013999999999999</v>
      </c>
      <c r="AG83" s="21">
        <v>-6.9</v>
      </c>
      <c r="AH83" s="21"/>
      <c r="AI83" s="21"/>
      <c r="AJ83" s="21"/>
      <c r="AK83" s="21"/>
      <c r="AL83" s="21">
        <v>-14.1</v>
      </c>
      <c r="AM83" s="21"/>
      <c r="AN83" s="21"/>
    </row>
    <row r="84" spans="1:40" x14ac:dyDescent="0.35">
      <c r="A84" s="2">
        <v>44013</v>
      </c>
      <c r="B84" s="1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">
        <v>17.2</v>
      </c>
      <c r="L84">
        <f>$V$22/4</f>
        <v>0.55965958918530134</v>
      </c>
      <c r="M84" s="18">
        <v>12.103949999999999</v>
      </c>
      <c r="O84" s="20">
        <v>0.72399981900943</v>
      </c>
      <c r="P84">
        <v>438.3</v>
      </c>
      <c r="Z84" s="1">
        <v>-2.6</v>
      </c>
      <c r="AD84">
        <v>1.1689000000000001</v>
      </c>
      <c r="AG84" s="21">
        <v>-0.2</v>
      </c>
      <c r="AH84" s="21"/>
      <c r="AI84" s="21"/>
      <c r="AJ84" s="21"/>
      <c r="AK84" s="21"/>
      <c r="AL84" s="21">
        <v>-3.9</v>
      </c>
      <c r="AM84" s="21"/>
      <c r="AN84" s="21"/>
    </row>
    <row r="85" spans="1:40" x14ac:dyDescent="0.35">
      <c r="A85" s="2">
        <v>44105</v>
      </c>
      <c r="B85" s="1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">
        <v>4.5</v>
      </c>
      <c r="L85">
        <f>$V$22/4</f>
        <v>0.55965958918530134</v>
      </c>
      <c r="M85" s="18">
        <v>-6.2100000000000002E-2</v>
      </c>
      <c r="O85" s="20">
        <v>-0.39667660907039998</v>
      </c>
      <c r="P85">
        <v>470.2</v>
      </c>
      <c r="Z85" s="1">
        <v>-2.1</v>
      </c>
      <c r="AD85">
        <v>1.1929000000000001</v>
      </c>
      <c r="AG85" s="21">
        <v>0.6</v>
      </c>
      <c r="AH85" s="21"/>
      <c r="AI85" s="21"/>
      <c r="AJ85" s="21"/>
      <c r="AK85" s="21"/>
      <c r="AL85" s="21">
        <v>-4</v>
      </c>
      <c r="AM85" s="21"/>
      <c r="AN85" s="21"/>
    </row>
    <row r="86" spans="1:40" x14ac:dyDescent="0.35">
      <c r="A86" s="2">
        <v>44197</v>
      </c>
      <c r="B86" s="1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">
        <v>2.6</v>
      </c>
      <c r="L86">
        <f>$V$23/4</f>
        <v>2.1121173540703531</v>
      </c>
      <c r="M86" s="18">
        <v>0.39471000000000001</v>
      </c>
      <c r="O86" s="20">
        <v>7.4757720944453796</v>
      </c>
      <c r="P86">
        <v>458</v>
      </c>
      <c r="Z86" s="1">
        <v>-1.6</v>
      </c>
      <c r="AD86">
        <v>1.2048000000000001</v>
      </c>
      <c r="AG86" s="21">
        <v>4.0999999999999996</v>
      </c>
      <c r="AH86" s="21"/>
      <c r="AI86" s="21"/>
      <c r="AJ86" s="21"/>
      <c r="AK86" s="21"/>
      <c r="AL86" s="21">
        <v>-0.2</v>
      </c>
      <c r="AM86" s="21"/>
      <c r="AN86" s="21"/>
    </row>
    <row r="87" spans="1:40" x14ac:dyDescent="0.35">
      <c r="A87" s="2">
        <v>44287</v>
      </c>
      <c r="B87" s="1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">
        <v>1</v>
      </c>
      <c r="L87">
        <f>$V$23/4</f>
        <v>2.1121173540703531</v>
      </c>
      <c r="M87" s="18">
        <v>2.10263</v>
      </c>
      <c r="O87" s="20">
        <v>8.6168710763757801</v>
      </c>
      <c r="P87">
        <v>455.3</v>
      </c>
      <c r="Z87" s="1">
        <v>10.8</v>
      </c>
      <c r="AD87">
        <v>1.2058</v>
      </c>
      <c r="AG87" s="21">
        <v>17</v>
      </c>
      <c r="AH87" s="21"/>
      <c r="AI87" s="21"/>
      <c r="AJ87" s="21"/>
      <c r="AK87" s="21"/>
      <c r="AL87" s="21">
        <v>14.8</v>
      </c>
      <c r="AM87" s="21"/>
      <c r="AN87" s="21"/>
    </row>
    <row r="88" spans="1:40" x14ac:dyDescent="0.35">
      <c r="A88" s="2">
        <v>44378</v>
      </c>
      <c r="B88" s="1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">
        <v>-0.6</v>
      </c>
      <c r="L88">
        <f>$V$23/4</f>
        <v>2.1121173540703531</v>
      </c>
      <c r="M88" s="18">
        <v>2.0802700000000001</v>
      </c>
      <c r="O88" s="20">
        <v>3.1575562492633602</v>
      </c>
      <c r="P88">
        <v>441.4</v>
      </c>
      <c r="Z88" s="1">
        <v>2.4</v>
      </c>
      <c r="AD88">
        <v>1.1788000000000001</v>
      </c>
      <c r="AG88" s="21">
        <v>10.1</v>
      </c>
      <c r="AH88" s="21"/>
      <c r="AI88" s="21"/>
      <c r="AJ88" s="21"/>
      <c r="AK88" s="21"/>
      <c r="AL88" s="21">
        <v>4.5999999999999996</v>
      </c>
      <c r="AM88" s="21"/>
      <c r="AN88" s="21"/>
    </row>
    <row r="89" spans="1:40" x14ac:dyDescent="0.35">
      <c r="A89" s="2">
        <v>44470</v>
      </c>
      <c r="B89" s="1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">
        <v>3.7</v>
      </c>
      <c r="L89">
        <f>$V$23/4</f>
        <v>2.1121173540703531</v>
      </c>
      <c r="M89" s="18">
        <v>0.54925999999999997</v>
      </c>
      <c r="O89" s="20">
        <v>6.5731795404730997</v>
      </c>
      <c r="P89">
        <v>500.6</v>
      </c>
      <c r="Z89" s="1">
        <v>1.6</v>
      </c>
      <c r="AD89">
        <v>1.1435</v>
      </c>
      <c r="AG89" s="21">
        <v>11.9</v>
      </c>
      <c r="AH89" s="21"/>
      <c r="AI89" s="21"/>
      <c r="AJ89" s="21"/>
      <c r="AK89" s="21"/>
      <c r="AL89" s="21">
        <v>5.2</v>
      </c>
      <c r="AM89" s="21"/>
      <c r="AN89" s="21"/>
    </row>
    <row r="90" spans="1:40" x14ac:dyDescent="0.35">
      <c r="A90" s="2">
        <v>44562</v>
      </c>
      <c r="B90" s="1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">
        <v>-0.1</v>
      </c>
      <c r="L90">
        <f>$V$24/4</f>
        <v>0.74727102150913183</v>
      </c>
      <c r="M90" s="18">
        <v>0.60416999999999998</v>
      </c>
      <c r="O90" s="20">
        <v>5.6895696947783003</v>
      </c>
      <c r="P90">
        <v>437.3</v>
      </c>
      <c r="Z90" s="1">
        <v>4</v>
      </c>
      <c r="AD90">
        <v>1.1216999999999999</v>
      </c>
      <c r="AG90" s="21">
        <v>10.7</v>
      </c>
      <c r="AH90" s="21"/>
      <c r="AI90" s="21"/>
      <c r="AJ90" s="21"/>
      <c r="AK90" s="21"/>
      <c r="AL90" s="21">
        <v>5.4</v>
      </c>
      <c r="AM90" s="21"/>
      <c r="AN90" s="21"/>
    </row>
    <row r="91" spans="1:40" x14ac:dyDescent="0.35">
      <c r="A91" s="2">
        <v>44652</v>
      </c>
      <c r="B91" s="1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">
        <v>0.9</v>
      </c>
      <c r="L91">
        <f>$V$24/4</f>
        <v>0.74727102150913183</v>
      </c>
      <c r="M91" s="18">
        <v>0.81647999999999998</v>
      </c>
      <c r="O91" s="20">
        <v>8.4726718504168996</v>
      </c>
      <c r="P91">
        <v>447.7</v>
      </c>
      <c r="Z91" s="1">
        <v>1.6</v>
      </c>
      <c r="AD91">
        <v>1.0647</v>
      </c>
      <c r="AG91" s="21">
        <v>9.6999999999999993</v>
      </c>
      <c r="AH91" s="21"/>
      <c r="AI91" s="21"/>
      <c r="AJ91" s="21"/>
      <c r="AK91" s="21"/>
      <c r="AL91" s="21">
        <v>4.0999999999999996</v>
      </c>
      <c r="AM91" s="21"/>
      <c r="AN91" s="21"/>
    </row>
    <row r="92" spans="1:40" x14ac:dyDescent="0.35">
      <c r="A92" s="2">
        <v>44743</v>
      </c>
      <c r="B92" s="1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">
        <v>1</v>
      </c>
      <c r="L92">
        <f>$V$24/4</f>
        <v>0.74727102150913183</v>
      </c>
      <c r="M92" s="18">
        <v>0.47155000000000002</v>
      </c>
      <c r="O92" s="20">
        <v>-2.3418192944524998</v>
      </c>
      <c r="P92">
        <v>453.3</v>
      </c>
      <c r="Z92" s="1">
        <v>1.2</v>
      </c>
      <c r="AD92">
        <v>1.0069999999999999</v>
      </c>
      <c r="AG92" s="21">
        <v>9.1</v>
      </c>
      <c r="AH92" s="21"/>
      <c r="AI92" s="21"/>
      <c r="AJ92" s="21"/>
      <c r="AK92" s="21"/>
      <c r="AL92" s="21">
        <v>2.5</v>
      </c>
      <c r="AM92" s="21"/>
      <c r="AN92" s="21"/>
    </row>
    <row r="93" spans="1:40" x14ac:dyDescent="0.35">
      <c r="A93" s="2">
        <v>44835</v>
      </c>
      <c r="B93" s="1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">
        <v>-1.1000000000000001</v>
      </c>
      <c r="L93">
        <f>$V$24/4</f>
        <v>0.74727102150913183</v>
      </c>
      <c r="M93" s="18">
        <v>-6.8700000000000002E-3</v>
      </c>
      <c r="O93" s="20">
        <v>-1.3515218563061</v>
      </c>
      <c r="P93">
        <v>568.9</v>
      </c>
      <c r="Z93" s="1">
        <v>0.8</v>
      </c>
      <c r="AD93">
        <v>1.0205</v>
      </c>
      <c r="AG93" s="21">
        <v>7.1</v>
      </c>
      <c r="AH93" s="21"/>
      <c r="AI93" s="21"/>
      <c r="AJ93" s="21"/>
      <c r="AK93" s="21"/>
      <c r="AL93" s="21">
        <v>1.9</v>
      </c>
      <c r="AM93" s="21"/>
      <c r="AN93" s="21"/>
    </row>
    <row r="94" spans="1:40" x14ac:dyDescent="0.35">
      <c r="A94" s="2">
        <v>44927</v>
      </c>
      <c r="B94" s="1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">
        <v>-0.2</v>
      </c>
      <c r="M94" s="18">
        <v>4.138E-2</v>
      </c>
      <c r="O94" s="20">
        <v>-14.338800721338</v>
      </c>
      <c r="P94">
        <v>497</v>
      </c>
      <c r="Z94" s="1">
        <v>-0.1</v>
      </c>
      <c r="AD94">
        <v>1.073</v>
      </c>
      <c r="AG94" s="21">
        <v>7.1</v>
      </c>
      <c r="AH94" s="21"/>
      <c r="AI94" s="21"/>
      <c r="AJ94" s="21"/>
      <c r="AK94" s="21"/>
      <c r="AL94" s="21">
        <v>1.3</v>
      </c>
      <c r="AM94" s="21"/>
      <c r="AN94" s="21"/>
    </row>
    <row r="95" spans="1:40" x14ac:dyDescent="0.35">
      <c r="A95" s="2">
        <v>45017</v>
      </c>
      <c r="B95" s="1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">
        <v>-0.9</v>
      </c>
      <c r="M95" s="18">
        <v>0.12595999999999999</v>
      </c>
      <c r="O95" s="20">
        <v>-10.59271501772808</v>
      </c>
      <c r="P95">
        <v>477.6</v>
      </c>
      <c r="Z95" s="1">
        <v>0.1</v>
      </c>
      <c r="AD95">
        <v>1.0887</v>
      </c>
      <c r="AG95" s="21">
        <v>5.9</v>
      </c>
      <c r="AH95" s="21"/>
      <c r="AI95" s="21"/>
      <c r="AJ95" s="21"/>
      <c r="AK95" s="21"/>
      <c r="AL95" s="21">
        <v>0.6</v>
      </c>
      <c r="AM95" s="21"/>
      <c r="AN95" s="21"/>
    </row>
    <row r="96" spans="1:40" x14ac:dyDescent="0.35">
      <c r="A96" s="2">
        <v>45108</v>
      </c>
      <c r="B96" s="1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">
        <v>-0.7</v>
      </c>
      <c r="M96" s="18">
        <v>-6.3670000000000004E-2</v>
      </c>
      <c r="O96" s="20">
        <v>6.2133601011670002E-2</v>
      </c>
      <c r="Z96" s="1">
        <v>-0.3</v>
      </c>
      <c r="AD96">
        <v>1.0884</v>
      </c>
      <c r="AG96" s="21">
        <v>6.2</v>
      </c>
      <c r="AH96" s="21"/>
      <c r="AI96" s="21"/>
      <c r="AJ96" s="21"/>
      <c r="AK96" s="21"/>
      <c r="AL96" s="21">
        <v>0.1</v>
      </c>
      <c r="AM96" s="21"/>
      <c r="AN96" s="21"/>
    </row>
    <row r="97" spans="1:40" x14ac:dyDescent="0.35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">
        <v>-1.6</v>
      </c>
      <c r="M97" s="18">
        <v>-5.4140000000000001E-2</v>
      </c>
      <c r="Z97" s="1">
        <v>-0.2</v>
      </c>
      <c r="AD97">
        <v>1.0750999999999999</v>
      </c>
      <c r="AG97" s="21">
        <v>5.9</v>
      </c>
      <c r="AH97" s="21"/>
      <c r="AI97" s="21"/>
      <c r="AJ97" s="21"/>
      <c r="AK97" s="21"/>
      <c r="AL97" s="21">
        <v>0.1</v>
      </c>
      <c r="AM97" s="21"/>
      <c r="AN97" s="21"/>
    </row>
    <row r="98" spans="1:40" x14ac:dyDescent="0.35">
      <c r="D98" s="1"/>
      <c r="I98" s="19"/>
      <c r="AG98" s="21">
        <v>5.5</v>
      </c>
      <c r="AH98" s="21"/>
      <c r="AI98" s="21"/>
      <c r="AJ98" s="21"/>
      <c r="AK98" s="21"/>
      <c r="AL98" s="21">
        <v>0.3</v>
      </c>
      <c r="AM98" s="21"/>
      <c r="AN98" s="21"/>
    </row>
    <row r="99" spans="1:40" x14ac:dyDescent="0.35">
      <c r="D99" s="1"/>
      <c r="I99" s="19"/>
    </row>
    <row r="100" spans="1:40" x14ac:dyDescent="0.35">
      <c r="D100" s="1"/>
      <c r="I100" s="19"/>
    </row>
    <row r="101" spans="1:40" x14ac:dyDescent="0.35">
      <c r="D101" s="1"/>
      <c r="I101" s="19"/>
    </row>
    <row r="102" spans="1:40" x14ac:dyDescent="0.35">
      <c r="D102" s="1"/>
      <c r="I102" s="19"/>
    </row>
    <row r="103" spans="1:40" x14ac:dyDescent="0.35">
      <c r="D103" s="1"/>
      <c r="I103" s="19"/>
    </row>
    <row r="104" spans="1:40" x14ac:dyDescent="0.35">
      <c r="D104" s="1"/>
      <c r="I104" s="19"/>
    </row>
    <row r="105" spans="1:40" x14ac:dyDescent="0.35">
      <c r="D105" s="1"/>
      <c r="I105" s="19"/>
    </row>
    <row r="106" spans="1:40" x14ac:dyDescent="0.35">
      <c r="D106" s="1"/>
      <c r="I106" s="19"/>
    </row>
    <row r="107" spans="1:40" x14ac:dyDescent="0.35">
      <c r="D107" s="1"/>
      <c r="I107" s="19"/>
    </row>
    <row r="108" spans="1:40" x14ac:dyDescent="0.35">
      <c r="D108" s="1"/>
      <c r="I108" s="19"/>
    </row>
    <row r="109" spans="1:40" x14ac:dyDescent="0.35">
      <c r="I109" s="19"/>
    </row>
    <row r="110" spans="1:40" x14ac:dyDescent="0.35">
      <c r="I110" s="19"/>
    </row>
    <row r="111" spans="1:40" x14ac:dyDescent="0.35">
      <c r="I111" s="19"/>
    </row>
    <row r="112" spans="1:40" x14ac:dyDescent="0.35">
      <c r="I112" s="19"/>
    </row>
    <row r="113" spans="9:9" x14ac:dyDescent="0.35">
      <c r="I113" s="19"/>
    </row>
    <row r="114" spans="9:9" x14ac:dyDescent="0.35">
      <c r="I114" s="19"/>
    </row>
    <row r="115" spans="9:9" x14ac:dyDescent="0.35">
      <c r="I115" s="19"/>
    </row>
    <row r="116" spans="9:9" x14ac:dyDescent="0.35">
      <c r="I116" s="19"/>
    </row>
    <row r="117" spans="9:9" x14ac:dyDescent="0.35">
      <c r="I117" s="19"/>
    </row>
    <row r="118" spans="9:9" x14ac:dyDescent="0.35">
      <c r="I118" s="19"/>
    </row>
    <row r="119" spans="9:9" x14ac:dyDescent="0.35">
      <c r="I119" s="19"/>
    </row>
    <row r="120" spans="9:9" x14ac:dyDescent="0.35">
      <c r="I120" s="19"/>
    </row>
    <row r="121" spans="9:9" x14ac:dyDescent="0.35">
      <c r="I121" s="19"/>
    </row>
    <row r="122" spans="9:9" x14ac:dyDescent="0.35">
      <c r="I122" s="19"/>
    </row>
    <row r="123" spans="9:9" x14ac:dyDescent="0.35">
      <c r="I123" s="19"/>
    </row>
    <row r="124" spans="9:9" x14ac:dyDescent="0.35">
      <c r="I124" s="19"/>
    </row>
    <row r="125" spans="9:9" x14ac:dyDescent="0.35">
      <c r="I125" s="19"/>
    </row>
    <row r="126" spans="9:9" x14ac:dyDescent="0.35">
      <c r="I126" s="19"/>
    </row>
    <row r="127" spans="9:9" x14ac:dyDescent="0.35">
      <c r="I127" s="19"/>
    </row>
    <row r="128" spans="9:9" x14ac:dyDescent="0.35">
      <c r="I128" s="19"/>
    </row>
    <row r="129" spans="9:9" x14ac:dyDescent="0.35">
      <c r="I129" s="19"/>
    </row>
    <row r="130" spans="9:9" x14ac:dyDescent="0.35">
      <c r="I130" s="19"/>
    </row>
    <row r="131" spans="9:9" x14ac:dyDescent="0.35">
      <c r="I131" s="19"/>
    </row>
    <row r="132" spans="9:9" x14ac:dyDescent="0.35">
      <c r="I132" s="19"/>
    </row>
    <row r="133" spans="9:9" x14ac:dyDescent="0.35">
      <c r="I133" s="19"/>
    </row>
    <row r="134" spans="9:9" x14ac:dyDescent="0.35">
      <c r="I134" s="19"/>
    </row>
    <row r="135" spans="9:9" x14ac:dyDescent="0.35">
      <c r="I135" s="19"/>
    </row>
    <row r="136" spans="9:9" x14ac:dyDescent="0.35">
      <c r="I136" s="19"/>
    </row>
    <row r="137" spans="9:9" x14ac:dyDescent="0.35">
      <c r="I137" s="19"/>
    </row>
    <row r="138" spans="9:9" x14ac:dyDescent="0.35">
      <c r="I138" s="19"/>
    </row>
    <row r="139" spans="9:9" x14ac:dyDescent="0.35">
      <c r="I139" s="19"/>
    </row>
    <row r="140" spans="9:9" x14ac:dyDescent="0.35">
      <c r="I140" s="19"/>
    </row>
    <row r="141" spans="9:9" x14ac:dyDescent="0.35">
      <c r="I141" s="19"/>
    </row>
    <row r="142" spans="9:9" x14ac:dyDescent="0.35">
      <c r="I142" s="19"/>
    </row>
    <row r="143" spans="9:9" x14ac:dyDescent="0.35">
      <c r="I143" s="19"/>
    </row>
    <row r="144" spans="9:9" x14ac:dyDescent="0.35">
      <c r="I144" s="19"/>
    </row>
    <row r="145" spans="9:9" x14ac:dyDescent="0.35">
      <c r="I145" s="19"/>
    </row>
    <row r="146" spans="9:9" x14ac:dyDescent="0.35">
      <c r="I146" s="19"/>
    </row>
    <row r="147" spans="9:9" x14ac:dyDescent="0.35">
      <c r="I147" s="19"/>
    </row>
    <row r="148" spans="9:9" x14ac:dyDescent="0.35">
      <c r="I148" s="19"/>
    </row>
    <row r="149" spans="9:9" x14ac:dyDescent="0.35">
      <c r="I149" s="19"/>
    </row>
    <row r="150" spans="9:9" x14ac:dyDescent="0.35">
      <c r="I150" s="19"/>
    </row>
    <row r="151" spans="9:9" x14ac:dyDescent="0.35">
      <c r="I151" s="19"/>
    </row>
    <row r="152" spans="9:9" x14ac:dyDescent="0.35">
      <c r="I152" s="19"/>
    </row>
    <row r="153" spans="9:9" x14ac:dyDescent="0.35">
      <c r="I153" s="19"/>
    </row>
    <row r="154" spans="9:9" x14ac:dyDescent="0.35">
      <c r="I154" s="19"/>
    </row>
    <row r="155" spans="9:9" x14ac:dyDescent="0.35">
      <c r="I155" s="19"/>
    </row>
    <row r="156" spans="9:9" x14ac:dyDescent="0.35">
      <c r="I156" s="19"/>
    </row>
    <row r="157" spans="9:9" x14ac:dyDescent="0.35">
      <c r="I157" s="19"/>
    </row>
    <row r="158" spans="9:9" x14ac:dyDescent="0.35">
      <c r="I158" s="19"/>
    </row>
    <row r="159" spans="9:9" x14ac:dyDescent="0.35">
      <c r="I159" s="19"/>
    </row>
    <row r="160" spans="9:9" x14ac:dyDescent="0.35">
      <c r="I160" s="19"/>
    </row>
    <row r="161" spans="9:9" x14ac:dyDescent="0.35">
      <c r="I161" s="19"/>
    </row>
    <row r="162" spans="9:9" x14ac:dyDescent="0.35">
      <c r="I162" s="19"/>
    </row>
    <row r="163" spans="9:9" x14ac:dyDescent="0.35">
      <c r="I163" s="19"/>
    </row>
    <row r="164" spans="9:9" x14ac:dyDescent="0.35">
      <c r="I164" s="19"/>
    </row>
    <row r="165" spans="9:9" x14ac:dyDescent="0.35">
      <c r="I165" s="19"/>
    </row>
    <row r="166" spans="9:9" x14ac:dyDescent="0.35">
      <c r="I166" s="19"/>
    </row>
    <row r="167" spans="9:9" x14ac:dyDescent="0.35">
      <c r="I167" s="19"/>
    </row>
    <row r="168" spans="9:9" x14ac:dyDescent="0.35">
      <c r="I168" s="19"/>
    </row>
    <row r="169" spans="9:9" x14ac:dyDescent="0.35">
      <c r="I169" s="19"/>
    </row>
    <row r="170" spans="9:9" x14ac:dyDescent="0.35">
      <c r="I170" s="19"/>
    </row>
    <row r="171" spans="9:9" x14ac:dyDescent="0.35">
      <c r="I171" s="19"/>
    </row>
    <row r="172" spans="9:9" x14ac:dyDescent="0.35">
      <c r="I172" s="19"/>
    </row>
    <row r="173" spans="9:9" x14ac:dyDescent="0.35">
      <c r="I173" s="19"/>
    </row>
    <row r="174" spans="9:9" x14ac:dyDescent="0.35">
      <c r="I174" s="19"/>
    </row>
    <row r="175" spans="9:9" x14ac:dyDescent="0.35">
      <c r="I175" s="19"/>
    </row>
    <row r="176" spans="9:9" x14ac:dyDescent="0.35">
      <c r="I176" s="19"/>
    </row>
    <row r="177" spans="9:9" x14ac:dyDescent="0.35">
      <c r="I177" s="19"/>
    </row>
    <row r="178" spans="9:9" x14ac:dyDescent="0.35">
      <c r="I178" s="19"/>
    </row>
    <row r="179" spans="9:9" x14ac:dyDescent="0.35">
      <c r="I179" s="19"/>
    </row>
    <row r="180" spans="9:9" x14ac:dyDescent="0.35">
      <c r="I180" s="19"/>
    </row>
    <row r="181" spans="9:9" x14ac:dyDescent="0.35">
      <c r="I181" s="19"/>
    </row>
    <row r="182" spans="9:9" x14ac:dyDescent="0.35">
      <c r="I182" s="19"/>
    </row>
    <row r="183" spans="9:9" x14ac:dyDescent="0.35">
      <c r="I183" s="19"/>
    </row>
    <row r="184" spans="9:9" x14ac:dyDescent="0.35">
      <c r="I184" s="19"/>
    </row>
    <row r="185" spans="9:9" x14ac:dyDescent="0.35">
      <c r="I185" s="19"/>
    </row>
    <row r="186" spans="9:9" x14ac:dyDescent="0.35">
      <c r="I186" s="19"/>
    </row>
    <row r="187" spans="9:9" x14ac:dyDescent="0.35">
      <c r="I187" s="19"/>
    </row>
    <row r="188" spans="9:9" x14ac:dyDescent="0.35">
      <c r="I188" s="19"/>
    </row>
    <row r="189" spans="9:9" x14ac:dyDescent="0.35">
      <c r="I189" s="19"/>
    </row>
    <row r="190" spans="9:9" x14ac:dyDescent="0.35">
      <c r="I190" s="19"/>
    </row>
    <row r="191" spans="9:9" x14ac:dyDescent="0.35">
      <c r="I191" s="19"/>
    </row>
    <row r="192" spans="9:9" x14ac:dyDescent="0.35">
      <c r="I192" s="19"/>
    </row>
    <row r="193" spans="9:9" x14ac:dyDescent="0.35">
      <c r="I193" s="19"/>
    </row>
    <row r="194" spans="9:9" x14ac:dyDescent="0.35">
      <c r="I194" s="19"/>
    </row>
    <row r="195" spans="9:9" x14ac:dyDescent="0.35">
      <c r="I195" s="19"/>
    </row>
    <row r="196" spans="9:9" x14ac:dyDescent="0.35">
      <c r="I196" s="19"/>
    </row>
    <row r="197" spans="9:9" x14ac:dyDescent="0.35">
      <c r="I197" s="19"/>
    </row>
    <row r="198" spans="9:9" x14ac:dyDescent="0.35">
      <c r="I198" s="19"/>
    </row>
    <row r="199" spans="9:9" x14ac:dyDescent="0.35">
      <c r="I199" s="19"/>
    </row>
    <row r="200" spans="9:9" x14ac:dyDescent="0.35">
      <c r="I200" s="19"/>
    </row>
    <row r="201" spans="9:9" x14ac:dyDescent="0.35">
      <c r="I201" s="19"/>
    </row>
    <row r="202" spans="9:9" x14ac:dyDescent="0.35">
      <c r="I202" s="19"/>
    </row>
    <row r="203" spans="9:9" x14ac:dyDescent="0.35">
      <c r="I203" s="19"/>
    </row>
    <row r="204" spans="9:9" x14ac:dyDescent="0.35">
      <c r="I204" s="19"/>
    </row>
    <row r="205" spans="9:9" x14ac:dyDescent="0.35">
      <c r="I205" s="19"/>
    </row>
    <row r="206" spans="9:9" x14ac:dyDescent="0.35">
      <c r="I206" s="19"/>
    </row>
    <row r="207" spans="9:9" x14ac:dyDescent="0.35">
      <c r="I207" s="19"/>
    </row>
    <row r="208" spans="9:9" x14ac:dyDescent="0.35">
      <c r="I208" s="19"/>
    </row>
    <row r="209" spans="9:9" x14ac:dyDescent="0.35">
      <c r="I209" s="19"/>
    </row>
    <row r="210" spans="9:9" x14ac:dyDescent="0.35">
      <c r="I210" s="19"/>
    </row>
    <row r="211" spans="9:9" x14ac:dyDescent="0.35">
      <c r="I211" s="19"/>
    </row>
    <row r="212" spans="9:9" x14ac:dyDescent="0.35">
      <c r="I212" s="19"/>
    </row>
    <row r="213" spans="9:9" x14ac:dyDescent="0.35">
      <c r="I213" s="19"/>
    </row>
    <row r="214" spans="9:9" x14ac:dyDescent="0.35">
      <c r="I214" s="19"/>
    </row>
    <row r="215" spans="9:9" x14ac:dyDescent="0.35">
      <c r="I215" s="19"/>
    </row>
    <row r="216" spans="9:9" x14ac:dyDescent="0.35">
      <c r="I216" s="19"/>
    </row>
    <row r="217" spans="9:9" x14ac:dyDescent="0.35">
      <c r="I217" s="19"/>
    </row>
    <row r="218" spans="9:9" x14ac:dyDescent="0.35">
      <c r="I218" s="19"/>
    </row>
    <row r="219" spans="9:9" x14ac:dyDescent="0.35">
      <c r="I219" s="19"/>
    </row>
    <row r="220" spans="9:9" x14ac:dyDescent="0.35">
      <c r="I220" s="19"/>
    </row>
    <row r="221" spans="9:9" x14ac:dyDescent="0.35">
      <c r="I221" s="19"/>
    </row>
    <row r="222" spans="9:9" x14ac:dyDescent="0.35">
      <c r="I222" s="19"/>
    </row>
    <row r="223" spans="9:9" x14ac:dyDescent="0.35">
      <c r="I223" s="19"/>
    </row>
    <row r="224" spans="9:9" x14ac:dyDescent="0.35">
      <c r="I224" s="19"/>
    </row>
    <row r="225" spans="9:9" x14ac:dyDescent="0.35">
      <c r="I225" s="19"/>
    </row>
    <row r="226" spans="9:9" x14ac:dyDescent="0.35">
      <c r="I226" s="19"/>
    </row>
    <row r="227" spans="9:9" x14ac:dyDescent="0.35">
      <c r="I227" s="19"/>
    </row>
    <row r="228" spans="9:9" x14ac:dyDescent="0.35">
      <c r="I228" s="19"/>
    </row>
    <row r="229" spans="9:9" x14ac:dyDescent="0.35">
      <c r="I229" s="19"/>
    </row>
    <row r="230" spans="9:9" x14ac:dyDescent="0.35">
      <c r="I230" s="19"/>
    </row>
    <row r="231" spans="9:9" x14ac:dyDescent="0.35">
      <c r="I231" s="19"/>
    </row>
    <row r="232" spans="9:9" x14ac:dyDescent="0.35">
      <c r="I232" s="19"/>
    </row>
    <row r="233" spans="9:9" x14ac:dyDescent="0.35">
      <c r="I233" s="19"/>
    </row>
    <row r="234" spans="9:9" x14ac:dyDescent="0.35">
      <c r="I234" s="19"/>
    </row>
    <row r="235" spans="9:9" x14ac:dyDescent="0.35">
      <c r="I235" s="19"/>
    </row>
    <row r="236" spans="9:9" x14ac:dyDescent="0.35">
      <c r="I236" s="19"/>
    </row>
    <row r="237" spans="9:9" x14ac:dyDescent="0.35">
      <c r="I237" s="19"/>
    </row>
    <row r="238" spans="9:9" x14ac:dyDescent="0.35">
      <c r="I238" s="19"/>
    </row>
    <row r="239" spans="9:9" x14ac:dyDescent="0.35">
      <c r="I239" s="19"/>
    </row>
    <row r="240" spans="9:9" x14ac:dyDescent="0.35">
      <c r="I240" s="19"/>
    </row>
    <row r="241" spans="9:9" x14ac:dyDescent="0.35">
      <c r="I241" s="19"/>
    </row>
    <row r="242" spans="9:9" x14ac:dyDescent="0.35">
      <c r="I242" s="19"/>
    </row>
    <row r="243" spans="9:9" x14ac:dyDescent="0.35">
      <c r="I243" s="19"/>
    </row>
    <row r="244" spans="9:9" x14ac:dyDescent="0.35">
      <c r="I244" s="19"/>
    </row>
    <row r="245" spans="9:9" x14ac:dyDescent="0.35">
      <c r="I245" s="19"/>
    </row>
    <row r="246" spans="9:9" x14ac:dyDescent="0.35">
      <c r="I246" s="19"/>
    </row>
    <row r="247" spans="9:9" x14ac:dyDescent="0.35">
      <c r="I247" s="19"/>
    </row>
    <row r="248" spans="9:9" x14ac:dyDescent="0.35">
      <c r="I248" s="19"/>
    </row>
    <row r="249" spans="9:9" x14ac:dyDescent="0.35">
      <c r="I249" s="19"/>
    </row>
    <row r="250" spans="9:9" x14ac:dyDescent="0.35">
      <c r="I250" s="19"/>
    </row>
    <row r="251" spans="9:9" x14ac:dyDescent="0.35">
      <c r="I251" s="19"/>
    </row>
    <row r="252" spans="9:9" x14ac:dyDescent="0.35">
      <c r="I252" s="19"/>
    </row>
    <row r="253" spans="9:9" x14ac:dyDescent="0.35">
      <c r="I253" s="19"/>
    </row>
    <row r="254" spans="9:9" x14ac:dyDescent="0.35">
      <c r="I254" s="19"/>
    </row>
    <row r="255" spans="9:9" x14ac:dyDescent="0.35">
      <c r="I255" s="19"/>
    </row>
    <row r="256" spans="9:9" x14ac:dyDescent="0.35">
      <c r="I256" s="19"/>
    </row>
    <row r="257" spans="9:9" x14ac:dyDescent="0.35">
      <c r="I257" s="19"/>
    </row>
    <row r="258" spans="9:9" x14ac:dyDescent="0.35">
      <c r="I258" s="19"/>
    </row>
    <row r="259" spans="9:9" x14ac:dyDescent="0.35">
      <c r="I259" s="19"/>
    </row>
    <row r="260" spans="9:9" x14ac:dyDescent="0.35">
      <c r="I260" s="19"/>
    </row>
    <row r="261" spans="9:9" x14ac:dyDescent="0.35">
      <c r="I261" s="19"/>
    </row>
    <row r="262" spans="9:9" x14ac:dyDescent="0.35">
      <c r="I262" s="19"/>
    </row>
    <row r="263" spans="9:9" x14ac:dyDescent="0.35">
      <c r="I263" s="19"/>
    </row>
    <row r="264" spans="9:9" x14ac:dyDescent="0.35">
      <c r="I264" s="19"/>
    </row>
    <row r="265" spans="9:9" x14ac:dyDescent="0.35">
      <c r="I265" s="19"/>
    </row>
    <row r="266" spans="9:9" x14ac:dyDescent="0.35">
      <c r="I266" s="19"/>
    </row>
    <row r="267" spans="9:9" x14ac:dyDescent="0.35">
      <c r="I267" s="19"/>
    </row>
    <row r="268" spans="9:9" x14ac:dyDescent="0.35">
      <c r="I268" s="19"/>
    </row>
    <row r="269" spans="9:9" x14ac:dyDescent="0.35">
      <c r="I269" s="19"/>
    </row>
    <row r="270" spans="9:9" x14ac:dyDescent="0.35">
      <c r="I270" s="19"/>
    </row>
    <row r="271" spans="9:9" x14ac:dyDescent="0.35">
      <c r="I271" s="19"/>
    </row>
    <row r="272" spans="9:9" x14ac:dyDescent="0.35">
      <c r="I272" s="19"/>
    </row>
    <row r="273" spans="9:9" x14ac:dyDescent="0.35">
      <c r="I273" s="19"/>
    </row>
    <row r="274" spans="9:9" x14ac:dyDescent="0.35">
      <c r="I274" s="19"/>
    </row>
    <row r="275" spans="9:9" x14ac:dyDescent="0.35">
      <c r="I275" s="19"/>
    </row>
    <row r="276" spans="9:9" x14ac:dyDescent="0.35">
      <c r="I276" s="19"/>
    </row>
    <row r="277" spans="9:9" x14ac:dyDescent="0.35">
      <c r="I277" s="19"/>
    </row>
    <row r="278" spans="9:9" x14ac:dyDescent="0.35">
      <c r="I278" s="19"/>
    </row>
    <row r="279" spans="9:9" x14ac:dyDescent="0.35">
      <c r="I279" s="19"/>
    </row>
    <row r="280" spans="9:9" x14ac:dyDescent="0.35">
      <c r="I280" s="19"/>
    </row>
    <row r="281" spans="9:9" x14ac:dyDescent="0.35">
      <c r="I281" s="19"/>
    </row>
    <row r="282" spans="9:9" x14ac:dyDescent="0.35">
      <c r="I282" s="19"/>
    </row>
    <row r="283" spans="9:9" x14ac:dyDescent="0.35">
      <c r="I283" s="19"/>
    </row>
    <row r="284" spans="9:9" x14ac:dyDescent="0.35">
      <c r="I284" s="19"/>
    </row>
    <row r="285" spans="9:9" x14ac:dyDescent="0.35">
      <c r="I285" s="19"/>
    </row>
    <row r="286" spans="9:9" x14ac:dyDescent="0.35">
      <c r="I286" s="19"/>
    </row>
    <row r="287" spans="9:9" x14ac:dyDescent="0.35">
      <c r="I287" s="19"/>
    </row>
    <row r="288" spans="9:9" x14ac:dyDescent="0.35">
      <c r="I288" s="19"/>
    </row>
    <row r="289" spans="9:9" x14ac:dyDescent="0.35">
      <c r="I289" s="19"/>
    </row>
  </sheetData>
  <hyperlinks>
    <hyperlink ref="O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1640625" defaultRowHeight="14.5" x14ac:dyDescent="0.35"/>
  <cols>
    <col min="2" max="2" width="11.81640625" bestFit="1" customWidth="1"/>
    <col min="3" max="3" width="11.453125" bestFit="1" customWidth="1"/>
    <col min="4" max="4" width="13.453125" bestFit="1" customWidth="1"/>
    <col min="6" max="6" width="30.453125" bestFit="1" customWidth="1"/>
    <col min="9" max="9" width="40.81640625" customWidth="1"/>
    <col min="13" max="13" width="45.453125" bestFit="1" customWidth="1"/>
  </cols>
  <sheetData>
    <row r="1" spans="3:47" x14ac:dyDescent="0.35">
      <c r="C1" t="s">
        <v>20</v>
      </c>
      <c r="D1" t="s">
        <v>21</v>
      </c>
      <c r="F1" t="s">
        <v>22</v>
      </c>
      <c r="G1" t="s">
        <v>23</v>
      </c>
      <c r="I1" t="s">
        <v>24</v>
      </c>
      <c r="J1" t="s">
        <v>25</v>
      </c>
      <c r="M1" t="s">
        <v>26</v>
      </c>
      <c r="N1" t="s">
        <v>27</v>
      </c>
    </row>
    <row r="2" spans="3:47" x14ac:dyDescent="0.35">
      <c r="C2" t="str" cm="1">
        <f t="array" ref="C2:D24">TRANSPOSE(Y2:AU3)</f>
        <v>2001</v>
      </c>
      <c r="D2">
        <v>40029198</v>
      </c>
      <c r="F2" t="s">
        <v>28</v>
      </c>
      <c r="G2" s="13">
        <f>19840+19167+13587+11099+8978</f>
        <v>72671</v>
      </c>
      <c r="I2" s="10" t="s">
        <v>29</v>
      </c>
      <c r="J2" s="11">
        <v>44</v>
      </c>
      <c r="M2" s="10" t="s">
        <v>30</v>
      </c>
      <c r="N2" s="14">
        <v>75.2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  <c r="AI2" t="s">
        <v>44</v>
      </c>
      <c r="AJ2" t="s">
        <v>45</v>
      </c>
      <c r="AK2" t="s">
        <v>46</v>
      </c>
      <c r="AL2" t="s">
        <v>47</v>
      </c>
      <c r="AM2" t="s">
        <v>48</v>
      </c>
      <c r="AN2" t="s">
        <v>49</v>
      </c>
      <c r="AO2" t="s">
        <v>50</v>
      </c>
      <c r="AP2" t="s">
        <v>51</v>
      </c>
      <c r="AQ2" t="s">
        <v>52</v>
      </c>
      <c r="AR2" t="s">
        <v>53</v>
      </c>
      <c r="AS2" t="s">
        <v>54</v>
      </c>
      <c r="AT2" t="s">
        <v>55</v>
      </c>
      <c r="AU2" t="s">
        <v>56</v>
      </c>
    </row>
    <row r="3" spans="3:47" x14ac:dyDescent="0.35">
      <c r="C3" t="str">
        <v>2002</v>
      </c>
      <c r="D3">
        <v>40056637</v>
      </c>
      <c r="F3" t="s">
        <v>57</v>
      </c>
      <c r="G3" s="13">
        <f>20268+22941</f>
        <v>43209</v>
      </c>
      <c r="I3" s="10" t="s">
        <v>58</v>
      </c>
      <c r="J3" s="11">
        <v>35</v>
      </c>
      <c r="M3" s="10" t="s">
        <v>59</v>
      </c>
      <c r="N3" s="14">
        <v>59.4</v>
      </c>
      <c r="V3" t="s">
        <v>60</v>
      </c>
      <c r="W3" t="s">
        <v>61</v>
      </c>
      <c r="X3" t="s">
        <v>62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35">
      <c r="C4" t="str">
        <v>2003</v>
      </c>
      <c r="D4">
        <v>40236914</v>
      </c>
      <c r="F4" t="s">
        <v>63</v>
      </c>
      <c r="G4" s="13">
        <f>26192+5957</f>
        <v>32149</v>
      </c>
      <c r="I4" s="10" t="s">
        <v>64</v>
      </c>
      <c r="J4" s="11">
        <v>32</v>
      </c>
      <c r="M4" s="10" t="s">
        <v>65</v>
      </c>
      <c r="N4" s="14">
        <v>57.8</v>
      </c>
      <c r="V4" t="s">
        <v>66</v>
      </c>
    </row>
    <row r="5" spans="3:47" x14ac:dyDescent="0.35">
      <c r="C5" t="str">
        <v>2004</v>
      </c>
      <c r="D5">
        <v>40039826</v>
      </c>
      <c r="F5" t="s">
        <v>67</v>
      </c>
      <c r="G5" s="13">
        <f>16341+10501</f>
        <v>26842</v>
      </c>
      <c r="I5" s="10" t="s">
        <v>68</v>
      </c>
      <c r="J5" s="11">
        <v>22</v>
      </c>
      <c r="M5" s="10" t="s">
        <v>69</v>
      </c>
      <c r="N5" s="14">
        <v>53.7</v>
      </c>
    </row>
    <row r="6" spans="3:47" x14ac:dyDescent="0.35">
      <c r="C6" t="str">
        <v>2005</v>
      </c>
      <c r="D6">
        <v>41239999</v>
      </c>
      <c r="F6" t="s">
        <v>70</v>
      </c>
      <c r="G6" s="13">
        <f>15052+6921</f>
        <v>21973</v>
      </c>
      <c r="I6" s="10" t="s">
        <v>71</v>
      </c>
      <c r="J6" s="11">
        <v>16</v>
      </c>
      <c r="M6" s="10" t="s">
        <v>72</v>
      </c>
      <c r="N6" s="14">
        <v>51.7</v>
      </c>
    </row>
    <row r="7" spans="3:47" x14ac:dyDescent="0.35">
      <c r="C7" t="str">
        <v>2006</v>
      </c>
      <c r="D7">
        <v>41693116</v>
      </c>
      <c r="F7" t="s">
        <v>73</v>
      </c>
      <c r="G7" s="13">
        <v>14248</v>
      </c>
      <c r="I7" s="10" t="s">
        <v>74</v>
      </c>
      <c r="J7" s="11">
        <v>16</v>
      </c>
      <c r="M7" s="10" t="s">
        <v>75</v>
      </c>
      <c r="N7" s="14">
        <v>49.8</v>
      </c>
      <c r="O7" s="12" t="s">
        <v>76</v>
      </c>
    </row>
    <row r="8" spans="3:47" x14ac:dyDescent="0.35">
      <c r="C8" t="str">
        <v>2007</v>
      </c>
      <c r="D8">
        <v>41861246</v>
      </c>
      <c r="F8" t="s">
        <v>77</v>
      </c>
      <c r="G8" s="13">
        <f>11578+5989</f>
        <v>17567</v>
      </c>
      <c r="I8" s="10" t="s">
        <v>78</v>
      </c>
      <c r="J8" s="11">
        <v>15</v>
      </c>
    </row>
    <row r="9" spans="3:47" x14ac:dyDescent="0.35">
      <c r="C9" t="str">
        <v>2008</v>
      </c>
      <c r="D9">
        <v>41917490</v>
      </c>
      <c r="F9" t="s">
        <v>79</v>
      </c>
      <c r="G9" s="13">
        <f>6087+6110+8750</f>
        <v>20947</v>
      </c>
      <c r="H9" s="12" t="s">
        <v>76</v>
      </c>
      <c r="I9" s="10" t="s">
        <v>80</v>
      </c>
      <c r="J9" s="11">
        <v>14</v>
      </c>
    </row>
    <row r="10" spans="3:47" x14ac:dyDescent="0.35">
      <c r="C10" t="str">
        <v>2009</v>
      </c>
      <c r="D10">
        <v>41978630</v>
      </c>
      <c r="I10" s="10" t="s">
        <v>81</v>
      </c>
      <c r="J10" s="11">
        <v>14</v>
      </c>
    </row>
    <row r="11" spans="3:47" x14ac:dyDescent="0.35">
      <c r="C11" t="str">
        <v>2010</v>
      </c>
      <c r="D11">
        <v>41949335</v>
      </c>
      <c r="I11" s="10" t="s">
        <v>82</v>
      </c>
      <c r="J11" s="11">
        <v>12</v>
      </c>
    </row>
    <row r="12" spans="3:47" x14ac:dyDescent="0.35">
      <c r="C12" t="str">
        <v>2011</v>
      </c>
      <c r="D12">
        <v>41729225</v>
      </c>
      <c r="I12" s="10" t="s">
        <v>83</v>
      </c>
      <c r="J12" s="11">
        <v>7</v>
      </c>
      <c r="K12" s="12" t="s">
        <v>76</v>
      </c>
    </row>
    <row r="13" spans="3:47" x14ac:dyDescent="0.35">
      <c r="C13" t="str">
        <v>2012</v>
      </c>
      <c r="D13">
        <v>41853628</v>
      </c>
    </row>
    <row r="14" spans="3:47" x14ac:dyDescent="0.35">
      <c r="C14" t="str">
        <v>2013</v>
      </c>
      <c r="D14">
        <v>42212988</v>
      </c>
    </row>
    <row r="15" spans="3:47" x14ac:dyDescent="0.35">
      <c r="C15" t="str">
        <v>2014</v>
      </c>
      <c r="D15">
        <v>42458390</v>
      </c>
    </row>
    <row r="16" spans="3:47" x14ac:dyDescent="0.35">
      <c r="C16" t="str">
        <v>2015</v>
      </c>
      <c r="D16">
        <v>42660629</v>
      </c>
    </row>
    <row r="17" spans="3:4" x14ac:dyDescent="0.35">
      <c r="C17" t="str">
        <v>2016</v>
      </c>
      <c r="D17">
        <v>43567225</v>
      </c>
    </row>
    <row r="18" spans="3:4" x14ac:dyDescent="0.35">
      <c r="C18" t="str">
        <v>2017</v>
      </c>
      <c r="D18">
        <v>43819028</v>
      </c>
    </row>
    <row r="19" spans="3:4" x14ac:dyDescent="0.35">
      <c r="C19" t="str">
        <v>2018</v>
      </c>
      <c r="D19">
        <v>43935038</v>
      </c>
    </row>
    <row r="20" spans="3:4" x14ac:dyDescent="0.35">
      <c r="C20" t="str">
        <v>2019</v>
      </c>
      <c r="D20">
        <v>44433744</v>
      </c>
    </row>
    <row r="21" spans="3:4" x14ac:dyDescent="0.35">
      <c r="C21" t="str">
        <v>2020</v>
      </c>
      <c r="D21">
        <v>43501190</v>
      </c>
    </row>
    <row r="22" spans="3:4" x14ac:dyDescent="0.35">
      <c r="C22" t="str">
        <v>2021</v>
      </c>
      <c r="D22">
        <v>43386527</v>
      </c>
    </row>
    <row r="23" spans="3:4" x14ac:dyDescent="0.35">
      <c r="C23" t="str">
        <v>2022</v>
      </c>
      <c r="D23">
        <v>44198105</v>
      </c>
    </row>
    <row r="24" spans="3:4" x14ac:dyDescent="0.35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1640625" defaultRowHeight="14.5" x14ac:dyDescent="0.35"/>
  <sheetData>
    <row r="1" spans="1:3" x14ac:dyDescent="0.35">
      <c r="A1" t="s">
        <v>84</v>
      </c>
    </row>
    <row r="2" spans="1:3" x14ac:dyDescent="0.35">
      <c r="A2">
        <v>2009</v>
      </c>
      <c r="C2" t="s">
        <v>85</v>
      </c>
    </row>
    <row r="3" spans="1:3" x14ac:dyDescent="0.35">
      <c r="A3">
        <v>2010</v>
      </c>
    </row>
    <row r="4" spans="1:3" x14ac:dyDescent="0.35">
      <c r="A4">
        <v>2011</v>
      </c>
    </row>
    <row r="5" spans="1:3" x14ac:dyDescent="0.35">
      <c r="A5">
        <v>2012</v>
      </c>
    </row>
    <row r="6" spans="1:3" x14ac:dyDescent="0.35">
      <c r="A6">
        <v>2013</v>
      </c>
    </row>
    <row r="7" spans="1:3" x14ac:dyDescent="0.35">
      <c r="A7">
        <v>2014</v>
      </c>
    </row>
    <row r="8" spans="1:3" x14ac:dyDescent="0.35">
      <c r="A8">
        <v>2015</v>
      </c>
    </row>
    <row r="9" spans="1:3" x14ac:dyDescent="0.35">
      <c r="A9">
        <v>2016</v>
      </c>
    </row>
    <row r="10" spans="1:3" x14ac:dyDescent="0.35">
      <c r="A10">
        <v>2017</v>
      </c>
    </row>
    <row r="11" spans="1:3" x14ac:dyDescent="0.35">
      <c r="A11">
        <v>2018</v>
      </c>
    </row>
    <row r="12" spans="1:3" x14ac:dyDescent="0.35">
      <c r="A12">
        <v>2019</v>
      </c>
    </row>
    <row r="13" spans="1:3" x14ac:dyDescent="0.35">
      <c r="A13">
        <v>2020</v>
      </c>
    </row>
    <row r="14" spans="1:3" x14ac:dyDescent="0.35">
      <c r="A14" t="s">
        <v>86</v>
      </c>
    </row>
    <row r="15" spans="1:3" x14ac:dyDescent="0.35">
      <c r="A15" t="s">
        <v>87</v>
      </c>
    </row>
    <row r="16" spans="1:3" x14ac:dyDescent="0.35">
      <c r="A16" t="s">
        <v>88</v>
      </c>
    </row>
    <row r="17" spans="1:1" x14ac:dyDescent="0.35">
      <c r="A17" t="s">
        <v>89</v>
      </c>
    </row>
    <row r="18" spans="1:1" x14ac:dyDescent="0.35">
      <c r="A18" t="s">
        <v>90</v>
      </c>
    </row>
    <row r="19" spans="1:1" x14ac:dyDescent="0.35">
      <c r="A19" t="s">
        <v>91</v>
      </c>
    </row>
    <row r="20" spans="1:1" x14ac:dyDescent="0.35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topLeftCell="Q1" zoomScale="143" workbookViewId="0">
      <selection activeCell="V7" sqref="V7"/>
    </sheetView>
  </sheetViews>
  <sheetFormatPr defaultColWidth="11.453125" defaultRowHeight="14.5" x14ac:dyDescent="0.35"/>
  <cols>
    <col min="2" max="2" width="33" bestFit="1" customWidth="1"/>
    <col min="3" max="3" width="12.1796875" bestFit="1" customWidth="1"/>
    <col min="5" max="5" width="27.453125" bestFit="1" customWidth="1"/>
    <col min="6" max="7" width="12.1796875" bestFit="1" customWidth="1"/>
    <col min="8" max="8" width="34.453125" bestFit="1" customWidth="1"/>
    <col min="9" max="9" width="12.1796875" bestFit="1" customWidth="1"/>
    <col min="11" max="11" width="38" bestFit="1" customWidth="1"/>
    <col min="12" max="13" width="13.453125" bestFit="1" customWidth="1"/>
    <col min="14" max="14" width="34.453125" bestFit="1" customWidth="1"/>
    <col min="17" max="17" width="40.81640625" bestFit="1" customWidth="1"/>
    <col min="19" max="19" width="12.1796875" bestFit="1" customWidth="1"/>
  </cols>
  <sheetData>
    <row r="1" spans="2:19" x14ac:dyDescent="0.35">
      <c r="B1" t="s">
        <v>92</v>
      </c>
      <c r="C1" t="s">
        <v>0</v>
      </c>
      <c r="D1" t="s">
        <v>93</v>
      </c>
      <c r="E1" t="s">
        <v>94</v>
      </c>
      <c r="F1" t="s">
        <v>0</v>
      </c>
      <c r="G1" t="s">
        <v>93</v>
      </c>
      <c r="H1" t="s">
        <v>95</v>
      </c>
      <c r="I1" t="s">
        <v>96</v>
      </c>
      <c r="J1" t="s">
        <v>93</v>
      </c>
      <c r="K1" t="s">
        <v>97</v>
      </c>
      <c r="L1" s="1" t="s">
        <v>0</v>
      </c>
      <c r="M1" s="1" t="s">
        <v>93</v>
      </c>
      <c r="N1" s="15" t="s">
        <v>98</v>
      </c>
      <c r="O1" s="15" t="s">
        <v>96</v>
      </c>
      <c r="P1" t="s">
        <v>93</v>
      </c>
      <c r="Q1" s="15" t="s">
        <v>99</v>
      </c>
      <c r="R1" s="15" t="s">
        <v>0</v>
      </c>
      <c r="S1" s="15" t="s">
        <v>93</v>
      </c>
    </row>
    <row r="2" spans="2:19" x14ac:dyDescent="0.3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 x14ac:dyDescent="0.3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 x14ac:dyDescent="0.3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 x14ac:dyDescent="0.3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 x14ac:dyDescent="0.3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 x14ac:dyDescent="0.35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 x14ac:dyDescent="0.35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 x14ac:dyDescent="0.35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 x14ac:dyDescent="0.35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 x14ac:dyDescent="0.35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 x14ac:dyDescent="0.35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 x14ac:dyDescent="0.35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 x14ac:dyDescent="0.35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 x14ac:dyDescent="0.35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 x14ac:dyDescent="0.35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 x14ac:dyDescent="0.35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 x14ac:dyDescent="0.35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 x14ac:dyDescent="0.35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 x14ac:dyDescent="0.35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 x14ac:dyDescent="0.35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 x14ac:dyDescent="0.35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 x14ac:dyDescent="0.35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 x14ac:dyDescent="0.35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 x14ac:dyDescent="0.35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Nøgletal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Andreas Leer Bysted</cp:lastModifiedBy>
  <cp:revision/>
  <dcterms:created xsi:type="dcterms:W3CDTF">2024-03-14T08:44:30Z</dcterms:created>
  <dcterms:modified xsi:type="dcterms:W3CDTF">2024-05-02T08:33:14Z</dcterms:modified>
  <cp:category/>
  <cp:contentStatus/>
</cp:coreProperties>
</file>