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323" documentId="11_9C5455BF84DCCE936262E6F99831F45BBA780A8F" xr6:coauthVersionLast="47" xr6:coauthVersionMax="47" xr10:uidLastSave="{922D9B28-BFD6-4088-AE41-B3879942B95A}"/>
  <bookViews>
    <workbookView xWindow="-110" yWindow="-110" windowWidth="19420" windowHeight="10300" firstSheet="2" xr2:uid="{00000000-000D-0000-FFFF-FFFF00000000}"/>
  </bookViews>
  <sheets>
    <sheet name="Nøgletal" sheetId="1" r:id="rId1"/>
    <sheet name="Nominel nøgletal" sheetId="5" r:id="rId2"/>
    <sheet name="Multiplikator" sheetId="6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pivotCaches>
    <pivotCache cacheId="481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5" i="1" l="1"/>
  <c r="Z284" i="1"/>
  <c r="Z283" i="1"/>
  <c r="Z282" i="1"/>
  <c r="Z280" i="1"/>
  <c r="Z276" i="1"/>
  <c r="Z275" i="1"/>
  <c r="Z274" i="1"/>
  <c r="Z270" i="1"/>
  <c r="Z269" i="1"/>
  <c r="Z268" i="1"/>
  <c r="Z267" i="1"/>
  <c r="Z266" i="1"/>
  <c r="Z261" i="1"/>
  <c r="Z260" i="1"/>
  <c r="Z259" i="1"/>
  <c r="Z258" i="1"/>
  <c r="Z255" i="1"/>
  <c r="Z252" i="1"/>
  <c r="Z251" i="1"/>
  <c r="Z250" i="1"/>
  <c r="Z246" i="1"/>
  <c r="Z245" i="1"/>
  <c r="Z243" i="1"/>
  <c r="Z242" i="1"/>
  <c r="Z236" i="1"/>
  <c r="Z235" i="1"/>
  <c r="Z234" i="1"/>
  <c r="Z231" i="1"/>
  <c r="Z230" i="1"/>
  <c r="Z226" i="1"/>
  <c r="Z221" i="1"/>
  <c r="Z220" i="1"/>
  <c r="Z219" i="1"/>
  <c r="Z218" i="1"/>
  <c r="Z216" i="1"/>
  <c r="Z212" i="1"/>
  <c r="Z211" i="1"/>
  <c r="Z210" i="1"/>
  <c r="Z206" i="1"/>
  <c r="Z205" i="1"/>
  <c r="Z204" i="1"/>
  <c r="Z203" i="1"/>
  <c r="Z202" i="1"/>
  <c r="Z197" i="1"/>
  <c r="Z196" i="1"/>
  <c r="Z195" i="1"/>
  <c r="Z194" i="1"/>
  <c r="Z191" i="1"/>
  <c r="Z188" i="1"/>
  <c r="Z187" i="1"/>
  <c r="Z186" i="1"/>
  <c r="Z182" i="1"/>
  <c r="Z181" i="1"/>
  <c r="Z179" i="1"/>
  <c r="Z178" i="1"/>
  <c r="Z172" i="1"/>
  <c r="Z171" i="1"/>
  <c r="Z170" i="1"/>
  <c r="Z167" i="1"/>
  <c r="Z166" i="1"/>
  <c r="Z164" i="1"/>
  <c r="Z163" i="1"/>
  <c r="Z162" i="1"/>
  <c r="Z157" i="1"/>
  <c r="Z156" i="1"/>
  <c r="Z155" i="1"/>
  <c r="Z154" i="1"/>
  <c r="Z152" i="1"/>
  <c r="Z148" i="1"/>
  <c r="Z147" i="1"/>
  <c r="Z146" i="1"/>
  <c r="Z142" i="1"/>
  <c r="Z141" i="1"/>
  <c r="Z138" i="1"/>
  <c r="Z133" i="1"/>
  <c r="Z132" i="1"/>
  <c r="Z131" i="1"/>
  <c r="Z130" i="1"/>
  <c r="Z127" i="1"/>
  <c r="Z123" i="1"/>
  <c r="Z122" i="1"/>
  <c r="Z118" i="1"/>
  <c r="Z117" i="1"/>
  <c r="Z116" i="1"/>
  <c r="Z115" i="1"/>
  <c r="Z114" i="1"/>
  <c r="Z108" i="1"/>
  <c r="Z107" i="1"/>
  <c r="Z106" i="1"/>
  <c r="Z103" i="1"/>
  <c r="Z102" i="1"/>
  <c r="Z100" i="1"/>
  <c r="Z99" i="1"/>
  <c r="Z98" i="1"/>
  <c r="Z93" i="1"/>
  <c r="Z92" i="1"/>
  <c r="Z91" i="1"/>
  <c r="Z90" i="1"/>
  <c r="Z88" i="1"/>
  <c r="Z84" i="1"/>
  <c r="Z82" i="1"/>
  <c r="Z78" i="1"/>
  <c r="Z77" i="1"/>
  <c r="Z76" i="1"/>
  <c r="Z75" i="1"/>
  <c r="Z74" i="1"/>
  <c r="Z69" i="1"/>
  <c r="Z68" i="1"/>
  <c r="Z67" i="1"/>
  <c r="Z66" i="1"/>
  <c r="Z63" i="1"/>
  <c r="Z60" i="1"/>
  <c r="Z59" i="1"/>
  <c r="Z58" i="1"/>
  <c r="Z54" i="1"/>
  <c r="Z53" i="1"/>
  <c r="Z51" i="1"/>
  <c r="Z50" i="1"/>
  <c r="Z44" i="1"/>
  <c r="Z43" i="1"/>
  <c r="Z39" i="1"/>
  <c r="Z38" i="1"/>
  <c r="Z36" i="1"/>
  <c r="Z35" i="1"/>
  <c r="Z34" i="1"/>
  <c r="Z29" i="1"/>
  <c r="Z28" i="1"/>
  <c r="Z27" i="1"/>
  <c r="Z26" i="1"/>
  <c r="Z24" i="1"/>
  <c r="Z20" i="1"/>
  <c r="Z19" i="1"/>
  <c r="Z18" i="1"/>
  <c r="Z10" i="1"/>
  <c r="Z7" i="1"/>
  <c r="Z6" i="1"/>
  <c r="Z4" i="1"/>
  <c r="Z3" i="1"/>
  <c r="Z244" i="1"/>
  <c r="Z228" i="1"/>
  <c r="Z227" i="1"/>
  <c r="Z180" i="1"/>
  <c r="Z140" i="1"/>
  <c r="Z139" i="1"/>
  <c r="Z124" i="1"/>
  <c r="Z83" i="1"/>
  <c r="Z52" i="1"/>
  <c r="Z42" i="1"/>
  <c r="Z12" i="1"/>
  <c r="Z11" i="1"/>
  <c r="Z16" i="1"/>
  <c r="Z17" i="1"/>
  <c r="Z21" i="1"/>
  <c r="Z22" i="1"/>
  <c r="Z23" i="1"/>
  <c r="Z25" i="1"/>
  <c r="Z30" i="1"/>
  <c r="Z31" i="1"/>
  <c r="Z32" i="1"/>
  <c r="Z33" i="1"/>
  <c r="Z37" i="1"/>
  <c r="Z40" i="1"/>
  <c r="Z41" i="1"/>
  <c r="Z45" i="1"/>
  <c r="Z46" i="1"/>
  <c r="Z47" i="1"/>
  <c r="Z48" i="1"/>
  <c r="Z49" i="1"/>
  <c r="Z55" i="1"/>
  <c r="Z56" i="1"/>
  <c r="Z57" i="1"/>
  <c r="Z61" i="1"/>
  <c r="Z62" i="1"/>
  <c r="Z64" i="1"/>
  <c r="Z65" i="1"/>
  <c r="Z70" i="1"/>
  <c r="Z71" i="1"/>
  <c r="Z72" i="1"/>
  <c r="Z73" i="1"/>
  <c r="Z79" i="1"/>
  <c r="Z80" i="1"/>
  <c r="Z81" i="1"/>
  <c r="Z85" i="1"/>
  <c r="Z86" i="1"/>
  <c r="Z87" i="1"/>
  <c r="Z89" i="1"/>
  <c r="Z94" i="1"/>
  <c r="Z95" i="1"/>
  <c r="Z96" i="1"/>
  <c r="Z97" i="1"/>
  <c r="Z101" i="1"/>
  <c r="Z104" i="1"/>
  <c r="Z105" i="1"/>
  <c r="Z109" i="1"/>
  <c r="Z110" i="1"/>
  <c r="Z111" i="1"/>
  <c r="Z112" i="1"/>
  <c r="Z113" i="1"/>
  <c r="Z119" i="1"/>
  <c r="Z120" i="1"/>
  <c r="Z121" i="1"/>
  <c r="Z125" i="1"/>
  <c r="Z126" i="1"/>
  <c r="Z128" i="1"/>
  <c r="Z129" i="1"/>
  <c r="Z134" i="1"/>
  <c r="Z135" i="1"/>
  <c r="Z136" i="1"/>
  <c r="Z137" i="1"/>
  <c r="Z143" i="1"/>
  <c r="Z144" i="1"/>
  <c r="Z145" i="1"/>
  <c r="Z149" i="1"/>
  <c r="Z150" i="1"/>
  <c r="Z151" i="1"/>
  <c r="Z153" i="1"/>
  <c r="Z158" i="1"/>
  <c r="Z159" i="1"/>
  <c r="Z160" i="1"/>
  <c r="Z161" i="1"/>
  <c r="Z165" i="1"/>
  <c r="Z168" i="1"/>
  <c r="Z169" i="1"/>
  <c r="Z173" i="1"/>
  <c r="Z174" i="1"/>
  <c r="Z175" i="1"/>
  <c r="Z176" i="1"/>
  <c r="Z177" i="1"/>
  <c r="Z183" i="1"/>
  <c r="Z184" i="1"/>
  <c r="Z185" i="1"/>
  <c r="Z189" i="1"/>
  <c r="Z190" i="1"/>
  <c r="Z192" i="1"/>
  <c r="Z193" i="1"/>
  <c r="Z198" i="1"/>
  <c r="Z199" i="1"/>
  <c r="Z200" i="1"/>
  <c r="Z201" i="1"/>
  <c r="Z207" i="1"/>
  <c r="Z208" i="1"/>
  <c r="Z209" i="1"/>
  <c r="Z213" i="1"/>
  <c r="Z214" i="1"/>
  <c r="Z215" i="1"/>
  <c r="Z217" i="1"/>
  <c r="Z222" i="1"/>
  <c r="Z223" i="1"/>
  <c r="Z224" i="1"/>
  <c r="Z225" i="1"/>
  <c r="Z229" i="1"/>
  <c r="Z232" i="1"/>
  <c r="Z233" i="1"/>
  <c r="Z237" i="1"/>
  <c r="Z238" i="1"/>
  <c r="Z239" i="1"/>
  <c r="Z240" i="1"/>
  <c r="Z241" i="1"/>
  <c r="Z247" i="1"/>
  <c r="Z248" i="1"/>
  <c r="Z249" i="1"/>
  <c r="Z253" i="1"/>
  <c r="Z254" i="1"/>
  <c r="Z256" i="1"/>
  <c r="Z257" i="1"/>
  <c r="Z262" i="1"/>
  <c r="Z263" i="1"/>
  <c r="Z264" i="1"/>
  <c r="Z265" i="1"/>
  <c r="Z271" i="1"/>
  <c r="Z272" i="1"/>
  <c r="Z273" i="1"/>
  <c r="Z277" i="1"/>
  <c r="Z278" i="1"/>
  <c r="Z279" i="1"/>
  <c r="Z281" i="1"/>
  <c r="Z286" i="1"/>
  <c r="Z287" i="1"/>
  <c r="Z288" i="1"/>
  <c r="Z289" i="1"/>
  <c r="Z5" i="1"/>
  <c r="Z8" i="1"/>
  <c r="Z9" i="1"/>
  <c r="Z13" i="1"/>
  <c r="Z14" i="1"/>
  <c r="Z15" i="1"/>
  <c r="Z2" i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O3" i="1"/>
  <c r="G9" i="4"/>
  <c r="G5" i="4"/>
  <c r="G6" i="4"/>
  <c r="G4" i="4"/>
  <c r="G8" i="4"/>
  <c r="G3" i="4"/>
  <c r="G2" i="4"/>
  <c r="C2" i="4" a="1"/>
  <c r="C2" i="4" s="1"/>
  <c r="O18" i="1" l="1"/>
  <c r="O11" i="1"/>
  <c r="O24" i="1"/>
  <c r="O50" i="1"/>
  <c r="O82" i="1"/>
  <c r="O31" i="1"/>
  <c r="O44" i="1"/>
  <c r="O57" i="1"/>
  <c r="O63" i="1"/>
  <c r="O76" i="1"/>
  <c r="O84" i="1"/>
  <c r="O22" i="1"/>
  <c r="O17" i="1"/>
  <c r="O23" i="1"/>
  <c r="O54" i="1"/>
  <c r="O86" i="1"/>
  <c r="O37" i="1"/>
  <c r="O43" i="1"/>
  <c r="O56" i="1"/>
  <c r="O69" i="1"/>
  <c r="O75" i="1"/>
  <c r="O2" i="1"/>
  <c r="O9" i="1"/>
  <c r="O16" i="1"/>
  <c r="O26" i="1"/>
  <c r="O58" i="1"/>
  <c r="O90" i="1"/>
  <c r="O36" i="1"/>
  <c r="O49" i="1"/>
  <c r="O55" i="1"/>
  <c r="O68" i="1"/>
  <c r="O81" i="1"/>
  <c r="O5" i="1"/>
  <c r="O8" i="1"/>
  <c r="O15" i="1"/>
  <c r="O30" i="1"/>
  <c r="O62" i="1"/>
  <c r="O29" i="1"/>
  <c r="O35" i="1"/>
  <c r="O48" i="1"/>
  <c r="O61" i="1"/>
  <c r="O67" i="1"/>
  <c r="O80" i="1"/>
  <c r="O4" i="1"/>
  <c r="O7" i="1"/>
  <c r="O21" i="1"/>
  <c r="O34" i="1"/>
  <c r="O66" i="1"/>
  <c r="O28" i="1"/>
  <c r="O41" i="1"/>
  <c r="O47" i="1"/>
  <c r="O60" i="1"/>
  <c r="O73" i="1"/>
  <c r="O79" i="1"/>
  <c r="O10" i="1"/>
  <c r="O20" i="1"/>
  <c r="O38" i="1"/>
  <c r="O70" i="1"/>
  <c r="O27" i="1"/>
  <c r="O40" i="1"/>
  <c r="O53" i="1"/>
  <c r="O59" i="1"/>
  <c r="O72" i="1"/>
  <c r="O85" i="1"/>
  <c r="O6" i="1"/>
  <c r="O13" i="1"/>
  <c r="O19" i="1"/>
  <c r="O42" i="1"/>
  <c r="O74" i="1"/>
  <c r="O33" i="1"/>
  <c r="O39" i="1"/>
  <c r="O52" i="1"/>
  <c r="O65" i="1"/>
  <c r="O71" i="1"/>
  <c r="O14" i="1"/>
  <c r="O12" i="1"/>
  <c r="O25" i="1"/>
  <c r="O46" i="1"/>
  <c r="O78" i="1"/>
  <c r="O32" i="1"/>
  <c r="O45" i="1"/>
  <c r="O51" i="1"/>
  <c r="O64" i="1"/>
  <c r="O77" i="1"/>
  <c r="O83" i="1"/>
  <c r="O89" i="1"/>
  <c r="O88" i="1"/>
  <c r="O87" i="1"/>
  <c r="O93" i="1"/>
  <c r="O92" i="1"/>
  <c r="O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<sst xmlns="http://schemas.openxmlformats.org/spreadsheetml/2006/main" count="540" uniqueCount="474">
  <si>
    <t>Date</t>
  </si>
  <si>
    <t>gdp_pct_change</t>
  </si>
  <si>
    <t>unemp</t>
  </si>
  <si>
    <t>Unemp eurozone</t>
  </si>
  <si>
    <t>HCIP: growth same period previous year</t>
  </si>
  <si>
    <t>HCIP: Eurozone growth last year</t>
  </si>
  <si>
    <t>Interest Rate (10-year Goverment Bond Yields)</t>
  </si>
  <si>
    <t>Interest Rate: eurzone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</si>
  <si>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</si>
  <si>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</si>
  <si>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</si>
  <si>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</si>
  <si>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</si>
  <si>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</si>
  <si>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</si>
  <si>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</si>
  <si>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</si>
  <si>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</si>
  <si>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USA import</t>
  </si>
  <si>
    <t>USA import 2017 dollars (billion)</t>
  </si>
  <si>
    <t>Måneder</t>
  </si>
  <si>
    <t>Dansk Import fra Tyskland</t>
  </si>
  <si>
    <t>Dansk Eksport til Tyskland</t>
  </si>
  <si>
    <t>Dato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</si>
  <si>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</si>
  <si>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</si>
  <si>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</si>
  <si>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</si>
  <si>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</si>
  <si>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År</t>
  </si>
  <si>
    <t>Sum af Rusland</t>
  </si>
  <si>
    <t>Sum af Kina</t>
  </si>
  <si>
    <t>Sum af USA</t>
  </si>
  <si>
    <t>Sum af Storbritannien</t>
  </si>
  <si>
    <t>Sum af Tyskland</t>
  </si>
  <si>
    <t>Sum af Sverige</t>
  </si>
  <si>
    <t>Sum af Nederlandene</t>
  </si>
  <si>
    <t>Sum af Frankrig</t>
  </si>
  <si>
    <t>Sum af Norge</t>
  </si>
  <si>
    <t>Sum af Dansk Import fra Tyskland</t>
  </si>
  <si>
    <t>Sum af Dansk Eksport til Tyskland</t>
  </si>
  <si>
    <t>HICP Eurozone:</t>
  </si>
  <si>
    <t>2000M01</t>
  </si>
  <si>
    <t>2000</t>
  </si>
  <si>
    <t>2000M02</t>
  </si>
  <si>
    <t>2001</t>
  </si>
  <si>
    <t>2000M03</t>
  </si>
  <si>
    <t>2002</t>
  </si>
  <si>
    <t>2000M04</t>
  </si>
  <si>
    <t>2003</t>
  </si>
  <si>
    <t>2000M05</t>
  </si>
  <si>
    <t>2004</t>
  </si>
  <si>
    <t>2000M06</t>
  </si>
  <si>
    <t>2005</t>
  </si>
  <si>
    <t>2000M07</t>
  </si>
  <si>
    <t>2006</t>
  </si>
  <si>
    <t>2000M08</t>
  </si>
  <si>
    <t>2007</t>
  </si>
  <si>
    <t>2000M09</t>
  </si>
  <si>
    <t>2008</t>
  </si>
  <si>
    <t>2000M10</t>
  </si>
  <si>
    <t>2009</t>
  </si>
  <si>
    <t>2000M11</t>
  </si>
  <si>
    <t>2010</t>
  </si>
  <si>
    <t>2000M12</t>
  </si>
  <si>
    <t>2011</t>
  </si>
  <si>
    <t>2001M01</t>
  </si>
  <si>
    <t>2012</t>
  </si>
  <si>
    <t>2001M02</t>
  </si>
  <si>
    <t>2013</t>
  </si>
  <si>
    <t>2001M03</t>
  </si>
  <si>
    <t>2014</t>
  </si>
  <si>
    <t>2001M04</t>
  </si>
  <si>
    <t>2015</t>
  </si>
  <si>
    <t>2001M05</t>
  </si>
  <si>
    <t>2016</t>
  </si>
  <si>
    <t>2001M06</t>
  </si>
  <si>
    <t>2017</t>
  </si>
  <si>
    <t>2001M07</t>
  </si>
  <si>
    <t>2018</t>
  </si>
  <si>
    <t>2001M08</t>
  </si>
  <si>
    <t>2019</t>
  </si>
  <si>
    <t>2001M09</t>
  </si>
  <si>
    <t>2020</t>
  </si>
  <si>
    <t>2001M10</t>
  </si>
  <si>
    <t>2021</t>
  </si>
  <si>
    <t>2001M11</t>
  </si>
  <si>
    <t>2022</t>
  </si>
  <si>
    <t>2001M12</t>
  </si>
  <si>
    <t>2023</t>
  </si>
  <si>
    <t>2002M01</t>
  </si>
  <si>
    <t>Hovedtotal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</si>
  <si>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</si>
  <si>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</si>
  <si>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</si>
  <si>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</si>
  <si>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</si>
  <si>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</si>
  <si>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</si>
  <si>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</si>
  <si>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</si>
  <si>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</si>
  <si>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</si>
  <si>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</si>
  <si>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</si>
  <si>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</si>
  <si>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</si>
  <si>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</si>
  <si>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</si>
  <si>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</si>
  <si>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</si>
  <si>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</si>
  <si>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</si>
  <si>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</si>
  <si>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</si>
  <si>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</si>
  <si>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</si>
  <si>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</si>
  <si>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</si>
  <si>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</si>
  <si>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</si>
  <si>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</si>
  <si>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</si>
  <si>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</si>
  <si>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</si>
  <si>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</si>
  <si>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</si>
  <si>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</si>
  <si>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</si>
  <si>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</si>
  <si>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</si>
  <si>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</si>
  <si>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</si>
  <si>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</si>
  <si>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</si>
  <si>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</si>
  <si>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</si>
  <si>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</si>
  <si>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</si>
  <si>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</si>
  <si>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</si>
  <si>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</si>
  <si>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</si>
  <si>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</si>
  <si>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</si>
  <si>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</si>
  <si>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</si>
  <si>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</si>
  <si>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</si>
  <si>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</si>
  <si>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</si>
  <si>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</si>
  <si>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</si>
  <si>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</si>
  <si>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</si>
  <si>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</si>
  <si>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</si>
  <si>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</si>
  <si>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</si>
  <si>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</si>
  <si>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</si>
  <si>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</si>
  <si>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</si>
  <si>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</si>
  <si>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</si>
  <si>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</si>
  <si>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</si>
  <si>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</si>
  <si>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</si>
  <si>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</si>
  <si>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</si>
  <si>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</si>
  <si>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</si>
  <si>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</si>
  <si>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</si>
  <si>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</si>
  <si>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</si>
  <si>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</si>
  <si>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</si>
  <si>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</si>
  <si>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</si>
  <si>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</si>
  <si>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</si>
  <si>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</si>
  <si>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</si>
  <si>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</si>
  <si>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</si>
  <si>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</si>
  <si>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</si>
  <si>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</si>
  <si>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</si>
  <si>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</si>
  <si>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</si>
  <si>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</si>
  <si>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</si>
  <si>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</si>
  <si>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</si>
  <si>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</si>
  <si>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</si>
  <si>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</si>
  <si>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</si>
  <si>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</si>
  <si>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</si>
  <si>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</si>
  <si>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</si>
  <si>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</si>
  <si>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</si>
  <si>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</si>
  <si>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</si>
  <si>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</si>
  <si>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</si>
  <si>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</si>
  <si>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</si>
  <si>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</si>
  <si>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</si>
  <si>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</si>
  <si>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</si>
  <si>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</si>
  <si>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</si>
  <si>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</si>
  <si>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</si>
  <si>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</si>
  <si>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</si>
  <si>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</si>
  <si>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</si>
  <si>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</si>
  <si>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</si>
  <si>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</si>
  <si>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</si>
  <si>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</si>
  <si>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</si>
  <si>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</si>
  <si>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</si>
  <si>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</si>
  <si>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</si>
  <si>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</si>
  <si>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</si>
  <si>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</si>
  <si>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</si>
  <si>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</si>
  <si>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</si>
  <si>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</si>
  <si>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</si>
  <si>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</si>
  <si>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</si>
  <si>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</si>
  <si>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</si>
  <si>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</si>
  <si>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</si>
  <si>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</si>
  <si>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</si>
  <si>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</si>
  <si>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</si>
  <si>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</si>
  <si>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</si>
  <si>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</si>
  <si>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</si>
  <si>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</si>
  <si>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</si>
  <si>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</si>
  <si>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</si>
  <si>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</si>
  <si>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</si>
  <si>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</si>
  <si>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</si>
  <si>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</si>
  <si>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</si>
  <si>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</si>
  <si>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</si>
  <si>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</si>
  <si>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</si>
  <si>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</si>
  <si>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</si>
  <si>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</si>
  <si>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</si>
  <si>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</si>
  <si>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</si>
  <si>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</si>
  <si>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</si>
  <si>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</si>
  <si>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</si>
  <si>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</si>
  <si>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</si>
  <si>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</si>
  <si>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</si>
  <si>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</si>
  <si>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</si>
  <si>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</si>
  <si>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</si>
  <si>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</si>
  <si>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</si>
  <si>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</si>
  <si>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</si>
  <si>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</si>
  <si>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</si>
  <si>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</si>
  <si>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</si>
  <si>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</si>
  <si>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</si>
  <si>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</si>
  <si>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</si>
  <si>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</si>
  <si>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</si>
  <si>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</si>
  <si>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</si>
  <si>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</si>
  <si>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</si>
  <si>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</si>
  <si>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</si>
  <si>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</si>
  <si>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</si>
  <si>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</si>
  <si>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</si>
  <si>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</si>
  <si>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</si>
  <si>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</si>
  <si>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</si>
  <si>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</si>
  <si>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</si>
  <si>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</si>
  <si>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</si>
  <si>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</si>
  <si>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</si>
  <si>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</si>
  <si>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</si>
  <si>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</si>
  <si>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</si>
  <si>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</si>
  <si>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</si>
  <si>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</si>
  <si>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</si>
  <si>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</si>
  <si>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</si>
  <si>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</si>
  <si>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</si>
  <si>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</si>
  <si>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</si>
  <si>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</si>
  <si>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</si>
  <si>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</si>
  <si>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</si>
  <si>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</si>
  <si>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</si>
  <si>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</si>
  <si>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</si>
  <si>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</si>
  <si>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</si>
  <si>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</si>
  <si>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</si>
  <si>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</si>
  <si>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</si>
  <si>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</si>
  <si>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</si>
  <si>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</si>
  <si>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</si>
  <si>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</si>
  <si>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</si>
  <si>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</si>
  <si>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</si>
  <si>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</si>
  <si>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</si>
  <si>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</si>
  <si>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</si>
  <si>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</si>
  <si>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</si>
  <si>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</si>
  <si>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</si>
  <si>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</si>
  <si>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Skat_v2</t>
  </si>
  <si>
    <t>31.58</t>
  </si>
  <si>
    <t>32.07</t>
  </si>
  <si>
    <t>33.56</t>
  </si>
  <si>
    <t>35.04</t>
  </si>
  <si>
    <t>34.90</t>
  </si>
  <si>
    <t>34.33</t>
  </si>
  <si>
    <t>35.30</t>
  </si>
  <si>
    <t>36.67</t>
  </si>
  <si>
    <t>36.68</t>
  </si>
  <si>
    <t>36.39</t>
  </si>
  <si>
    <t>36.45</t>
  </si>
  <si>
    <t>35.87</t>
  </si>
  <si>
    <t>35.55</t>
  </si>
  <si>
    <t>35.58</t>
  </si>
  <si>
    <t>35.73</t>
  </si>
  <si>
    <t>36.09</t>
  </si>
  <si>
    <t>35.84</t>
  </si>
  <si>
    <t>36.30</t>
  </si>
  <si>
    <t>35.96</t>
  </si>
  <si>
    <t>36.23</t>
  </si>
  <si>
    <t>34.80</t>
  </si>
  <si>
    <t>34.87</t>
  </si>
  <si>
    <t>35.76</t>
  </si>
  <si>
    <t>35.78</t>
  </si>
  <si>
    <t>36.19</t>
  </si>
  <si>
    <t>36.31</t>
  </si>
  <si>
    <t>35.67</t>
  </si>
  <si>
    <t>35.35</t>
  </si>
  <si>
    <t>35.54</t>
  </si>
  <si>
    <t>36.25</t>
  </si>
  <si>
    <t>36.37</t>
  </si>
  <si>
    <t>35.13</t>
  </si>
  <si>
    <t>34.56</t>
  </si>
  <si>
    <t>34.74</t>
  </si>
  <si>
    <t>34.42</t>
  </si>
  <si>
    <t>34.94</t>
  </si>
  <si>
    <t>35.38</t>
  </si>
  <si>
    <t>35.53</t>
  </si>
  <si>
    <t>36.82</t>
  </si>
  <si>
    <t>36.95</t>
  </si>
  <si>
    <t>36.81</t>
  </si>
  <si>
    <t>37.30</t>
  </si>
  <si>
    <t>37.75</t>
  </si>
  <si>
    <t>37.73</t>
  </si>
  <si>
    <t>38.46</t>
  </si>
  <si>
    <t>38.62</t>
  </si>
  <si>
    <t>37.93</t>
  </si>
  <si>
    <t>39.32</t>
  </si>
  <si>
    <t>39.31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</si>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</sst>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2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8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1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202451712427463376167UHV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ysted" refreshedDate="45429.570105092593" createdVersion="8" refreshedVersion="8" minRefreshableVersion="3" recordCount="288" xr:uid="{DB7BFE6F-07E3-426F-B80F-08549D8328FF}">
  <cacheSource type="worksheet">
    <worksheetSource ref="C1:L289" sheet="Ark1" r:id="rId2"/>
  </cacheSource>
  <cacheFields count="13">
    <cacheField name="Tyskland" numFmtId="0">
      <sharedItems containsSemiMixedTypes="0" containsString="0" containsNumber="1" minValue="5535.1" maxValue="11059.2"/>
    </cacheField>
    <cacheField name="Sverige" numFmtId="0">
      <sharedItems containsSemiMixedTypes="0" containsString="0" containsNumber="1" minValue="2907.9" maxValue="6921.7"/>
    </cacheField>
    <cacheField name="Nederlandene" numFmtId="0">
      <sharedItems containsSemiMixedTypes="0" containsString="0" containsNumber="1" minValue="1194" maxValue="5134.3999999999996"/>
    </cacheField>
    <cacheField name="Frankrig" numFmtId="0">
      <sharedItems containsSemiMixedTypes="0" containsString="0" containsNumber="1" minValue="1369" maxValue="3446.1"/>
    </cacheField>
    <cacheField name="Norge" numFmtId="0">
      <sharedItems containsSemiMixedTypes="0" containsString="0" containsNumber="1" minValue="1543.3" maxValue="4498.3"/>
    </cacheField>
    <cacheField name="Storbritannien" numFmtId="0">
      <sharedItems containsSemiMixedTypes="0" containsString="0" containsNumber="1" minValue="2299.1999999999998" maxValue="5966.1"/>
    </cacheField>
    <cacheField name="USA" numFmtId="0">
      <sharedItems containsSemiMixedTypes="0" containsString="0" containsNumber="1" minValue="1442.5" maxValue="9034.6"/>
    </cacheField>
    <cacheField name="Kina" numFmtId="0">
      <sharedItems containsSemiMixedTypes="0" containsString="0" containsNumber="1" minValue="211.9" maxValue="4167.3999999999996"/>
    </cacheField>
    <cacheField name="Rusland" numFmtId="0">
      <sharedItems containsSemiMixedTypes="0" containsString="0" containsNumber="1" minValue="53.8" maxValue="1158.8"/>
    </cacheField>
    <cacheField name="Dato" numFmtId="14">
      <sharedItems containsSemiMixedTypes="0" containsNonDate="0" containsDate="1" containsString="0" minDate="2000-01-01T00:00:00" maxDate="2023-01-02T00:00:00" count="24">
        <d v="2000-01-01T00:00:00"/>
        <d v="2001-01-01T00:00:00"/>
        <d v="2002-01-01T00:00:00"/>
        <d v="2003-01-01T00:00:00"/>
        <d v="2004-01-01T00:00:00"/>
        <d v="2005-01-01T00:00:00"/>
        <d v="2006-01-01T00:00:00"/>
        <d v="2007-01-01T00:00:00"/>
        <d v="2008-01-01T00:00:00"/>
        <d v="2009-01-01T00:00:00"/>
        <d v="2010-01-01T00:00:00"/>
        <d v="2011-01-01T00:00:00"/>
        <d v="2012-01-01T00:00:00"/>
        <d v="2013-01-01T00:00:00"/>
        <d v="2014-01-01T00:00:00"/>
        <d v="2015-01-01T00:00:00"/>
        <d v="2016-01-01T00:00:00"/>
        <d v="2017-01-01T00:00:00"/>
        <d v="2018-01-01T00:00:00"/>
        <d v="2019-01-01T00:00:00"/>
        <d v="2020-01-01T00:00:00"/>
        <d v="2021-01-01T00:00:00"/>
        <d v="2022-01-01T00:00:00"/>
        <d v="2023-01-01T00:00:00"/>
      </sharedItems>
      <fieldGroup par="12"/>
    </cacheField>
    <cacheField name="Måneder (Dato)" numFmtId="0" databaseField="0">
      <fieldGroup base="9">
        <rangePr groupBy="months" startDate="2000-01-01T00:00:00" endDate="2023-01-02T00:00:00"/>
        <groupItems count="14">
          <s v="&lt;01-01-2000"/>
          <s v="jan"/>
          <s v="feb"/>
          <s v="mar"/>
          <s v="apr"/>
          <s v="maj"/>
          <s v="jun"/>
          <s v="jul"/>
          <s v="aug"/>
          <s v="sep"/>
          <s v="okt"/>
          <s v="nov"/>
          <s v="dec"/>
          <s v="&gt;02-01-2023"/>
        </groupItems>
      </fieldGroup>
    </cacheField>
    <cacheField name="Kvartaler (Dato)" numFmtId="0" databaseField="0">
      <fieldGroup base="9">
        <rangePr groupBy="quarters" startDate="2000-01-01T00:00:00" endDate="2023-01-02T00:00:00"/>
        <groupItems count="6">
          <s v="&lt;01-01-2000"/>
          <s v="Kvartal1"/>
          <s v="Kvartal2"/>
          <s v="Kvartal3"/>
          <s v="Kvartal4"/>
          <s v="&gt;02-01-2023"/>
        </groupItems>
      </fieldGroup>
    </cacheField>
    <cacheField name="År (Dato)" numFmtId="0" databaseField="0">
      <fieldGroup base="9">
        <rangePr groupBy="years" startDate="2000-01-01T00:00:00" endDate="2023-01-02T00:00:00"/>
        <groupItems count="26">
          <s v="&lt;01-01-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n v="5535.1"/>
    <n v="2907.9"/>
    <n v="1210.9000000000001"/>
    <n v="1454.7"/>
    <n v="1588.8"/>
    <n v="2695.4"/>
    <n v="1878.2"/>
    <n v="212.6"/>
    <n v="259.39999999999998"/>
    <x v="0"/>
  </r>
  <r>
    <n v="5722.1"/>
    <n v="3270.9"/>
    <n v="1245.3"/>
    <n v="1613.1"/>
    <n v="1543.3"/>
    <n v="2596.8000000000002"/>
    <n v="1606.3"/>
    <n v="280.89999999999998"/>
    <n v="240.6"/>
    <x v="0"/>
  </r>
  <r>
    <n v="5602"/>
    <n v="3192.7"/>
    <n v="1207"/>
    <n v="1603.9"/>
    <n v="1585.5"/>
    <n v="2821.6"/>
    <n v="1463.5"/>
    <n v="245"/>
    <n v="182.6"/>
    <x v="0"/>
  </r>
  <r>
    <n v="5767.5"/>
    <n v="3305"/>
    <n v="1208.4000000000001"/>
    <n v="1522"/>
    <n v="1662"/>
    <n v="2661.7"/>
    <n v="1757.4"/>
    <n v="290.7"/>
    <n v="365.1"/>
    <x v="0"/>
  </r>
  <r>
    <n v="6394.4"/>
    <n v="3522.3"/>
    <n v="1249.2"/>
    <n v="1642.1"/>
    <n v="1742.9"/>
    <n v="3072.3"/>
    <n v="1803.8"/>
    <n v="263.39999999999998"/>
    <n v="294.60000000000002"/>
    <x v="0"/>
  </r>
  <r>
    <n v="6003.7"/>
    <n v="3446"/>
    <n v="1198.9000000000001"/>
    <n v="1575.7"/>
    <n v="1732.9"/>
    <n v="2766.6"/>
    <n v="1816.3"/>
    <n v="211.9"/>
    <n v="319.10000000000002"/>
    <x v="0"/>
  </r>
  <r>
    <n v="6131.7"/>
    <n v="3760.4"/>
    <n v="1238.0999999999999"/>
    <n v="1625"/>
    <n v="1824.8"/>
    <n v="2821.1"/>
    <n v="1717.1"/>
    <n v="224.3"/>
    <n v="382.6"/>
    <x v="0"/>
  </r>
  <r>
    <n v="6236.2"/>
    <n v="3685.1"/>
    <n v="1194"/>
    <n v="1573.7"/>
    <n v="1931"/>
    <n v="3002.9"/>
    <n v="1815.1"/>
    <n v="279"/>
    <n v="371.7"/>
    <x v="0"/>
  </r>
  <r>
    <n v="6440"/>
    <n v="3821.7"/>
    <n v="1237.3"/>
    <n v="1593.2"/>
    <n v="1919.9"/>
    <n v="2909.8"/>
    <n v="2043.3"/>
    <n v="252"/>
    <n v="392.4"/>
    <x v="0"/>
  </r>
  <r>
    <n v="5794.2"/>
    <n v="3497.3"/>
    <n v="1313.2"/>
    <n v="1693.1"/>
    <n v="1840.5"/>
    <n v="3060.5"/>
    <n v="1996.9"/>
    <n v="397.4"/>
    <n v="441"/>
    <x v="0"/>
  </r>
  <r>
    <n v="5988.1"/>
    <n v="3586.7"/>
    <n v="1346.7"/>
    <n v="1457.7"/>
    <n v="1749.5"/>
    <n v="3165.7"/>
    <n v="2054.5"/>
    <n v="319.60000000000002"/>
    <n v="399"/>
    <x v="0"/>
  </r>
  <r>
    <n v="7173.6"/>
    <n v="4212.2"/>
    <n v="1509.2"/>
    <n v="1715.8"/>
    <n v="1967.2"/>
    <n v="3035.1"/>
    <n v="2537.6"/>
    <n v="349.8"/>
    <n v="457.3"/>
    <x v="0"/>
  </r>
  <r>
    <n v="6311.7"/>
    <n v="3478.4"/>
    <n v="1197.4000000000001"/>
    <n v="1688.4"/>
    <n v="1867.3"/>
    <n v="2861.3"/>
    <n v="2074.9"/>
    <n v="246.6"/>
    <n v="360.4"/>
    <x v="1"/>
  </r>
  <r>
    <n v="6363.8"/>
    <n v="3507.8"/>
    <n v="1283.8"/>
    <n v="1663.9"/>
    <n v="1874.8"/>
    <n v="3269.4"/>
    <n v="2138.1999999999998"/>
    <n v="264.89999999999998"/>
    <n v="496"/>
    <x v="1"/>
  </r>
  <r>
    <n v="6397.8"/>
    <n v="3493.4"/>
    <n v="1303.5"/>
    <n v="1653.4"/>
    <n v="1800.7"/>
    <n v="3187.5"/>
    <n v="2249.1"/>
    <n v="415.9"/>
    <n v="457.1"/>
    <x v="1"/>
  </r>
  <r>
    <n v="6565.4"/>
    <n v="3439.3"/>
    <n v="1272.3"/>
    <n v="1634.9"/>
    <n v="1857.2"/>
    <n v="3374.7"/>
    <n v="2192.8000000000002"/>
    <n v="264.2"/>
    <n v="418.5"/>
    <x v="1"/>
  </r>
  <r>
    <n v="6654.2"/>
    <n v="3470.5"/>
    <n v="1283.3"/>
    <n v="1687.6"/>
    <n v="1750.2"/>
    <n v="3062.7"/>
    <n v="2367.4"/>
    <n v="265.5"/>
    <n v="538.5"/>
    <x v="1"/>
  </r>
  <r>
    <n v="6626.9"/>
    <n v="3437.5"/>
    <n v="1297.5999999999999"/>
    <n v="1717.6"/>
    <n v="1834.1"/>
    <n v="3057.6"/>
    <n v="2588.8000000000002"/>
    <n v="320.7"/>
    <n v="668.2"/>
    <x v="1"/>
  </r>
  <r>
    <n v="6632.1"/>
    <n v="3304.8"/>
    <n v="1281.8"/>
    <n v="1721.6"/>
    <n v="1971.5"/>
    <n v="2988.3"/>
    <n v="2685.7"/>
    <n v="369.2"/>
    <n v="508.9"/>
    <x v="1"/>
  </r>
  <r>
    <n v="6700.4"/>
    <n v="3479.9"/>
    <n v="1330.9"/>
    <n v="1597.9"/>
    <n v="1841.5"/>
    <n v="3047.6"/>
    <n v="2688.2"/>
    <n v="352.4"/>
    <n v="473.1"/>
    <x v="1"/>
  </r>
  <r>
    <n v="6547.1"/>
    <n v="3298"/>
    <n v="1198.5"/>
    <n v="1465"/>
    <n v="1811.3"/>
    <n v="2996.6"/>
    <n v="2253.1999999999998"/>
    <n v="351.2"/>
    <n v="492.3"/>
    <x v="1"/>
  </r>
  <r>
    <n v="6804.6"/>
    <n v="3443"/>
    <n v="1372.2"/>
    <n v="1622.3"/>
    <n v="1882"/>
    <n v="3174.9"/>
    <n v="2128.1"/>
    <n v="319.39999999999998"/>
    <n v="368.6"/>
    <x v="1"/>
  </r>
  <r>
    <n v="6651.5"/>
    <n v="3369"/>
    <n v="1283.5999999999999"/>
    <n v="1609.9"/>
    <n v="1960.9"/>
    <n v="3084"/>
    <n v="2274.6"/>
    <n v="253.6"/>
    <n v="534.70000000000005"/>
    <x v="1"/>
  </r>
  <r>
    <n v="6564.1"/>
    <n v="3517.6"/>
    <n v="1249.5999999999999"/>
    <n v="1542"/>
    <n v="1921.1"/>
    <n v="3080.5"/>
    <n v="2034"/>
    <n v="216.9"/>
    <n v="595.20000000000005"/>
    <x v="1"/>
  </r>
  <r>
    <n v="6461"/>
    <n v="3503"/>
    <n v="1326.7"/>
    <n v="1586"/>
    <n v="2266.4"/>
    <n v="3301.8"/>
    <n v="2159.4"/>
    <n v="350.3"/>
    <n v="531.9"/>
    <x v="2"/>
  </r>
  <r>
    <n v="6252.1"/>
    <n v="3518.7"/>
    <n v="1232.9000000000001"/>
    <n v="1517.6"/>
    <n v="2005.2"/>
    <n v="3146.4"/>
    <n v="2147"/>
    <n v="280.60000000000002"/>
    <n v="495.9"/>
    <x v="2"/>
  </r>
  <r>
    <n v="6603.2"/>
    <n v="3501.5"/>
    <n v="1351"/>
    <n v="1651.5"/>
    <n v="2095.1"/>
    <n v="3234.3"/>
    <n v="2367.1999999999998"/>
    <n v="276.89999999999998"/>
    <n v="507.6"/>
    <x v="2"/>
  </r>
  <r>
    <n v="6454.2"/>
    <n v="3500.8"/>
    <n v="1356.1"/>
    <n v="1634.5"/>
    <n v="2004.5"/>
    <n v="3485.6"/>
    <n v="2204.4"/>
    <n v="348.2"/>
    <n v="464.2"/>
    <x v="2"/>
  </r>
  <r>
    <n v="6762.9"/>
    <n v="3601.1"/>
    <n v="1412.5"/>
    <n v="1569.3"/>
    <n v="2056.1"/>
    <n v="3600.2"/>
    <n v="2200.5"/>
    <n v="358.5"/>
    <n v="480.3"/>
    <x v="2"/>
  </r>
  <r>
    <n v="6685"/>
    <n v="3546.8"/>
    <n v="1443"/>
    <n v="1636.6"/>
    <n v="2036.1"/>
    <n v="3680.6"/>
    <n v="2274.5"/>
    <n v="366.3"/>
    <n v="497.2"/>
    <x v="2"/>
  </r>
  <r>
    <n v="6643.8"/>
    <n v="3686.5"/>
    <n v="1258.8"/>
    <n v="1544.3"/>
    <n v="2329.5"/>
    <n v="3510.6"/>
    <n v="1838"/>
    <n v="335.2"/>
    <n v="402.6"/>
    <x v="2"/>
  </r>
  <r>
    <n v="6370.8"/>
    <n v="3537.9"/>
    <n v="1425.6"/>
    <n v="1660.1"/>
    <n v="2024.5"/>
    <n v="3334.5"/>
    <n v="2116.4"/>
    <n v="306.60000000000002"/>
    <n v="491.9"/>
    <x v="2"/>
  </r>
  <r>
    <n v="6901"/>
    <n v="3607.5"/>
    <n v="1372.6"/>
    <n v="1652.2"/>
    <n v="1993.7"/>
    <n v="3525.7"/>
    <n v="2177.5"/>
    <n v="350.4"/>
    <n v="442.5"/>
    <x v="2"/>
  </r>
  <r>
    <n v="6839.6"/>
    <n v="3521.5"/>
    <n v="1355.1"/>
    <n v="1562"/>
    <n v="2056.1999999999998"/>
    <n v="3013.8"/>
    <n v="2354.8000000000002"/>
    <n v="392.7"/>
    <n v="401.6"/>
    <x v="2"/>
  </r>
  <r>
    <n v="7091.9"/>
    <n v="3629.3"/>
    <n v="1389.1"/>
    <n v="1653.8"/>
    <n v="2097.3000000000002"/>
    <n v="3014.7"/>
    <n v="2315.3000000000002"/>
    <n v="351.8"/>
    <n v="383.2"/>
    <x v="2"/>
  </r>
  <r>
    <n v="7444.9"/>
    <n v="3667.4"/>
    <n v="1445.6"/>
    <n v="1592.5"/>
    <n v="2027.8"/>
    <n v="3186.2"/>
    <n v="1938.1"/>
    <n v="503.1"/>
    <n v="368.9"/>
    <x v="2"/>
  </r>
  <r>
    <n v="6690.2"/>
    <n v="3649"/>
    <n v="1309.8"/>
    <n v="1692.1"/>
    <n v="2043.3"/>
    <n v="3005"/>
    <n v="2350.6999999999998"/>
    <n v="410.6"/>
    <n v="469.7"/>
    <x v="3"/>
  </r>
  <r>
    <n v="6604.4"/>
    <n v="3604.8"/>
    <n v="1474.2"/>
    <n v="1697.2"/>
    <n v="2010.9"/>
    <n v="3270"/>
    <n v="2188.9"/>
    <n v="355.8"/>
    <n v="431.3"/>
    <x v="3"/>
  </r>
  <r>
    <n v="6100.9"/>
    <n v="3724"/>
    <n v="1345.9"/>
    <n v="1534.4"/>
    <n v="1890.5"/>
    <n v="2922.9"/>
    <n v="2085.5"/>
    <n v="424.2"/>
    <n v="426.1"/>
    <x v="3"/>
  </r>
  <r>
    <n v="6444.9"/>
    <n v="3744.9"/>
    <n v="1406.5"/>
    <n v="1721.8"/>
    <n v="1927.3"/>
    <n v="2901.2"/>
    <n v="2065.5"/>
    <n v="381.6"/>
    <n v="603.79999999999995"/>
    <x v="3"/>
  </r>
  <r>
    <n v="6182.6"/>
    <n v="3531.6"/>
    <n v="1358.4"/>
    <n v="1566.6"/>
    <n v="1882.2"/>
    <n v="2842.9"/>
    <n v="1933.9"/>
    <n v="379.4"/>
    <n v="446.6"/>
    <x v="3"/>
  </r>
  <r>
    <n v="6301.1"/>
    <n v="3691"/>
    <n v="1321.7"/>
    <n v="1650.3"/>
    <n v="2018.5"/>
    <n v="2750.3"/>
    <n v="1612.4"/>
    <n v="398.9"/>
    <n v="484.1"/>
    <x v="3"/>
  </r>
  <r>
    <n v="6372.1"/>
    <n v="3337.5"/>
    <n v="1335.4"/>
    <n v="1607.5"/>
    <n v="1732.2"/>
    <n v="2849.9"/>
    <n v="1442.5"/>
    <n v="405.3"/>
    <n v="466.3"/>
    <x v="3"/>
  </r>
  <r>
    <n v="6143.7"/>
    <n v="3553.2"/>
    <n v="1317.4"/>
    <n v="1652"/>
    <n v="1850.1"/>
    <n v="2893.3"/>
    <n v="1984.8"/>
    <n v="428"/>
    <n v="488.9"/>
    <x v="3"/>
  </r>
  <r>
    <n v="6283.3"/>
    <n v="3723.1"/>
    <n v="1318.9"/>
    <n v="1595.5"/>
    <n v="1877.4"/>
    <n v="2878.3"/>
    <n v="2334.1999999999998"/>
    <n v="411.6"/>
    <n v="496.8"/>
    <x v="3"/>
  </r>
  <r>
    <n v="6332.3"/>
    <n v="3626.2"/>
    <n v="1341.6"/>
    <n v="1724.9"/>
    <n v="1875.8"/>
    <n v="2905.6"/>
    <n v="2062.1999999999998"/>
    <n v="362"/>
    <n v="439.8"/>
    <x v="3"/>
  </r>
  <r>
    <n v="6083.5"/>
    <n v="3635.1"/>
    <n v="1321.8"/>
    <n v="1644.9"/>
    <n v="1839.4"/>
    <n v="3018.9"/>
    <n v="1928.6"/>
    <n v="400.2"/>
    <n v="419"/>
    <x v="3"/>
  </r>
  <r>
    <n v="6156.8"/>
    <n v="3564.5"/>
    <n v="1392.7"/>
    <n v="1750.4"/>
    <n v="1800.2"/>
    <n v="3044.3"/>
    <n v="1993"/>
    <n v="446.4"/>
    <n v="582.29999999999995"/>
    <x v="3"/>
  </r>
  <r>
    <n v="6181.3"/>
    <n v="3572.2"/>
    <n v="1360.9"/>
    <n v="1645.3"/>
    <n v="1791.2"/>
    <n v="3141.8"/>
    <n v="1953.8"/>
    <n v="464.9"/>
    <n v="510.8"/>
    <x v="4"/>
  </r>
  <r>
    <n v="6262.5"/>
    <n v="3639.5"/>
    <n v="1344.8"/>
    <n v="1674.7"/>
    <n v="1815.1"/>
    <n v="3182.2"/>
    <n v="1881.7"/>
    <n v="452.3"/>
    <n v="481.1"/>
    <x v="4"/>
  </r>
  <r>
    <n v="6071.5"/>
    <n v="3609.9"/>
    <n v="1389.2"/>
    <n v="1722.7"/>
    <n v="1842.1"/>
    <n v="3081.8"/>
    <n v="1878.8"/>
    <n v="444"/>
    <n v="518.29999999999995"/>
    <x v="4"/>
  </r>
  <r>
    <n v="6093.4"/>
    <n v="3636.3"/>
    <n v="1398"/>
    <n v="1614.2"/>
    <n v="1911.7"/>
    <n v="3203"/>
    <n v="2089.5"/>
    <n v="531.20000000000005"/>
    <n v="508.5"/>
    <x v="4"/>
  </r>
  <r>
    <n v="6162.8"/>
    <n v="3607.5"/>
    <n v="1356.8"/>
    <n v="1756.3"/>
    <n v="1925.4"/>
    <n v="2997.6"/>
    <n v="2054.6999999999998"/>
    <n v="391.8"/>
    <n v="465.3"/>
    <x v="4"/>
  </r>
  <r>
    <n v="6209.5"/>
    <n v="3607.8"/>
    <n v="1363.3"/>
    <n v="1741.1"/>
    <n v="2006.8"/>
    <n v="3070.7"/>
    <n v="2022.5"/>
    <n v="654.5"/>
    <n v="447.7"/>
    <x v="4"/>
  </r>
  <r>
    <n v="5973.4"/>
    <n v="3535.7"/>
    <n v="1341"/>
    <n v="1689.4"/>
    <n v="1996.9"/>
    <n v="2982.6"/>
    <n v="1868.8"/>
    <n v="504.1"/>
    <n v="475.9"/>
    <x v="4"/>
  </r>
  <r>
    <n v="6194.3"/>
    <n v="3767.5"/>
    <n v="1631.8"/>
    <n v="1704.4"/>
    <n v="1889"/>
    <n v="3116.1"/>
    <n v="1839.3"/>
    <n v="506.7"/>
    <n v="477.9"/>
    <x v="4"/>
  </r>
  <r>
    <n v="6082"/>
    <n v="3653.1"/>
    <n v="1427.1"/>
    <n v="1782.1"/>
    <n v="1946.1"/>
    <n v="3124.7"/>
    <n v="1969.9"/>
    <n v="469.5"/>
    <n v="482.1"/>
    <x v="4"/>
  </r>
  <r>
    <n v="5957.7"/>
    <n v="3669"/>
    <n v="1442.2"/>
    <n v="1593.4"/>
    <n v="1888.5"/>
    <n v="3137.9"/>
    <n v="1879.4"/>
    <n v="498.1"/>
    <n v="540.4"/>
    <x v="4"/>
  </r>
  <r>
    <n v="6009"/>
    <n v="3708.2"/>
    <n v="1412.6"/>
    <n v="1695.3"/>
    <n v="1878.9"/>
    <n v="3135.9"/>
    <n v="2100.1"/>
    <n v="493.6"/>
    <n v="513.5"/>
    <x v="4"/>
  </r>
  <r>
    <n v="6006.9"/>
    <n v="3653.1"/>
    <n v="1421.2"/>
    <n v="1662.5"/>
    <n v="1937.3"/>
    <n v="3050.1"/>
    <n v="2047"/>
    <n v="422.3"/>
    <n v="509.1"/>
    <x v="4"/>
  </r>
  <r>
    <n v="6294.2"/>
    <n v="3775.1"/>
    <n v="1407"/>
    <n v="1697.2"/>
    <n v="1914.3"/>
    <n v="2990.8"/>
    <n v="2079.1999999999998"/>
    <n v="475.2"/>
    <n v="519.4"/>
    <x v="5"/>
  </r>
  <r>
    <n v="6210.1"/>
    <n v="3800.7"/>
    <n v="1480.7"/>
    <n v="1736.3"/>
    <n v="2019.1"/>
    <n v="3156.6"/>
    <n v="2615.8000000000002"/>
    <n v="586.70000000000005"/>
    <n v="580.4"/>
    <x v="5"/>
  </r>
  <r>
    <n v="6198.9"/>
    <n v="3740.4"/>
    <n v="1392.6"/>
    <n v="1662.5"/>
    <n v="2079.5"/>
    <n v="3237.1"/>
    <n v="2173.1"/>
    <n v="496.4"/>
    <n v="608.79999999999995"/>
    <x v="5"/>
  </r>
  <r>
    <n v="6142.1"/>
    <n v="3869.8"/>
    <n v="1411.4"/>
    <n v="1776.7"/>
    <n v="2268"/>
    <n v="3086.8"/>
    <n v="1907.1"/>
    <n v="484.6"/>
    <n v="551.70000000000005"/>
    <x v="5"/>
  </r>
  <r>
    <n v="6102.7"/>
    <n v="3897.9"/>
    <n v="1428.9"/>
    <n v="1882.1"/>
    <n v="2093.1999999999998"/>
    <n v="3143.1"/>
    <n v="2726.6"/>
    <n v="564.4"/>
    <n v="713.5"/>
    <x v="5"/>
  </r>
  <r>
    <n v="6059"/>
    <n v="3964.4"/>
    <n v="1370.1"/>
    <n v="1641.9"/>
    <n v="1937.3"/>
    <n v="3477.7"/>
    <n v="2389.4"/>
    <n v="510.4"/>
    <n v="588"/>
    <x v="5"/>
  </r>
  <r>
    <n v="6153.3"/>
    <n v="3963.3"/>
    <n v="1500.6"/>
    <n v="1720.6"/>
    <n v="2005"/>
    <n v="3258.8"/>
    <n v="2670.1"/>
    <n v="539.20000000000005"/>
    <n v="686.4"/>
    <x v="5"/>
  </r>
  <r>
    <n v="6316.6"/>
    <n v="3895.2"/>
    <n v="1416"/>
    <n v="1658.6"/>
    <n v="2050.3000000000002"/>
    <n v="3188.4"/>
    <n v="2529.3000000000002"/>
    <n v="499.9"/>
    <n v="618.20000000000005"/>
    <x v="5"/>
  </r>
  <r>
    <n v="6162.1"/>
    <n v="3957.8"/>
    <n v="1429.8"/>
    <n v="1763.7"/>
    <n v="2138.5"/>
    <n v="3050.5"/>
    <n v="2689.4"/>
    <n v="552.29999999999995"/>
    <n v="587.4"/>
    <x v="5"/>
  </r>
  <r>
    <n v="6291.1"/>
    <n v="4041.1"/>
    <n v="1471.6"/>
    <n v="1929.5"/>
    <n v="2220.6"/>
    <n v="3159.1"/>
    <n v="2621.5"/>
    <n v="560.20000000000005"/>
    <n v="596.1"/>
    <x v="5"/>
  </r>
  <r>
    <n v="6755.1"/>
    <n v="4082.3"/>
    <n v="1560.7"/>
    <n v="1732.9"/>
    <n v="2137.9"/>
    <n v="3406.6"/>
    <n v="2368.4"/>
    <n v="617.79999999999995"/>
    <n v="625.6"/>
    <x v="5"/>
  </r>
  <r>
    <n v="6727.5"/>
    <n v="4214.5"/>
    <n v="1529.7"/>
    <n v="1841.8"/>
    <n v="2291.6999999999998"/>
    <n v="3448.7"/>
    <n v="2921.8"/>
    <n v="575.29999999999995"/>
    <n v="613.70000000000005"/>
    <x v="5"/>
  </r>
  <r>
    <n v="6500.6"/>
    <n v="4140.3"/>
    <n v="1688.2"/>
    <n v="1859.4"/>
    <n v="2020.6"/>
    <n v="3475.2"/>
    <n v="1978.1"/>
    <n v="554.9"/>
    <n v="652.20000000000005"/>
    <x v="6"/>
  </r>
  <r>
    <n v="6653"/>
    <n v="4197.1000000000004"/>
    <n v="1566.1"/>
    <n v="1888.8"/>
    <n v="2446.6"/>
    <n v="3440.2"/>
    <n v="2546.1999999999998"/>
    <n v="645.70000000000005"/>
    <n v="695.3"/>
    <x v="6"/>
  </r>
  <r>
    <n v="6725.8"/>
    <n v="4282.5"/>
    <n v="1658.3"/>
    <n v="1980.4"/>
    <n v="2090.8000000000002"/>
    <n v="3332.1"/>
    <n v="2651.6"/>
    <n v="579.70000000000005"/>
    <n v="742.7"/>
    <x v="6"/>
  </r>
  <r>
    <n v="6865.4"/>
    <n v="4358.5"/>
    <n v="1489.2"/>
    <n v="1955.5"/>
    <n v="2260.5"/>
    <n v="3270.7"/>
    <n v="2848.1"/>
    <n v="413.3"/>
    <n v="942.3"/>
    <x v="6"/>
  </r>
  <r>
    <n v="6811.8"/>
    <n v="4354.1000000000004"/>
    <n v="1784.5"/>
    <n v="1917.4"/>
    <n v="2365.3000000000002"/>
    <n v="3427.7"/>
    <n v="2680.8"/>
    <n v="562.20000000000005"/>
    <n v="821.3"/>
    <x v="6"/>
  </r>
  <r>
    <n v="6712.1"/>
    <n v="4356.5"/>
    <n v="1714"/>
    <n v="1944.8"/>
    <n v="2373"/>
    <n v="3271.1"/>
    <n v="2707"/>
    <n v="601.79999999999995"/>
    <n v="803.7"/>
    <x v="6"/>
  </r>
  <r>
    <n v="6774.8"/>
    <n v="4436"/>
    <n v="1665.7"/>
    <n v="2004"/>
    <n v="2339.6"/>
    <n v="3349.7"/>
    <n v="2676"/>
    <n v="528.5"/>
    <n v="761.4"/>
    <x v="6"/>
  </r>
  <r>
    <n v="6658.1"/>
    <n v="4220.7"/>
    <n v="1603.2"/>
    <n v="1981.3"/>
    <n v="2407.3000000000002"/>
    <n v="3221.7"/>
    <n v="2887.2"/>
    <n v="733.9"/>
    <n v="812.1"/>
    <x v="6"/>
  </r>
  <r>
    <n v="6888.4"/>
    <n v="4460.2"/>
    <n v="1713.3"/>
    <n v="1884.7"/>
    <n v="2236.1999999999998"/>
    <n v="3190.5"/>
    <n v="2594.5"/>
    <n v="594"/>
    <n v="880.8"/>
    <x v="6"/>
  </r>
  <r>
    <n v="6966.2"/>
    <n v="4635.1000000000004"/>
    <n v="1678.7"/>
    <n v="1952.3"/>
    <n v="2233.4"/>
    <n v="3362.8"/>
    <n v="2821.6"/>
    <n v="629.1"/>
    <n v="885.1"/>
    <x v="6"/>
  </r>
  <r>
    <n v="7014.4"/>
    <n v="4622"/>
    <n v="1630.8"/>
    <n v="1972.3"/>
    <n v="2355.5"/>
    <n v="3263"/>
    <n v="2710.9"/>
    <n v="591.79999999999995"/>
    <n v="873.1"/>
    <x v="6"/>
  </r>
  <r>
    <n v="7199.5"/>
    <n v="4894.3"/>
    <n v="1680.1"/>
    <n v="2300.1"/>
    <n v="2428.1"/>
    <n v="3224.2"/>
    <n v="3200.6"/>
    <n v="691.9"/>
    <n v="968"/>
    <x v="6"/>
  </r>
  <r>
    <n v="6990"/>
    <n v="4813.7"/>
    <n v="1675.8"/>
    <n v="1842.4"/>
    <n v="2477.6999999999998"/>
    <n v="3172.8"/>
    <n v="4228.6000000000004"/>
    <n v="673.3"/>
    <n v="700.4"/>
    <x v="7"/>
  </r>
  <r>
    <n v="6714.4"/>
    <n v="4740.7"/>
    <n v="1654.1"/>
    <n v="1793.1"/>
    <n v="2445.8000000000002"/>
    <n v="3177.2"/>
    <n v="2632.6"/>
    <n v="689.2"/>
    <n v="790.9"/>
    <x v="7"/>
  </r>
  <r>
    <n v="7075.7"/>
    <n v="4940.8999999999996"/>
    <n v="1785.7"/>
    <n v="1861.6"/>
    <n v="2579.1999999999998"/>
    <n v="3219.4"/>
    <n v="3119.8"/>
    <n v="804.7"/>
    <n v="935.1"/>
    <x v="7"/>
  </r>
  <r>
    <n v="6777.7"/>
    <n v="4694.8"/>
    <n v="1715.4"/>
    <n v="1788.4"/>
    <n v="2487.6999999999998"/>
    <n v="3234"/>
    <n v="2599.6999999999998"/>
    <n v="914"/>
    <n v="837"/>
    <x v="7"/>
  </r>
  <r>
    <n v="7085.6"/>
    <n v="4809.8999999999996"/>
    <n v="1749.5"/>
    <n v="1816.6"/>
    <n v="2489.1999999999998"/>
    <n v="3358.9"/>
    <n v="2231.4"/>
    <n v="716.3"/>
    <n v="851.7"/>
    <x v="7"/>
  </r>
  <r>
    <n v="6942.1"/>
    <n v="4788"/>
    <n v="1812.8"/>
    <n v="1906.3"/>
    <n v="2596.1"/>
    <n v="3509.6"/>
    <n v="2703.2"/>
    <n v="831.6"/>
    <n v="888.8"/>
    <x v="7"/>
  </r>
  <r>
    <n v="7170"/>
    <n v="4822.1000000000004"/>
    <n v="1802"/>
    <n v="1911.9"/>
    <n v="2644.1"/>
    <n v="3164.2"/>
    <n v="2940.3"/>
    <n v="831.8"/>
    <n v="955.1"/>
    <x v="7"/>
  </r>
  <r>
    <n v="7045.9"/>
    <n v="4751.8999999999996"/>
    <n v="1740.9"/>
    <n v="2061.1"/>
    <n v="2655.6"/>
    <n v="3118.3"/>
    <n v="2029.9"/>
    <n v="941.1"/>
    <n v="930.2"/>
    <x v="7"/>
  </r>
  <r>
    <n v="6982.7"/>
    <n v="4812"/>
    <n v="1825"/>
    <n v="1928.9"/>
    <n v="2621.5"/>
    <n v="3362.2"/>
    <n v="2876.6"/>
    <n v="730.5"/>
    <n v="870.4"/>
    <x v="7"/>
  </r>
  <r>
    <n v="6949"/>
    <n v="4832.8999999999996"/>
    <n v="1819.4"/>
    <n v="2253.6"/>
    <n v="2633.2"/>
    <n v="3165.9"/>
    <n v="2513"/>
    <n v="850.4"/>
    <n v="919.9"/>
    <x v="7"/>
  </r>
  <r>
    <n v="6590.3"/>
    <n v="5171.7"/>
    <n v="1840.5"/>
    <n v="2042.5"/>
    <n v="2777.7"/>
    <n v="3085.8"/>
    <n v="3041.9"/>
    <n v="960.2"/>
    <n v="987.6"/>
    <x v="7"/>
  </r>
  <r>
    <n v="7195"/>
    <n v="5011.1000000000004"/>
    <n v="2198"/>
    <n v="1969.7"/>
    <n v="2516"/>
    <n v="3302.5"/>
    <n v="2620.9"/>
    <n v="879.1"/>
    <n v="950.8"/>
    <x v="7"/>
  </r>
  <r>
    <n v="7497"/>
    <n v="4980"/>
    <n v="1795.3"/>
    <n v="1956"/>
    <n v="2749.8"/>
    <n v="3425"/>
    <n v="2732.9"/>
    <n v="888.7"/>
    <n v="984.2"/>
    <x v="8"/>
  </r>
  <r>
    <n v="7530"/>
    <n v="4990.1000000000004"/>
    <n v="1801.8"/>
    <n v="1997.7"/>
    <n v="2769.3"/>
    <n v="3440.6"/>
    <n v="2516.6999999999998"/>
    <n v="915.9"/>
    <n v="1023.9"/>
    <x v="8"/>
  </r>
  <r>
    <n v="7316.8"/>
    <n v="4935.6000000000004"/>
    <n v="1812.8"/>
    <n v="1982.5"/>
    <n v="2705.8"/>
    <n v="3649.6"/>
    <n v="1938.2"/>
    <n v="883.7"/>
    <n v="968.7"/>
    <x v="8"/>
  </r>
  <r>
    <n v="7632.8"/>
    <n v="4929.2"/>
    <n v="1867.6"/>
    <n v="1977.3"/>
    <n v="3153.1"/>
    <n v="3514.6"/>
    <n v="2233.1"/>
    <n v="931"/>
    <n v="1088.3"/>
    <x v="8"/>
  </r>
  <r>
    <n v="7253.2"/>
    <n v="4785.6000000000004"/>
    <n v="1816.1"/>
    <n v="1943.2"/>
    <n v="2761.2"/>
    <n v="3614"/>
    <n v="2142.4"/>
    <n v="987.5"/>
    <n v="966.1"/>
    <x v="8"/>
  </r>
  <r>
    <n v="7580.3"/>
    <n v="4818.8"/>
    <n v="1775.9"/>
    <n v="2194.8000000000002"/>
    <n v="2688.3"/>
    <n v="3405.3"/>
    <n v="2632.1"/>
    <n v="854.6"/>
    <n v="940.9"/>
    <x v="8"/>
  </r>
  <r>
    <n v="7282.6"/>
    <n v="4795.3"/>
    <n v="1766"/>
    <n v="1904.8"/>
    <n v="2608.6999999999998"/>
    <n v="3430.9"/>
    <n v="2677.5"/>
    <n v="959.8"/>
    <n v="870.4"/>
    <x v="8"/>
  </r>
  <r>
    <n v="7193.1"/>
    <n v="4740.3999999999996"/>
    <n v="1919.3"/>
    <n v="1735.2"/>
    <n v="2633.7"/>
    <n v="3040.9"/>
    <n v="3068"/>
    <n v="880.1"/>
    <n v="908.1"/>
    <x v="8"/>
  </r>
  <r>
    <n v="7658.7"/>
    <n v="4613.6000000000004"/>
    <n v="1871.9"/>
    <n v="1875.3"/>
    <n v="2674.1"/>
    <n v="3840.5"/>
    <n v="2722.7"/>
    <n v="1000.7"/>
    <n v="910.5"/>
    <x v="8"/>
  </r>
  <r>
    <n v="7320"/>
    <n v="4469.2"/>
    <n v="1800.6"/>
    <n v="1796.1"/>
    <n v="2677.3"/>
    <n v="3179"/>
    <n v="3079.1"/>
    <n v="1062.8"/>
    <n v="902.5"/>
    <x v="8"/>
  </r>
  <r>
    <n v="6566.7"/>
    <n v="4245.6000000000004"/>
    <n v="1570.2"/>
    <n v="1727.5"/>
    <n v="2535"/>
    <n v="3026.1"/>
    <n v="2247.1999999999998"/>
    <n v="885.3"/>
    <n v="763.8"/>
    <x v="8"/>
  </r>
  <r>
    <n v="7047.9"/>
    <n v="4091.4"/>
    <n v="1635.1"/>
    <n v="1754.7"/>
    <n v="2442.3000000000002"/>
    <n v="2993.6"/>
    <n v="2567.4"/>
    <n v="924.7"/>
    <n v="789.2"/>
    <x v="8"/>
  </r>
  <r>
    <n v="6631.2"/>
    <n v="4164.8"/>
    <n v="1693.1"/>
    <n v="1705.9"/>
    <n v="2535.6999999999998"/>
    <n v="2816.2"/>
    <n v="2404.5"/>
    <n v="930.2"/>
    <n v="715.1"/>
    <x v="9"/>
  </r>
  <r>
    <n v="6584.9"/>
    <n v="3922.9"/>
    <n v="1681.2"/>
    <n v="1523.7"/>
    <n v="2421"/>
    <n v="2766.5"/>
    <n v="2888.6"/>
    <n v="1066.9000000000001"/>
    <n v="648.29999999999995"/>
    <x v="9"/>
  </r>
  <r>
    <n v="6484.3"/>
    <n v="3888.2"/>
    <n v="1547.6"/>
    <n v="1435.8"/>
    <n v="2422.6"/>
    <n v="2672.7"/>
    <n v="2867.8"/>
    <n v="892.8"/>
    <n v="594.9"/>
    <x v="9"/>
  </r>
  <r>
    <n v="6418.6"/>
    <n v="3795.5"/>
    <n v="1610"/>
    <n v="2197.1999999999998"/>
    <n v="2347.3000000000002"/>
    <n v="2830"/>
    <n v="2097.6"/>
    <n v="1111.0999999999999"/>
    <n v="616.9"/>
    <x v="9"/>
  </r>
  <r>
    <n v="6174.5"/>
    <n v="3698.1"/>
    <n v="1519.2"/>
    <n v="1637.5"/>
    <n v="2311.1"/>
    <n v="2626.4"/>
    <n v="2910.3"/>
    <n v="887.8"/>
    <n v="681.7"/>
    <x v="9"/>
  </r>
  <r>
    <n v="6276.4"/>
    <n v="4016.8"/>
    <n v="1628.8"/>
    <n v="1566.4"/>
    <n v="2349.5"/>
    <n v="2873.4"/>
    <n v="2844.9"/>
    <n v="941.8"/>
    <n v="684.4"/>
    <x v="9"/>
  </r>
  <r>
    <n v="6331.3"/>
    <n v="3959.6"/>
    <n v="1765.1"/>
    <n v="1523.2"/>
    <n v="2365.8000000000002"/>
    <n v="2835.2"/>
    <n v="2563.4"/>
    <n v="889.6"/>
    <n v="673.7"/>
    <x v="9"/>
  </r>
  <r>
    <n v="6270.9"/>
    <n v="3926.2"/>
    <n v="1581.2"/>
    <n v="1583.1"/>
    <n v="2846.4"/>
    <n v="3104.8"/>
    <n v="2194.8000000000002"/>
    <n v="896.3"/>
    <n v="662.6"/>
    <x v="9"/>
  </r>
  <r>
    <n v="6105"/>
    <n v="3852"/>
    <n v="1499.5"/>
    <n v="1540.6"/>
    <n v="2408.3000000000002"/>
    <n v="3026.3"/>
    <n v="2402.6"/>
    <n v="1003.9"/>
    <n v="776.8"/>
    <x v="9"/>
  </r>
  <r>
    <n v="6109.5"/>
    <n v="3870.8"/>
    <n v="1531"/>
    <n v="1458.6"/>
    <n v="2470.6"/>
    <n v="3129.9"/>
    <n v="2139.6"/>
    <n v="931.8"/>
    <n v="739.5"/>
    <x v="9"/>
  </r>
  <r>
    <n v="6336.2"/>
    <n v="4040.6"/>
    <n v="1528.4"/>
    <n v="1795.4"/>
    <n v="2389.3000000000002"/>
    <n v="3196.3"/>
    <n v="2363.1"/>
    <n v="972.1"/>
    <n v="791.6"/>
    <x v="9"/>
  </r>
  <r>
    <n v="6005.9"/>
    <n v="4136.8"/>
    <n v="1500.5"/>
    <n v="1584.5"/>
    <n v="2428.6999999999998"/>
    <n v="3047"/>
    <n v="1831"/>
    <n v="969.4"/>
    <n v="724"/>
    <x v="9"/>
  </r>
  <r>
    <n v="6105.8"/>
    <n v="4028.9"/>
    <n v="1467.4"/>
    <n v="1618.2"/>
    <n v="2412.4"/>
    <n v="3003.1"/>
    <n v="2670.5"/>
    <n v="1045.9000000000001"/>
    <n v="608.9"/>
    <x v="10"/>
  </r>
  <r>
    <n v="6214.2"/>
    <n v="4149.5"/>
    <n v="1560.4"/>
    <n v="1639.6"/>
    <n v="2472.6"/>
    <n v="2900.9"/>
    <n v="2269"/>
    <n v="962.3"/>
    <n v="841.2"/>
    <x v="10"/>
  </r>
  <r>
    <n v="6718.9"/>
    <n v="4246.8999999999996"/>
    <n v="1785.4"/>
    <n v="1629"/>
    <n v="2426.6"/>
    <n v="2924.6"/>
    <n v="2570.4"/>
    <n v="1061.7"/>
    <n v="812.3"/>
    <x v="10"/>
  </r>
  <r>
    <n v="6596"/>
    <n v="4346.8999999999996"/>
    <n v="1549"/>
    <n v="1623.2"/>
    <n v="2582.1999999999998"/>
    <n v="2877.1"/>
    <n v="2652.3"/>
    <n v="876.7"/>
    <n v="808.4"/>
    <x v="10"/>
  </r>
  <r>
    <n v="6634"/>
    <n v="4462.1000000000004"/>
    <n v="1585.3"/>
    <n v="1638.9"/>
    <n v="2554.6"/>
    <n v="2825.3"/>
    <n v="2693.3"/>
    <n v="1063.5"/>
    <n v="784.5"/>
    <x v="10"/>
  </r>
  <r>
    <n v="6728"/>
    <n v="4451.2"/>
    <n v="1580"/>
    <n v="1635.9"/>
    <n v="2636.3"/>
    <n v="3087.8"/>
    <n v="2619.4"/>
    <n v="1265.9000000000001"/>
    <n v="871.6"/>
    <x v="10"/>
  </r>
  <r>
    <n v="6505.1"/>
    <n v="4436.8999999999996"/>
    <n v="1673.7"/>
    <n v="1728.5"/>
    <n v="2552.6"/>
    <n v="3146.6"/>
    <n v="2646.4"/>
    <n v="1231.0999999999999"/>
    <n v="854.9"/>
    <x v="10"/>
  </r>
  <r>
    <n v="6616.7"/>
    <n v="4770.3999999999996"/>
    <n v="1823.3"/>
    <n v="1670.7"/>
    <n v="2594.8000000000002"/>
    <n v="2802.4"/>
    <n v="2913.5"/>
    <n v="1134"/>
    <n v="835.7"/>
    <x v="10"/>
  </r>
  <r>
    <n v="6857.9"/>
    <n v="4562.8"/>
    <n v="1563.5"/>
    <n v="1735.9"/>
    <n v="2573.3000000000002"/>
    <n v="3476.4"/>
    <n v="3027"/>
    <n v="1155.5999999999999"/>
    <n v="814.8"/>
    <x v="10"/>
  </r>
  <r>
    <n v="6656.4"/>
    <n v="4620"/>
    <n v="1539.7"/>
    <n v="1656.5"/>
    <n v="2535.8000000000002"/>
    <n v="2929.5"/>
    <n v="2562.1"/>
    <n v="1223.9000000000001"/>
    <n v="812.8"/>
    <x v="10"/>
  </r>
  <r>
    <n v="6781"/>
    <n v="4708.3"/>
    <n v="1654.9"/>
    <n v="1754.6"/>
    <n v="2665.6"/>
    <n v="3113.8"/>
    <n v="3322.5"/>
    <n v="1154.9000000000001"/>
    <n v="741.3"/>
    <x v="10"/>
  </r>
  <r>
    <n v="6761.3"/>
    <n v="4665.6000000000004"/>
    <n v="1611.9"/>
    <n v="1698.3"/>
    <n v="2587.6999999999998"/>
    <n v="2986.4"/>
    <n v="3292.9"/>
    <n v="1165.2"/>
    <n v="861.7"/>
    <x v="10"/>
  </r>
  <r>
    <n v="7011.1"/>
    <n v="4727.6000000000004"/>
    <n v="1704.5"/>
    <n v="1758.7"/>
    <n v="2589.5"/>
    <n v="3782.7"/>
    <n v="2802"/>
    <n v="1148.5999999999999"/>
    <n v="912.3"/>
    <x v="11"/>
  </r>
  <r>
    <n v="7255.5"/>
    <n v="5025.8999999999996"/>
    <n v="1787.5"/>
    <n v="1836.9"/>
    <n v="2780.5"/>
    <n v="3531.6"/>
    <n v="3083.9"/>
    <n v="1196.7"/>
    <n v="943.3"/>
    <x v="11"/>
  </r>
  <r>
    <n v="7286.9"/>
    <n v="4911.1000000000004"/>
    <n v="1763.3"/>
    <n v="1671.8"/>
    <n v="2753.5"/>
    <n v="3679.1"/>
    <n v="3164.3"/>
    <n v="1257.7"/>
    <n v="965.2"/>
    <x v="11"/>
  </r>
  <r>
    <n v="7177.8"/>
    <n v="5009.8999999999996"/>
    <n v="1746"/>
    <n v="1686.8"/>
    <n v="2761.8"/>
    <n v="3621.2"/>
    <n v="2924.7"/>
    <n v="1273.9000000000001"/>
    <n v="878.6"/>
    <x v="11"/>
  </r>
  <r>
    <n v="7488.6"/>
    <n v="4882"/>
    <n v="1854.8"/>
    <n v="1757.5"/>
    <n v="2683.7"/>
    <n v="3789.6"/>
    <n v="2946.4"/>
    <n v="1302.2"/>
    <n v="1089.9000000000001"/>
    <x v="11"/>
  </r>
  <r>
    <n v="7142.6"/>
    <n v="4750.7"/>
    <n v="1720.6"/>
    <n v="1670.3"/>
    <n v="2634.6"/>
    <n v="3744"/>
    <n v="2642.9"/>
    <n v="1222.3"/>
    <n v="831.8"/>
    <x v="11"/>
  </r>
  <r>
    <n v="7285.2"/>
    <n v="4648.6000000000004"/>
    <n v="1762.7"/>
    <n v="1696.9"/>
    <n v="2982.7"/>
    <n v="3741.4"/>
    <n v="2695.5"/>
    <n v="1276.2"/>
    <n v="868.3"/>
    <x v="11"/>
  </r>
  <r>
    <n v="7055.9"/>
    <n v="4611.7"/>
    <n v="1752"/>
    <n v="1690.6"/>
    <n v="2710"/>
    <n v="3726.4"/>
    <n v="3421.4"/>
    <n v="1285.0999999999999"/>
    <n v="907.6"/>
    <x v="11"/>
  </r>
  <r>
    <n v="6966"/>
    <n v="4657.3999999999996"/>
    <n v="1856.2"/>
    <n v="1674.3"/>
    <n v="2924.6"/>
    <n v="3424.2"/>
    <n v="2781.3"/>
    <n v="1197.7"/>
    <n v="917.8"/>
    <x v="11"/>
  </r>
  <r>
    <n v="7266.3"/>
    <n v="4796.3"/>
    <n v="1823.6"/>
    <n v="1762"/>
    <n v="2943.6"/>
    <n v="3528.8"/>
    <n v="3415"/>
    <n v="1180.7"/>
    <n v="973.8"/>
    <x v="11"/>
  </r>
  <r>
    <n v="7375.2"/>
    <n v="4691.2"/>
    <n v="1973.4"/>
    <n v="1667.6"/>
    <n v="2946.7"/>
    <n v="3411.7"/>
    <n v="3063.6"/>
    <n v="1400.8"/>
    <n v="1158.8"/>
    <x v="11"/>
  </r>
  <r>
    <n v="7459.3"/>
    <n v="4687.2"/>
    <n v="1838.8"/>
    <n v="1689.8"/>
    <n v="2900.8"/>
    <n v="3343.4"/>
    <n v="3294.5"/>
    <n v="1436.3"/>
    <n v="1100.2"/>
    <x v="11"/>
  </r>
  <r>
    <n v="7205.6"/>
    <n v="4550.2"/>
    <n v="1576.3"/>
    <n v="1644.2"/>
    <n v="2997"/>
    <n v="3553"/>
    <n v="3355.2"/>
    <n v="1326.5"/>
    <n v="964.4"/>
    <x v="12"/>
  </r>
  <r>
    <n v="7075.5"/>
    <n v="4610.6000000000004"/>
    <n v="1652.1"/>
    <n v="1656.8"/>
    <n v="2778.7"/>
    <n v="3741.4"/>
    <n v="3697.2"/>
    <n v="1581.7"/>
    <n v="968.4"/>
    <x v="12"/>
  </r>
  <r>
    <n v="7018.9"/>
    <n v="4590.7"/>
    <n v="1674.6"/>
    <n v="1704.2"/>
    <n v="2877.1"/>
    <n v="3703.9"/>
    <n v="3053.3"/>
    <n v="1285.5999999999999"/>
    <n v="954.9"/>
    <x v="12"/>
  </r>
  <r>
    <n v="7001"/>
    <n v="4668.5"/>
    <n v="1669.9"/>
    <n v="1608.7"/>
    <n v="2885.5"/>
    <n v="4046.3"/>
    <n v="3868"/>
    <n v="1204.9000000000001"/>
    <n v="987.7"/>
    <x v="12"/>
  </r>
  <r>
    <n v="7080.1"/>
    <n v="4819"/>
    <n v="1712.9"/>
    <n v="1453.5"/>
    <n v="3122"/>
    <n v="3774.7"/>
    <n v="3959.6"/>
    <n v="1257.5999999999999"/>
    <n v="929.4"/>
    <x v="12"/>
  </r>
  <r>
    <n v="7124"/>
    <n v="4921.8999999999996"/>
    <n v="1743.2"/>
    <n v="1810.1"/>
    <n v="3004.7"/>
    <n v="3508.5"/>
    <n v="3831.4"/>
    <n v="1445.3"/>
    <n v="973"/>
    <x v="12"/>
  </r>
  <r>
    <n v="6953.6"/>
    <n v="5019.8"/>
    <n v="1686.7"/>
    <n v="1608.8"/>
    <n v="3205.3"/>
    <n v="3548.6"/>
    <n v="3782.5"/>
    <n v="1342.8"/>
    <n v="1010"/>
    <x v="12"/>
  </r>
  <r>
    <n v="7295.4"/>
    <n v="5295.9"/>
    <n v="1712.2"/>
    <n v="1565"/>
    <n v="3114.6"/>
    <n v="4110.7"/>
    <n v="3665.7"/>
    <n v="1446.8"/>
    <n v="967.3"/>
    <x v="12"/>
  </r>
  <r>
    <n v="6998.6"/>
    <n v="5158"/>
    <n v="1681.7"/>
    <n v="1664.4"/>
    <n v="3117.9"/>
    <n v="3571.2"/>
    <n v="3248.1"/>
    <n v="1487.2"/>
    <n v="955.6"/>
    <x v="12"/>
  </r>
  <r>
    <n v="7254.9"/>
    <n v="5021.3"/>
    <n v="1754"/>
    <n v="1567.1"/>
    <n v="3125.8"/>
    <n v="3617"/>
    <n v="3078.1"/>
    <n v="1522.8"/>
    <n v="928.9"/>
    <x v="12"/>
  </r>
  <r>
    <n v="7335.6"/>
    <n v="4779.2"/>
    <n v="1730.8"/>
    <n v="1852.7"/>
    <n v="3128.8"/>
    <n v="3463.1"/>
    <n v="3080.5"/>
    <n v="1477.4"/>
    <n v="958.9"/>
    <x v="12"/>
  </r>
  <r>
    <n v="7271.5"/>
    <n v="4794.5"/>
    <n v="1795.5"/>
    <n v="1621.4"/>
    <n v="3261.2"/>
    <n v="3592.3"/>
    <n v="2805.9"/>
    <n v="1564.5"/>
    <n v="931.4"/>
    <x v="12"/>
  </r>
  <r>
    <n v="7597.4"/>
    <n v="4886.3999999999996"/>
    <n v="1786.4"/>
    <n v="1600"/>
    <n v="3170.3"/>
    <n v="3173.1"/>
    <n v="3764.7"/>
    <n v="1637"/>
    <n v="954.8"/>
    <x v="13"/>
  </r>
  <r>
    <n v="7344.6"/>
    <n v="4691"/>
    <n v="1730.1"/>
    <n v="1524"/>
    <n v="3252.3"/>
    <n v="3072.4"/>
    <n v="2611"/>
    <n v="1499.7"/>
    <n v="1056.2"/>
    <x v="13"/>
  </r>
  <r>
    <n v="7299.3"/>
    <n v="4737.1000000000004"/>
    <n v="2354.8000000000002"/>
    <n v="1646.5"/>
    <n v="3319.3"/>
    <n v="3025"/>
    <n v="2790.3"/>
    <n v="1570"/>
    <n v="1061.9000000000001"/>
    <x v="13"/>
  </r>
  <r>
    <n v="7232.7"/>
    <n v="4639.3999999999996"/>
    <n v="1621.8"/>
    <n v="1780.4"/>
    <n v="3234.4"/>
    <n v="2970.8"/>
    <n v="3802.8"/>
    <n v="1437.9"/>
    <n v="1127.8"/>
    <x v="13"/>
  </r>
  <r>
    <n v="7429.1"/>
    <n v="4714.7"/>
    <n v="1534.6"/>
    <n v="1589.6"/>
    <n v="3076.4"/>
    <n v="2928.3"/>
    <n v="2823.6"/>
    <n v="1786.6"/>
    <n v="1034.4000000000001"/>
    <x v="13"/>
  </r>
  <r>
    <n v="7560.3"/>
    <n v="4776.5"/>
    <n v="1507.4"/>
    <n v="1567.1"/>
    <n v="3169.9"/>
    <n v="3048"/>
    <n v="3066.4"/>
    <n v="1498"/>
    <n v="949.7"/>
    <x v="13"/>
  </r>
  <r>
    <n v="8402.2000000000007"/>
    <n v="5032.8"/>
    <n v="1740"/>
    <n v="1625.6"/>
    <n v="3131.9"/>
    <n v="3271.4"/>
    <n v="3332.8"/>
    <n v="1759.1"/>
    <n v="943"/>
    <x v="13"/>
  </r>
  <r>
    <n v="8298"/>
    <n v="4860.3"/>
    <n v="1605.2"/>
    <n v="1700.7"/>
    <n v="3296.1"/>
    <n v="3336.9"/>
    <n v="3062.9"/>
    <n v="1631.9"/>
    <n v="964"/>
    <x v="13"/>
  </r>
  <r>
    <n v="8803.7000000000007"/>
    <n v="4958.3999999999996"/>
    <n v="1679.9"/>
    <n v="1574"/>
    <n v="3120.9"/>
    <n v="3250.5"/>
    <n v="3358.2"/>
    <n v="1382.3"/>
    <n v="948.7"/>
    <x v="13"/>
  </r>
  <r>
    <n v="8759.4"/>
    <n v="4868.3999999999996"/>
    <n v="1604.2"/>
    <n v="1645.4"/>
    <n v="2997.7"/>
    <n v="4204.3999999999996"/>
    <n v="3383"/>
    <n v="1642.2"/>
    <n v="955.6"/>
    <x v="13"/>
  </r>
  <r>
    <n v="8271.2999999999993"/>
    <n v="5002.3"/>
    <n v="1581.4"/>
    <n v="1591"/>
    <n v="2991"/>
    <n v="3301.3"/>
    <n v="3540.4"/>
    <n v="1897.2"/>
    <n v="985.8"/>
    <x v="13"/>
  </r>
  <r>
    <n v="7824"/>
    <n v="4865"/>
    <n v="1504"/>
    <n v="1554.3"/>
    <n v="3009.4"/>
    <n v="2911.9"/>
    <n v="3377"/>
    <n v="1497.4"/>
    <n v="843"/>
    <x v="13"/>
  </r>
  <r>
    <n v="8679.2999999999993"/>
    <n v="4950.2"/>
    <n v="1622.9"/>
    <n v="1716.3"/>
    <n v="3364.4"/>
    <n v="3330.3"/>
    <n v="3273"/>
    <n v="1624"/>
    <n v="911.9"/>
    <x v="14"/>
  </r>
  <r>
    <n v="8724.6"/>
    <n v="4966.8999999999996"/>
    <n v="1610.9"/>
    <n v="1778.5"/>
    <n v="3059.7"/>
    <n v="3771"/>
    <n v="3466"/>
    <n v="1749.5"/>
    <n v="702"/>
    <x v="14"/>
  </r>
  <r>
    <n v="8633.7999999999993"/>
    <n v="4974.8"/>
    <n v="1593.1"/>
    <n v="1632.8"/>
    <n v="2952"/>
    <n v="2984.3"/>
    <n v="3106"/>
    <n v="1674.5"/>
    <n v="746.4"/>
    <x v="14"/>
  </r>
  <r>
    <n v="8205"/>
    <n v="5335.7"/>
    <n v="1708.8"/>
    <n v="1738.5"/>
    <n v="3088.9"/>
    <n v="3087.7"/>
    <n v="3298.2"/>
    <n v="1833.5"/>
    <n v="711"/>
    <x v="14"/>
  </r>
  <r>
    <n v="8585.5"/>
    <n v="4935.2"/>
    <n v="1651"/>
    <n v="1793.9"/>
    <n v="3362.2"/>
    <n v="2742.5"/>
    <n v="3491.3"/>
    <n v="1841.2"/>
    <n v="757.3"/>
    <x v="14"/>
  </r>
  <r>
    <n v="9198.2999999999993"/>
    <n v="5742.5"/>
    <n v="1745.3"/>
    <n v="1790.5"/>
    <n v="3299.7"/>
    <n v="3126.1"/>
    <n v="3284.7"/>
    <n v="1811.8"/>
    <n v="891"/>
    <x v="14"/>
  </r>
  <r>
    <n v="8839.4"/>
    <n v="5113.7"/>
    <n v="1758.6"/>
    <n v="1779"/>
    <n v="2930.2"/>
    <n v="2977.3"/>
    <n v="3479.8"/>
    <n v="1757.2"/>
    <n v="889.6"/>
    <x v="14"/>
  </r>
  <r>
    <n v="8772.5"/>
    <n v="4720.2"/>
    <n v="1783.3"/>
    <n v="1681.2"/>
    <n v="3183.3"/>
    <n v="3317.9"/>
    <n v="3483.8"/>
    <n v="1870.7"/>
    <n v="710.5"/>
    <x v="14"/>
  </r>
  <r>
    <n v="9348.2000000000007"/>
    <n v="4797.6000000000004"/>
    <n v="1742"/>
    <n v="1760.1"/>
    <n v="3169.3"/>
    <n v="3317.7"/>
    <n v="3873.8"/>
    <n v="1885.2"/>
    <n v="683.5"/>
    <x v="14"/>
  </r>
  <r>
    <n v="8583.2999999999993"/>
    <n v="4821.8999999999996"/>
    <n v="1832.5"/>
    <n v="1783.4"/>
    <n v="3334.8"/>
    <n v="3310.4"/>
    <n v="3853.8"/>
    <n v="1935"/>
    <n v="631.5"/>
    <x v="14"/>
  </r>
  <r>
    <n v="8662.2000000000007"/>
    <n v="4665.3999999999996"/>
    <n v="1692.9"/>
    <n v="1709.3"/>
    <n v="3152.1"/>
    <n v="3345.2"/>
    <n v="3244.8"/>
    <n v="1775.4"/>
    <n v="496.7"/>
    <x v="14"/>
  </r>
  <r>
    <n v="9005.9"/>
    <n v="4851.7"/>
    <n v="1831.7"/>
    <n v="1730.4"/>
    <n v="3170.5"/>
    <n v="3318"/>
    <n v="3986.3"/>
    <n v="2156.4"/>
    <n v="594.6"/>
    <x v="14"/>
  </r>
  <r>
    <n v="9052.7000000000007"/>
    <n v="4724"/>
    <n v="1840.9"/>
    <n v="1719.6"/>
    <n v="3272.1"/>
    <n v="3272.1"/>
    <n v="4042.3"/>
    <n v="2239.9"/>
    <n v="496.7"/>
    <x v="15"/>
  </r>
  <r>
    <n v="10277.200000000001"/>
    <n v="4779.5"/>
    <n v="1827.4"/>
    <n v="1701.3"/>
    <n v="3145.1"/>
    <n v="3311.2"/>
    <n v="4235.8999999999996"/>
    <n v="1652.9"/>
    <n v="472.9"/>
    <x v="15"/>
  </r>
  <r>
    <n v="9485"/>
    <n v="4915.6000000000004"/>
    <n v="1852.6"/>
    <n v="1664.2"/>
    <n v="3159.9"/>
    <n v="3175"/>
    <n v="5007.8999999999996"/>
    <n v="2311.9"/>
    <n v="515.5"/>
    <x v="15"/>
  </r>
  <r>
    <n v="10228.6"/>
    <n v="4901"/>
    <n v="2447.9"/>
    <n v="1679.1"/>
    <n v="3159.5"/>
    <n v="3157.1"/>
    <n v="4237.1000000000004"/>
    <n v="2451.1999999999998"/>
    <n v="523.20000000000005"/>
    <x v="15"/>
  </r>
  <r>
    <n v="9552.1"/>
    <n v="4905.8999999999996"/>
    <n v="2319.1"/>
    <n v="1632.7"/>
    <n v="3124.1"/>
    <n v="3246.8"/>
    <n v="4524.1000000000004"/>
    <n v="2291"/>
    <n v="463"/>
    <x v="15"/>
  </r>
  <r>
    <n v="8765.9"/>
    <n v="4797.3"/>
    <n v="1965.4"/>
    <n v="1832.6"/>
    <n v="3228.1"/>
    <n v="2980.4"/>
    <n v="3664.9"/>
    <n v="2232.6999999999998"/>
    <n v="527.1"/>
    <x v="15"/>
  </r>
  <r>
    <n v="8370.2000000000007"/>
    <n v="4887.6000000000004"/>
    <n v="1874.7"/>
    <n v="1552.2"/>
    <n v="2853.9"/>
    <n v="2991.4"/>
    <n v="3688.5"/>
    <n v="2250.4"/>
    <n v="469.5"/>
    <x v="15"/>
  </r>
  <r>
    <n v="8892.9"/>
    <n v="5057.8"/>
    <n v="1813.1"/>
    <n v="1821"/>
    <n v="3222"/>
    <n v="2793.1"/>
    <n v="4308.3"/>
    <n v="2298.6999999999998"/>
    <n v="475.6"/>
    <x v="15"/>
  </r>
  <r>
    <n v="7443.5"/>
    <n v="4838.8"/>
    <n v="1768.9"/>
    <n v="1623"/>
    <n v="3151.7"/>
    <n v="2780.9"/>
    <n v="5928.3"/>
    <n v="2269.1999999999998"/>
    <n v="436.4"/>
    <x v="15"/>
  </r>
  <r>
    <n v="8330.7999999999993"/>
    <n v="4875.2"/>
    <n v="1792.7"/>
    <n v="1638.9"/>
    <n v="3095.8"/>
    <n v="3003.4"/>
    <n v="4300.7"/>
    <n v="2130.6"/>
    <n v="428.4"/>
    <x v="15"/>
  </r>
  <r>
    <n v="8689.4"/>
    <n v="4944.7"/>
    <n v="1962.9"/>
    <n v="1677.5"/>
    <n v="3252"/>
    <n v="2947.5"/>
    <n v="4645.6000000000004"/>
    <n v="2489.1999999999998"/>
    <n v="374.1"/>
    <x v="15"/>
  </r>
  <r>
    <n v="8201.5"/>
    <n v="4942.3"/>
    <n v="1900.7"/>
    <n v="1792.8"/>
    <n v="3277.3"/>
    <n v="2841.4"/>
    <n v="4421.7"/>
    <n v="2215.5"/>
    <n v="472.7"/>
    <x v="15"/>
  </r>
  <r>
    <n v="7905.1"/>
    <n v="5045.7"/>
    <n v="1789.7"/>
    <n v="1735.4"/>
    <n v="3049.2"/>
    <n v="2998.7"/>
    <n v="4294.1000000000004"/>
    <n v="2312.3000000000002"/>
    <n v="473.2"/>
    <x v="16"/>
  </r>
  <r>
    <n v="7866.1"/>
    <n v="5014"/>
    <n v="2657.4"/>
    <n v="1741.8"/>
    <n v="3223.4"/>
    <n v="3093.7"/>
    <n v="3904.5"/>
    <n v="1946.6"/>
    <n v="457.3"/>
    <x v="16"/>
  </r>
  <r>
    <n v="8939"/>
    <n v="5013.6000000000004"/>
    <n v="2618.8000000000002"/>
    <n v="1932.8"/>
    <n v="3150.9"/>
    <n v="3321.2"/>
    <n v="4186.2"/>
    <n v="2483.3000000000002"/>
    <n v="359.9"/>
    <x v="16"/>
  </r>
  <r>
    <n v="8841.2000000000007"/>
    <n v="4915.1000000000004"/>
    <n v="3555.9"/>
    <n v="1816.1"/>
    <n v="3041.4"/>
    <n v="3199.6"/>
    <n v="4249.8999999999996"/>
    <n v="2500.8000000000002"/>
    <n v="491.4"/>
    <x v="16"/>
  </r>
  <r>
    <n v="7709.8"/>
    <n v="5176.5"/>
    <n v="3813.2"/>
    <n v="1747.6"/>
    <n v="3005.9"/>
    <n v="3192.9"/>
    <n v="3925.3"/>
    <n v="2321.4"/>
    <n v="512.79999999999995"/>
    <x v="16"/>
  </r>
  <r>
    <n v="7394.8"/>
    <n v="4780.1000000000004"/>
    <n v="3255.7"/>
    <n v="1766.1"/>
    <n v="2950.7"/>
    <n v="3064.6"/>
    <n v="4761.3999999999996"/>
    <n v="2607.1999999999998"/>
    <n v="456.1"/>
    <x v="16"/>
  </r>
  <r>
    <n v="7939.2"/>
    <n v="4714.6000000000004"/>
    <n v="5134.3999999999996"/>
    <n v="1704.7"/>
    <n v="3219"/>
    <n v="2963.9"/>
    <n v="4114.2"/>
    <n v="2477.9"/>
    <n v="425.6"/>
    <x v="16"/>
  </r>
  <r>
    <n v="7718.2"/>
    <n v="4906.6000000000004"/>
    <n v="2462.4"/>
    <n v="1693.8"/>
    <n v="3006"/>
    <n v="2964.6"/>
    <n v="5312.1"/>
    <n v="2507.6999999999998"/>
    <n v="456.8"/>
    <x v="16"/>
  </r>
  <r>
    <n v="7637.6"/>
    <n v="5120.1000000000004"/>
    <n v="2040"/>
    <n v="1736.4"/>
    <n v="3227.5"/>
    <n v="2983.1"/>
    <n v="4532.2"/>
    <n v="2178"/>
    <n v="468.7"/>
    <x v="16"/>
  </r>
  <r>
    <n v="8160.7"/>
    <n v="4997.6000000000004"/>
    <n v="1941"/>
    <n v="1697.7"/>
    <n v="3168.2"/>
    <n v="3083.1"/>
    <n v="4683.7"/>
    <n v="1936.4"/>
    <n v="444.6"/>
    <x v="16"/>
  </r>
  <r>
    <n v="8226.5"/>
    <n v="5066"/>
    <n v="1838.8"/>
    <n v="1810.2"/>
    <n v="3290.3"/>
    <n v="2985.1"/>
    <n v="4260.6000000000004"/>
    <n v="2311"/>
    <n v="447.9"/>
    <x v="16"/>
  </r>
  <r>
    <n v="9568.1"/>
    <n v="5189.2"/>
    <n v="1913.4"/>
    <n v="1734"/>
    <n v="3324.3"/>
    <n v="4434.7"/>
    <n v="3741.3"/>
    <n v="2841.1"/>
    <n v="478.6"/>
    <x v="16"/>
  </r>
  <r>
    <n v="8273"/>
    <n v="5267.1"/>
    <n v="1869"/>
    <n v="1707.1"/>
    <n v="3371.7"/>
    <n v="3428.1"/>
    <n v="4514.1000000000004"/>
    <n v="2211.3000000000002"/>
    <n v="501.6"/>
    <x v="17"/>
  </r>
  <r>
    <n v="7951.2"/>
    <n v="5389"/>
    <n v="1909.7"/>
    <n v="1684.7"/>
    <n v="3492.4"/>
    <n v="3205.2"/>
    <n v="4803.7"/>
    <n v="2630.4"/>
    <n v="492.7"/>
    <x v="17"/>
  </r>
  <r>
    <n v="8362.1"/>
    <n v="5279.3"/>
    <n v="2002.9"/>
    <n v="2038.5"/>
    <n v="3634.3"/>
    <n v="3261.9"/>
    <n v="4558.3"/>
    <n v="2505.9"/>
    <n v="578.29999999999995"/>
    <x v="17"/>
  </r>
  <r>
    <n v="8262.6"/>
    <n v="5205.8"/>
    <n v="1880.9"/>
    <n v="1884.6"/>
    <n v="3108.1"/>
    <n v="5086.8"/>
    <n v="4374.2"/>
    <n v="2334.9"/>
    <n v="489.9"/>
    <x v="17"/>
  </r>
  <r>
    <n v="8112"/>
    <n v="5111.2"/>
    <n v="2024.8"/>
    <n v="1873.8"/>
    <n v="3296.3"/>
    <n v="4813.1000000000004"/>
    <n v="4026.8"/>
    <n v="2627.1"/>
    <n v="458"/>
    <x v="17"/>
  </r>
  <r>
    <n v="8012.1"/>
    <n v="5271.5"/>
    <n v="1870.7"/>
    <n v="1879.8"/>
    <n v="3191"/>
    <n v="4876.8"/>
    <n v="3993.4"/>
    <n v="2536.3000000000002"/>
    <n v="470.8"/>
    <x v="17"/>
  </r>
  <r>
    <n v="8266.2000000000007"/>
    <n v="5248.7"/>
    <n v="2003.9"/>
    <n v="1967.9"/>
    <n v="3094.4"/>
    <n v="3921.5"/>
    <n v="4214.8"/>
    <n v="2421.9"/>
    <n v="619.6"/>
    <x v="17"/>
  </r>
  <r>
    <n v="8101.4"/>
    <n v="5220.5"/>
    <n v="1960.8"/>
    <n v="1872.3"/>
    <n v="3137.7"/>
    <n v="5966.1"/>
    <n v="3521.2"/>
    <n v="2609.1"/>
    <n v="490.9"/>
    <x v="17"/>
  </r>
  <r>
    <n v="8290.5"/>
    <n v="5169.1000000000004"/>
    <n v="2101.6999999999998"/>
    <n v="1964.4"/>
    <n v="3352.9"/>
    <n v="5088.8999999999996"/>
    <n v="3749.4"/>
    <n v="2727.1"/>
    <n v="486.9"/>
    <x v="17"/>
  </r>
  <r>
    <n v="9039.4"/>
    <n v="5354.1"/>
    <n v="2103.4"/>
    <n v="1919"/>
    <n v="3337.3"/>
    <n v="3899.1"/>
    <n v="3625.6"/>
    <n v="2659.5"/>
    <n v="548.79999999999995"/>
    <x v="17"/>
  </r>
  <r>
    <n v="8097.2"/>
    <n v="5423.4"/>
    <n v="2166.6999999999998"/>
    <n v="1937.8"/>
    <n v="3361.5"/>
    <n v="3461.9"/>
    <n v="4137.3"/>
    <n v="2207"/>
    <n v="579.29999999999995"/>
    <x v="17"/>
  </r>
  <r>
    <n v="8309.9"/>
    <n v="5388.7"/>
    <n v="2119"/>
    <n v="2019.2"/>
    <n v="3434.4"/>
    <n v="3402.4"/>
    <n v="4455.8"/>
    <n v="2227.5"/>
    <n v="571.5"/>
    <x v="17"/>
  </r>
  <r>
    <n v="7973.4"/>
    <n v="5253.2"/>
    <n v="2113.5"/>
    <n v="1959.5"/>
    <n v="3233.2"/>
    <n v="3430.1"/>
    <n v="4364.3999999999996"/>
    <n v="2398.5"/>
    <n v="531.6"/>
    <x v="18"/>
  </r>
  <r>
    <n v="8247.5"/>
    <n v="5268.5"/>
    <n v="2160.8000000000002"/>
    <n v="2084.3000000000002"/>
    <n v="3318.7"/>
    <n v="3294.1"/>
    <n v="4204.6000000000004"/>
    <n v="2101.8000000000002"/>
    <n v="548.20000000000005"/>
    <x v="18"/>
  </r>
  <r>
    <n v="8153"/>
    <n v="5171.5"/>
    <n v="2004.1"/>
    <n v="1951.7"/>
    <n v="3467.8"/>
    <n v="3186.5"/>
    <n v="4740.6000000000004"/>
    <n v="2382.3000000000002"/>
    <n v="556.5"/>
    <x v="18"/>
  </r>
  <r>
    <n v="8167.2"/>
    <n v="5356.5"/>
    <n v="2217"/>
    <n v="1873.7"/>
    <n v="3639.4"/>
    <n v="3435.5"/>
    <n v="4300.3"/>
    <n v="2002"/>
    <n v="496.1"/>
    <x v="18"/>
  </r>
  <r>
    <n v="8824.9"/>
    <n v="5488.6"/>
    <n v="2203.1999999999998"/>
    <n v="2059.1"/>
    <n v="3441.4"/>
    <n v="3170.9"/>
    <n v="3283.7"/>
    <n v="2251.5"/>
    <n v="505.8"/>
    <x v="18"/>
  </r>
  <r>
    <n v="10452.700000000001"/>
    <n v="5425.1"/>
    <n v="2201.6"/>
    <n v="1901.8"/>
    <n v="3506.8"/>
    <n v="4689.3999999999996"/>
    <n v="4658.2"/>
    <n v="2261.5"/>
    <n v="535.1"/>
    <x v="18"/>
  </r>
  <r>
    <n v="9796.9"/>
    <n v="4973.8"/>
    <n v="2324.1"/>
    <n v="2191.4"/>
    <n v="3226.1"/>
    <n v="3387.5"/>
    <n v="5049.3"/>
    <n v="2569.6999999999998"/>
    <n v="535"/>
    <x v="18"/>
  </r>
  <r>
    <n v="9186.9"/>
    <n v="5323.6"/>
    <n v="2227.8000000000002"/>
    <n v="2388.6999999999998"/>
    <n v="3538.2"/>
    <n v="3103.2"/>
    <n v="4717.5"/>
    <n v="2058.9"/>
    <n v="492.3"/>
    <x v="18"/>
  </r>
  <r>
    <n v="8673.1"/>
    <n v="5233.8999999999996"/>
    <n v="2441.5"/>
    <n v="1987"/>
    <n v="3299.4"/>
    <n v="3144.8"/>
    <n v="4793.3"/>
    <n v="2420.8000000000002"/>
    <n v="531.70000000000005"/>
    <x v="18"/>
  </r>
  <r>
    <n v="7630.7"/>
    <n v="5374.6"/>
    <n v="2254.4"/>
    <n v="2134.6999999999998"/>
    <n v="3475"/>
    <n v="4454.5"/>
    <n v="4901"/>
    <n v="2624.6"/>
    <n v="509.6"/>
    <x v="18"/>
  </r>
  <r>
    <n v="8254.2999999999993"/>
    <n v="5384.5"/>
    <n v="2239.1999999999998"/>
    <n v="2066.8000000000002"/>
    <n v="3440.7"/>
    <n v="3271.3"/>
    <n v="4671.1000000000004"/>
    <n v="2780.3"/>
    <n v="547.1"/>
    <x v="18"/>
  </r>
  <r>
    <n v="8347.5"/>
    <n v="5341.4"/>
    <n v="3272.7"/>
    <n v="2003.6"/>
    <n v="3211"/>
    <n v="3857.8"/>
    <n v="5412.4"/>
    <n v="2408.6999999999998"/>
    <n v="555.1"/>
    <x v="18"/>
  </r>
  <r>
    <n v="8394.7000000000007"/>
    <n v="5356.9"/>
    <n v="3027.2"/>
    <n v="2052.8000000000002"/>
    <n v="3634.1"/>
    <n v="3572.8"/>
    <n v="5877.8"/>
    <n v="2854.1"/>
    <n v="711.3"/>
    <x v="19"/>
  </r>
  <r>
    <n v="8354"/>
    <n v="5309"/>
    <n v="3407.8"/>
    <n v="2064.1999999999998"/>
    <n v="3350.5"/>
    <n v="3888.6"/>
    <n v="5109.6000000000004"/>
    <n v="2631.1"/>
    <n v="603.4"/>
    <x v="19"/>
  </r>
  <r>
    <n v="7959"/>
    <n v="5074"/>
    <n v="2394.4"/>
    <n v="2015.4"/>
    <n v="3499"/>
    <n v="4104.7"/>
    <n v="4514.8999999999996"/>
    <n v="2214.5"/>
    <n v="520.70000000000005"/>
    <x v="19"/>
  </r>
  <r>
    <n v="9336.5"/>
    <n v="5397.1"/>
    <n v="2513"/>
    <n v="2157.8000000000002"/>
    <n v="3733.3"/>
    <n v="3846.7"/>
    <n v="5228"/>
    <n v="2983.5"/>
    <n v="552"/>
    <x v="19"/>
  </r>
  <r>
    <n v="9472.9"/>
    <n v="5263.9"/>
    <n v="2376.1999999999998"/>
    <n v="2073.6999999999998"/>
    <n v="3917.3"/>
    <n v="3531.1"/>
    <n v="6829.8"/>
    <n v="2936.5"/>
    <n v="589.79999999999995"/>
    <x v="19"/>
  </r>
  <r>
    <n v="9780.2000000000007"/>
    <n v="5419.5"/>
    <n v="2809.7"/>
    <n v="2184.1999999999998"/>
    <n v="3535.3"/>
    <n v="3823.9"/>
    <n v="5929.6"/>
    <n v="2270.4"/>
    <n v="560.79999999999995"/>
    <x v="19"/>
  </r>
  <r>
    <n v="9804.9"/>
    <n v="5402.4"/>
    <n v="2474.9"/>
    <n v="2111.1999999999998"/>
    <n v="3935.1"/>
    <n v="3649.5"/>
    <n v="5958.2"/>
    <n v="2900.9"/>
    <n v="664.7"/>
    <x v="19"/>
  </r>
  <r>
    <n v="9708.2999999999993"/>
    <n v="5513.6"/>
    <n v="3258"/>
    <n v="2130.1"/>
    <n v="3876.8"/>
    <n v="3262.3"/>
    <n v="7631.8"/>
    <n v="2997.7"/>
    <n v="669.7"/>
    <x v="19"/>
  </r>
  <r>
    <n v="8254.5"/>
    <n v="5316.1"/>
    <n v="2527.1999999999998"/>
    <n v="2229.6"/>
    <n v="3537.5"/>
    <n v="2765.7"/>
    <n v="6699.7"/>
    <n v="3525.2"/>
    <n v="612.9"/>
    <x v="19"/>
  </r>
  <r>
    <n v="7573.4"/>
    <n v="5170.2"/>
    <n v="2826.4"/>
    <n v="2117.4"/>
    <n v="3575"/>
    <n v="3015"/>
    <n v="7564.8"/>
    <n v="3489.4"/>
    <n v="689.3"/>
    <x v="19"/>
  </r>
  <r>
    <n v="8056.3"/>
    <n v="5244.8"/>
    <n v="2862.4"/>
    <n v="2191.6999999999998"/>
    <n v="3247.2"/>
    <n v="3509.2"/>
    <n v="6876.7"/>
    <n v="3715.3"/>
    <n v="590.5"/>
    <x v="19"/>
  </r>
  <r>
    <n v="8040.8"/>
    <n v="5223.5"/>
    <n v="2511.6"/>
    <n v="2172.9"/>
    <n v="3632.1"/>
    <n v="3190.3"/>
    <n v="6751.2"/>
    <n v="3436.4"/>
    <n v="571"/>
    <x v="19"/>
  </r>
  <r>
    <n v="8426.7000000000007"/>
    <n v="5338.1"/>
    <n v="3773.3"/>
    <n v="2246.9"/>
    <n v="3728.8"/>
    <n v="3251.8"/>
    <n v="6840.8"/>
    <n v="3710.9"/>
    <n v="552.70000000000005"/>
    <x v="20"/>
  </r>
  <r>
    <n v="8144.1"/>
    <n v="5110.8999999999996"/>
    <n v="2580.8000000000002"/>
    <n v="2125"/>
    <n v="3584.5"/>
    <n v="2861.4"/>
    <n v="8129.3"/>
    <n v="3458.9"/>
    <n v="516.70000000000005"/>
    <x v="20"/>
  </r>
  <r>
    <n v="7956.9"/>
    <n v="5180.6000000000004"/>
    <n v="2999.8"/>
    <n v="1790.2"/>
    <n v="3433.3"/>
    <n v="2537.6"/>
    <n v="7015.6"/>
    <n v="2921.7"/>
    <n v="526.1"/>
    <x v="20"/>
  </r>
  <r>
    <n v="7329.2"/>
    <n v="4607.3999999999996"/>
    <n v="2984.4"/>
    <n v="1369"/>
    <n v="3366.9"/>
    <n v="2299.1999999999998"/>
    <n v="6577.6"/>
    <n v="3760.1"/>
    <n v="599.20000000000005"/>
    <x v="20"/>
  </r>
  <r>
    <n v="6819.7"/>
    <n v="4940"/>
    <n v="4425.8"/>
    <n v="2025.6"/>
    <n v="3440.3"/>
    <n v="2376.5"/>
    <n v="6270.2"/>
    <n v="2862.6"/>
    <n v="606.6"/>
    <x v="20"/>
  </r>
  <r>
    <n v="7554.9"/>
    <n v="4994.3999999999996"/>
    <n v="4571.8999999999996"/>
    <n v="2031.8"/>
    <n v="3636.2"/>
    <n v="2319"/>
    <n v="6684.3"/>
    <n v="3482.1"/>
    <n v="569.79999999999995"/>
    <x v="20"/>
  </r>
  <r>
    <n v="7523.9"/>
    <n v="5048.8"/>
    <n v="4230.8"/>
    <n v="2018.1"/>
    <n v="3716.1"/>
    <n v="2550.1"/>
    <n v="6638.8"/>
    <n v="3554.8"/>
    <n v="435.8"/>
    <x v="20"/>
  </r>
  <r>
    <n v="8011.2"/>
    <n v="5259.2"/>
    <n v="3713.1"/>
    <n v="2130.8000000000002"/>
    <n v="3447.6"/>
    <n v="2881.4"/>
    <n v="4501.6000000000004"/>
    <n v="3851.5"/>
    <n v="725.8"/>
    <x v="20"/>
  </r>
  <r>
    <n v="8134.3"/>
    <n v="5251.2"/>
    <n v="2539"/>
    <n v="2087.5"/>
    <n v="3528.7"/>
    <n v="2871.3"/>
    <n v="8192"/>
    <n v="3314.3"/>
    <n v="684.6"/>
    <x v="20"/>
  </r>
  <r>
    <n v="8303.4"/>
    <n v="5384.4"/>
    <n v="2512.3000000000002"/>
    <n v="2289.5"/>
    <n v="3454.8"/>
    <n v="2775.6"/>
    <n v="4147.2"/>
    <n v="3306.2"/>
    <n v="497.1"/>
    <x v="20"/>
  </r>
  <r>
    <n v="8159.4"/>
    <n v="5401.7"/>
    <n v="2629.3"/>
    <n v="2164.4"/>
    <n v="3492.2"/>
    <n v="2986.2"/>
    <n v="5759.5"/>
    <n v="3176.5"/>
    <n v="574.1"/>
    <x v="20"/>
  </r>
  <r>
    <n v="7902.9"/>
    <n v="5192.3999999999996"/>
    <n v="2734.1"/>
    <n v="2286.1999999999998"/>
    <n v="3524"/>
    <n v="4641.1000000000004"/>
    <n v="5731.4"/>
    <n v="3863.9"/>
    <n v="518"/>
    <x v="20"/>
  </r>
  <r>
    <n v="7821.6"/>
    <n v="5601.6"/>
    <n v="2820.2"/>
    <n v="2241.1999999999998"/>
    <n v="3490.4"/>
    <n v="2856.2"/>
    <n v="5535.6"/>
    <n v="3444"/>
    <n v="603"/>
    <x v="21"/>
  </r>
  <r>
    <n v="7631"/>
    <n v="6025.9"/>
    <n v="3017.9"/>
    <n v="2079.1999999999998"/>
    <n v="3539"/>
    <n v="3107.3"/>
    <n v="5491.1"/>
    <n v="4151"/>
    <n v="649.5"/>
    <x v="21"/>
  </r>
  <r>
    <n v="8416.2999999999993"/>
    <n v="5854.5"/>
    <n v="2967.7"/>
    <n v="2263.6"/>
    <n v="3663.8"/>
    <n v="3295.9"/>
    <n v="4627"/>
    <n v="4167.3999999999996"/>
    <n v="701.2"/>
    <x v="21"/>
  </r>
  <r>
    <n v="8900.9"/>
    <n v="5997.1"/>
    <n v="2877.2"/>
    <n v="2143.3000000000002"/>
    <n v="3780.8"/>
    <n v="3845.6"/>
    <n v="7806.9"/>
    <n v="3280.3"/>
    <n v="633.6"/>
    <x v="21"/>
  </r>
  <r>
    <n v="8503.4"/>
    <n v="6030.6"/>
    <n v="2933.9"/>
    <n v="2347.1"/>
    <n v="3721.2"/>
    <n v="3783"/>
    <n v="7151.6"/>
    <n v="4086.2"/>
    <n v="735.2"/>
    <x v="21"/>
  </r>
  <r>
    <n v="8690.2999999999993"/>
    <n v="5669.9"/>
    <n v="2695.7"/>
    <n v="2079"/>
    <n v="4010.5"/>
    <n v="4223.3999999999996"/>
    <n v="7370.2"/>
    <n v="3827.5"/>
    <n v="650.79999999999995"/>
    <x v="21"/>
  </r>
  <r>
    <n v="8513.1"/>
    <n v="6160.4"/>
    <n v="2792.9"/>
    <n v="2395.1"/>
    <n v="3842"/>
    <n v="4456.3"/>
    <n v="6961.2"/>
    <n v="3303.3"/>
    <n v="479.7"/>
    <x v="21"/>
  </r>
  <r>
    <n v="8576.2999999999993"/>
    <n v="5909.7"/>
    <n v="2743.2"/>
    <n v="2421.5"/>
    <n v="3714.2"/>
    <n v="2841.2"/>
    <n v="3728.2"/>
    <n v="3176.8"/>
    <n v="638.29999999999995"/>
    <x v="21"/>
  </r>
  <r>
    <n v="8685.5"/>
    <n v="6129.2"/>
    <n v="2644"/>
    <n v="2427.8000000000002"/>
    <n v="4084.7"/>
    <n v="3208"/>
    <n v="5023.7"/>
    <n v="3970.4"/>
    <n v="653"/>
    <x v="21"/>
  </r>
  <r>
    <n v="9008.2000000000007"/>
    <n v="6276.6"/>
    <n v="2836.2"/>
    <n v="2284.6999999999998"/>
    <n v="4341.5"/>
    <n v="3382.6"/>
    <n v="5891"/>
    <n v="3277.9"/>
    <n v="571.5"/>
    <x v="21"/>
  </r>
  <r>
    <n v="9116.4"/>
    <n v="6222.3"/>
    <n v="3031.9"/>
    <n v="2731.9"/>
    <n v="3975.4"/>
    <n v="2908.3"/>
    <n v="6847.9"/>
    <n v="3258.8"/>
    <n v="642.70000000000005"/>
    <x v="21"/>
  </r>
  <r>
    <n v="9014.2999999999993"/>
    <n v="6137.1"/>
    <n v="3917"/>
    <n v="2328.6"/>
    <n v="3793.5"/>
    <n v="2932.1"/>
    <n v="5682.9"/>
    <n v="3984.5"/>
    <n v="638.4"/>
    <x v="21"/>
  </r>
  <r>
    <n v="9502"/>
    <n v="6262.9"/>
    <n v="3147.2"/>
    <n v="2479"/>
    <n v="4031"/>
    <n v="3048.9"/>
    <n v="6265.3"/>
    <n v="3018.4"/>
    <n v="655.1"/>
    <x v="22"/>
  </r>
  <r>
    <n v="9471.5"/>
    <n v="6374.7"/>
    <n v="3211"/>
    <n v="2807.9"/>
    <n v="4216.8999999999996"/>
    <n v="3200.1"/>
    <n v="6470.4"/>
    <n v="3510.1"/>
    <n v="560.5"/>
    <x v="22"/>
  </r>
  <r>
    <n v="9879.2000000000007"/>
    <n v="6461.4"/>
    <n v="3286.8"/>
    <n v="2980.2"/>
    <n v="4492.3"/>
    <n v="3504.6"/>
    <n v="6942.1"/>
    <n v="3320"/>
    <n v="287.39999999999998"/>
    <x v="22"/>
  </r>
  <r>
    <n v="9951.2999999999993"/>
    <n v="6387.5"/>
    <n v="3338.5"/>
    <n v="2612.5"/>
    <n v="4200.6000000000004"/>
    <n v="2841.1"/>
    <n v="6888.2"/>
    <n v="4138"/>
    <n v="210.8"/>
    <x v="22"/>
  </r>
  <r>
    <n v="10095.700000000001"/>
    <n v="6921.7"/>
    <n v="3757.5"/>
    <n v="2602.1"/>
    <n v="4200.6000000000004"/>
    <n v="3275.3"/>
    <n v="6855.9"/>
    <n v="3639.7"/>
    <n v="146.1"/>
    <x v="22"/>
  </r>
  <r>
    <n v="9852.4"/>
    <n v="6592.7"/>
    <n v="3279.2"/>
    <n v="2926.2"/>
    <n v="4023.4"/>
    <n v="3136.9"/>
    <n v="6817.3"/>
    <n v="3315.8"/>
    <n v="289.60000000000002"/>
    <x v="22"/>
  </r>
  <r>
    <n v="9427.4"/>
    <n v="6591.6"/>
    <n v="3320.1"/>
    <n v="2655.5"/>
    <n v="4032.4"/>
    <n v="2990.7"/>
    <n v="6398.2"/>
    <n v="3650.6"/>
    <n v="212"/>
    <x v="22"/>
  </r>
  <r>
    <n v="9994.4"/>
    <n v="6508.6"/>
    <n v="3469.3"/>
    <n v="2758.4"/>
    <n v="4248.3999999999996"/>
    <n v="3260.4"/>
    <n v="7407.6"/>
    <n v="3592.1"/>
    <n v="171.4"/>
    <x v="22"/>
  </r>
  <r>
    <n v="10497.2"/>
    <n v="6719.3"/>
    <n v="3572.4"/>
    <n v="3226.1"/>
    <n v="4397.3999999999996"/>
    <n v="3392.2"/>
    <n v="7977.9"/>
    <n v="3157.5"/>
    <n v="189.1"/>
    <x v="22"/>
  </r>
  <r>
    <n v="10572.1"/>
    <n v="6566.1"/>
    <n v="3641.5"/>
    <n v="3446.1"/>
    <n v="4287.8999999999996"/>
    <n v="4006.4"/>
    <n v="7345.5"/>
    <n v="3469"/>
    <n v="179.5"/>
    <x v="22"/>
  </r>
  <r>
    <n v="10794.7"/>
    <n v="6059.3"/>
    <n v="3585.4"/>
    <n v="2911.8"/>
    <n v="4498.3"/>
    <n v="3354.8"/>
    <n v="7849.9"/>
    <n v="3956.9"/>
    <n v="119.6"/>
    <x v="22"/>
  </r>
  <r>
    <n v="11059.2"/>
    <n v="6453.6"/>
    <n v="3450.9"/>
    <n v="2821.1"/>
    <n v="4425.7"/>
    <n v="3563.4"/>
    <n v="9034.6"/>
    <n v="3513.6"/>
    <n v="220"/>
    <x v="22"/>
  </r>
  <r>
    <n v="10862.5"/>
    <n v="6415.4"/>
    <n v="3584.7"/>
    <n v="3014.9"/>
    <n v="4189.6000000000004"/>
    <n v="3702.7"/>
    <n v="7977.7"/>
    <n v="3646.8"/>
    <n v="145"/>
    <x v="23"/>
  </r>
  <r>
    <n v="10820.5"/>
    <n v="6332.6"/>
    <n v="3413.4"/>
    <n v="2843"/>
    <n v="4150.6000000000004"/>
    <n v="3609.2"/>
    <n v="6967.9"/>
    <n v="3214.7"/>
    <n v="218.3"/>
    <x v="23"/>
  </r>
  <r>
    <n v="9800.4"/>
    <n v="6296.8"/>
    <n v="3439"/>
    <n v="2927.8"/>
    <n v="4087.3"/>
    <n v="3354"/>
    <n v="6167.7"/>
    <n v="3647.3"/>
    <n v="53.8"/>
    <x v="23"/>
  </r>
  <r>
    <n v="9797"/>
    <n v="6263.2"/>
    <n v="3727.6"/>
    <n v="2911.3"/>
    <n v="4033.1"/>
    <n v="3885.4"/>
    <n v="6381.8"/>
    <n v="2790.9"/>
    <n v="173.2"/>
    <x v="23"/>
  </r>
  <r>
    <n v="10166.6"/>
    <n v="6186"/>
    <n v="3840.5"/>
    <n v="2857.9"/>
    <n v="4161"/>
    <n v="3604.5"/>
    <n v="6788.6"/>
    <n v="2709.9"/>
    <n v="72.8"/>
    <x v="23"/>
  </r>
  <r>
    <n v="10210.4"/>
    <n v="6144.6"/>
    <n v="4642.3"/>
    <n v="2987.9"/>
    <n v="4128.3"/>
    <n v="3621.8"/>
    <n v="5745.5"/>
    <n v="3283.2"/>
    <n v="56.5"/>
    <x v="23"/>
  </r>
  <r>
    <n v="10646.1"/>
    <n v="5944.6"/>
    <n v="3466.7"/>
    <n v="2799.5"/>
    <n v="4084.2"/>
    <n v="3664.3"/>
    <n v="7400.6"/>
    <n v="3192.7"/>
    <n v="120.4"/>
    <x v="23"/>
  </r>
  <r>
    <n v="10187.9"/>
    <n v="6054.6"/>
    <n v="3780.6"/>
    <n v="2864.8"/>
    <n v="4268.8"/>
    <n v="3424.7"/>
    <n v="6297.8"/>
    <n v="3883.5"/>
    <n v="93.1"/>
    <x v="23"/>
  </r>
  <r>
    <n v="9907.4"/>
    <n v="6014.2"/>
    <n v="4297.1000000000004"/>
    <n v="2682"/>
    <n v="3885.1"/>
    <n v="3180.7"/>
    <n v="4630.8999999999996"/>
    <n v="2579.9"/>
    <n v="86.5"/>
    <x v="23"/>
  </r>
  <r>
    <n v="9738.2999999999993"/>
    <n v="5946"/>
    <n v="4729.8"/>
    <n v="2664.8"/>
    <n v="4183.3999999999996"/>
    <n v="3134.7"/>
    <n v="4758.6000000000004"/>
    <n v="4031.2"/>
    <n v="196.2"/>
    <x v="23"/>
  </r>
  <r>
    <n v="9852.5"/>
    <n v="6200.7"/>
    <n v="3533.6"/>
    <n v="2763.8"/>
    <n v="4026.1"/>
    <n v="3546.1"/>
    <n v="4666"/>
    <n v="3217.5"/>
    <n v="160.69999999999999"/>
    <x v="23"/>
  </r>
  <r>
    <n v="10155.4"/>
    <n v="6553.2"/>
    <n v="3115.2"/>
    <n v="2931.6"/>
    <n v="4249.1000000000004"/>
    <n v="3030.1"/>
    <n v="4597.8999999999996"/>
    <n v="3356.5"/>
    <n v="130.19999999999999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606D5-0AAE-4C50-8AF8-194EDA91CA91}" name="Pivottabel5" cacheId="4813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rowHeaderCaption="År">
  <location ref="AW1:BF2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4">
    <field x="12"/>
    <field x="11"/>
    <field x="10"/>
    <field x="9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af Rusland" fld="8" baseField="0" baseItem="0"/>
    <dataField name="Sum af Kina" fld="7" baseField="0" baseItem="0"/>
    <dataField name="Sum af USA" fld="6" baseField="0" baseItem="0"/>
    <dataField name="Sum af Storbritannien" fld="5" baseField="0" baseItem="0"/>
    <dataField name="Sum af Tyskland" fld="0" baseField="0" baseItem="0"/>
    <dataField name="Sum af Sverige" fld="1" baseField="0" baseItem="0"/>
    <dataField name="Sum af Nederlandene" fld="2" baseField="0" baseItem="0"/>
    <dataField name="Sum af Frankrig" fld="3" baseField="0" baseItem="0"/>
    <dataField name="Sum af Norg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CPGREN01DEQ659N" TargetMode="Externa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89"/>
  <sheetViews>
    <sheetView tabSelected="1" topLeftCell="A81" zoomScale="57" zoomScaleNormal="57" workbookViewId="0">
      <selection activeCell="F98" sqref="F98"/>
    </sheetView>
  </sheetViews>
  <sheetFormatPr defaultColWidth="8.85546875" defaultRowHeight="15" customHeight="1"/>
  <cols>
    <col min="1" max="1" width="12.42578125" customWidth="1"/>
    <col min="2" max="2" width="21.5703125" customWidth="1"/>
    <col min="3" max="3" width="12.5703125" customWidth="1"/>
    <col min="4" max="4" width="15.42578125" bestFit="1" customWidth="1"/>
    <col min="5" max="6" width="32.42578125" customWidth="1"/>
    <col min="7" max="7" width="38.140625" bestFit="1" customWidth="1"/>
    <col min="8" max="8" width="38.140625" customWidth="1"/>
    <col min="9" max="9" width="33.42578125" customWidth="1"/>
    <col min="10" max="10" width="28.42578125" bestFit="1" customWidth="1"/>
    <col min="11" max="11" width="24.42578125" bestFit="1" customWidth="1"/>
    <col min="12" max="12" width="49" bestFit="1" customWidth="1"/>
    <col min="14" max="14" width="84.85546875" customWidth="1"/>
    <col min="15" max="15" width="79" customWidth="1"/>
    <col min="16" max="16" width="49.5703125" customWidth="1"/>
    <col min="17" max="17" width="79" customWidth="1"/>
    <col min="18" max="18" width="27.42578125" customWidth="1"/>
    <col min="19" max="19" width="32.140625" bestFit="1" customWidth="1"/>
    <col min="21" max="21" width="10.42578125" bestFit="1" customWidth="1"/>
    <col min="22" max="22" width="28.85546875" bestFit="1" customWidth="1"/>
    <col min="24" max="24" width="22.7109375" bestFit="1" customWidth="1"/>
    <col min="25" max="25" width="22.7109375" customWidth="1"/>
    <col min="26" max="26" width="11.28515625" bestFit="1" customWidth="1"/>
    <col min="27" max="27" width="11.28515625" customWidth="1"/>
    <col min="29" max="29" width="21.42578125" bestFit="1" customWidth="1"/>
    <col min="30" max="30" width="22.5703125" bestFit="1" customWidth="1"/>
    <col min="33" max="33" width="23.5703125" customWidth="1"/>
    <col min="36" max="36" width="23.5703125" bestFit="1" customWidth="1"/>
    <col min="48" max="48" width="9.85546875" bestFit="1" customWidth="1"/>
    <col min="49" max="49" width="10.5703125" bestFit="1" customWidth="1"/>
    <col min="50" max="50" width="14.140625" bestFit="1" customWidth="1"/>
    <col min="51" max="51" width="10.85546875" bestFit="1" customWidth="1"/>
    <col min="52" max="52" width="11.140625" bestFit="1" customWidth="1"/>
    <col min="53" max="53" width="19.7109375" bestFit="1" customWidth="1"/>
    <col min="54" max="54" width="14.85546875" bestFit="1" customWidth="1"/>
    <col min="55" max="55" width="13.42578125" bestFit="1" customWidth="1"/>
    <col min="56" max="56" width="19.85546875" bestFit="1" customWidth="1"/>
    <col min="57" max="57" width="13.85546875" bestFit="1" customWidth="1"/>
    <col min="58" max="58" width="12.140625" bestFit="1" customWidth="1"/>
    <col min="61" max="61" width="29.5703125" bestFit="1" customWidth="1"/>
    <col min="62" max="62" width="29.85546875" bestFit="1" customWidth="1"/>
  </cols>
  <sheetData>
    <row r="1" spans="1:6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s="12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D1" t="s">
        <v>24</v>
      </c>
      <c r="AH1" t="s">
        <v>25</v>
      </c>
      <c r="AK1" s="21" t="s">
        <v>26</v>
      </c>
      <c r="AL1" s="21"/>
      <c r="AM1" s="21"/>
      <c r="AN1" s="21"/>
      <c r="AO1" s="21"/>
      <c r="AP1" s="21" t="s">
        <v>27</v>
      </c>
      <c r="AQ1" s="21"/>
      <c r="AR1" s="21"/>
      <c r="AT1" s="21" t="s">
        <v>28</v>
      </c>
      <c r="AW1" s="26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H1" s="25" t="s">
        <v>29</v>
      </c>
      <c r="BI1" s="25" t="s">
        <v>39</v>
      </c>
      <c r="BJ1" s="25" t="s">
        <v>40</v>
      </c>
      <c r="BM1" t="s">
        <v>41</v>
      </c>
    </row>
    <row r="2" spans="1:65" ht="15" customHeight="1">
      <c r="A2" s="2">
        <v>36526</v>
      </c>
      <c r="B2" s="1">
        <v>1.4</v>
      </c>
      <c r="C2" s="1">
        <v>10.1</v>
      </c>
      <c r="D2" s="18">
        <v>9.3000000000000007</v>
      </c>
      <c r="E2" s="30">
        <v>1.6</v>
      </c>
      <c r="F2" s="30">
        <v>2</v>
      </c>
      <c r="G2" s="8">
        <v>5.4603795719999999</v>
      </c>
      <c r="H2" s="30">
        <v>5.6</v>
      </c>
      <c r="I2" s="1">
        <v>15.2</v>
      </c>
      <c r="J2" s="1">
        <v>9.3000000000000007</v>
      </c>
      <c r="K2" s="1">
        <v>6.189796E-3</v>
      </c>
      <c r="L2" s="9">
        <v>74.5</v>
      </c>
      <c r="N2" s="1">
        <v>4.8</v>
      </c>
      <c r="O2">
        <f>$Y$2/4</f>
        <v>1330.325</v>
      </c>
      <c r="P2" s="18">
        <v>1.2197499999999999</v>
      </c>
      <c r="R2" s="20">
        <v>6.1814946225242897</v>
      </c>
      <c r="S2">
        <v>229.8</v>
      </c>
      <c r="U2" s="18">
        <v>13.44421</v>
      </c>
      <c r="V2" s="6">
        <v>1661.8510000000001</v>
      </c>
      <c r="W2" s="3" t="s">
        <v>42</v>
      </c>
      <c r="X2">
        <v>5289.7</v>
      </c>
      <c r="Y2" s="20">
        <v>5321.3</v>
      </c>
      <c r="Z2" s="3">
        <f>DATE(LEFT(W2,4),MID(W2,6,2),1)</f>
        <v>36526</v>
      </c>
      <c r="AD2" s="1">
        <v>3.4</v>
      </c>
      <c r="AH2">
        <v>0.98650000000000004</v>
      </c>
      <c r="AK2" s="21">
        <v>6.3</v>
      </c>
      <c r="AL2" s="21"/>
      <c r="AM2" s="21"/>
      <c r="AN2" s="21"/>
      <c r="AO2" s="21"/>
      <c r="AP2" s="21">
        <v>4.0999999999999996</v>
      </c>
      <c r="AQ2" s="21"/>
      <c r="AR2" s="21"/>
      <c r="AT2" s="21">
        <v>8.6999999999999993</v>
      </c>
      <c r="AW2" s="27" t="s">
        <v>43</v>
      </c>
      <c r="AX2">
        <v>4105.3999999999996</v>
      </c>
      <c r="AY2">
        <v>3326.6000000000004</v>
      </c>
      <c r="AZ2">
        <v>22489.999999999996</v>
      </c>
      <c r="BA2">
        <v>34609.5</v>
      </c>
      <c r="BB2">
        <v>72788.599999999991</v>
      </c>
      <c r="BC2">
        <v>42208.2</v>
      </c>
      <c r="BD2">
        <v>15158.200000000003</v>
      </c>
      <c r="BE2">
        <v>19070.000000000004</v>
      </c>
      <c r="BF2">
        <v>21088.3</v>
      </c>
      <c r="BH2" s="28" t="s">
        <v>43</v>
      </c>
      <c r="BI2" s="29">
        <v>76307.599999999991</v>
      </c>
      <c r="BJ2" s="29">
        <v>76643.399999999994</v>
      </c>
    </row>
    <row r="3" spans="1:65" ht="15" customHeight="1">
      <c r="A3" s="2">
        <v>36617</v>
      </c>
      <c r="B3" s="1">
        <v>0.8</v>
      </c>
      <c r="C3" s="1">
        <v>9.5</v>
      </c>
      <c r="D3" s="18">
        <v>9.0333333333333332</v>
      </c>
      <c r="E3" s="30">
        <v>1.1000000000000001</v>
      </c>
      <c r="F3" s="30">
        <v>2</v>
      </c>
      <c r="G3" s="8">
        <v>5.2650336700000002</v>
      </c>
      <c r="H3" s="30">
        <v>5.4</v>
      </c>
      <c r="I3" s="1">
        <v>13.5</v>
      </c>
      <c r="J3" s="1">
        <v>9.5</v>
      </c>
      <c r="K3" s="1">
        <v>-6.1099225E-2</v>
      </c>
      <c r="L3" s="9">
        <v>77</v>
      </c>
      <c r="N3" s="1">
        <v>3.7</v>
      </c>
      <c r="O3">
        <f>$Y$2/4</f>
        <v>1330.325</v>
      </c>
      <c r="P3" s="18">
        <v>0.89029999999999998</v>
      </c>
      <c r="R3" s="20">
        <v>-4.5892814142722997</v>
      </c>
      <c r="S3">
        <v>225.2</v>
      </c>
      <c r="U3" s="18">
        <v>13.79012</v>
      </c>
      <c r="V3" s="6">
        <v>1714.7919999999999</v>
      </c>
      <c r="W3" s="3" t="s">
        <v>44</v>
      </c>
      <c r="X3">
        <v>5850.6</v>
      </c>
      <c r="Y3" s="20">
        <v>6044.7</v>
      </c>
      <c r="Z3" s="3">
        <f t="shared" ref="Z3:Z66" si="0">DATE(LEFT(W3,4),MID(W3,6,2),1)</f>
        <v>36557</v>
      </c>
      <c r="AD3" s="1">
        <v>4.2</v>
      </c>
      <c r="AH3">
        <v>0.93320000000000003</v>
      </c>
      <c r="AK3" s="21">
        <v>7.6</v>
      </c>
      <c r="AL3" s="21"/>
      <c r="AM3" s="21"/>
      <c r="AN3" s="21"/>
      <c r="AO3" s="21"/>
      <c r="AP3" s="21">
        <v>4.5</v>
      </c>
      <c r="AQ3" s="21"/>
      <c r="AR3" s="21"/>
      <c r="AT3" s="21">
        <v>9.1</v>
      </c>
      <c r="AW3" s="27" t="s">
        <v>45</v>
      </c>
      <c r="AX3">
        <v>5911.5</v>
      </c>
      <c r="AY3">
        <v>3640.5</v>
      </c>
      <c r="AZ3">
        <v>27675</v>
      </c>
      <c r="BA3">
        <v>37185.1</v>
      </c>
      <c r="BB3">
        <v>78819.600000000006</v>
      </c>
      <c r="BC3">
        <v>41239.200000000004</v>
      </c>
      <c r="BD3">
        <v>15354.5</v>
      </c>
      <c r="BE3">
        <v>19604.500000000004</v>
      </c>
      <c r="BF3">
        <v>22372.600000000002</v>
      </c>
      <c r="BH3" s="28" t="s">
        <v>45</v>
      </c>
      <c r="BI3" s="29">
        <v>80382.799999999988</v>
      </c>
      <c r="BJ3" s="29">
        <v>84064.499999999985</v>
      </c>
    </row>
    <row r="4" spans="1:65" ht="15" customHeight="1">
      <c r="A4" s="2">
        <v>36708</v>
      </c>
      <c r="B4" s="1">
        <v>0</v>
      </c>
      <c r="C4" s="1">
        <v>9.5</v>
      </c>
      <c r="D4" s="18">
        <v>8.9</v>
      </c>
      <c r="E4" s="30">
        <v>1.3</v>
      </c>
      <c r="F4" s="30">
        <v>2.2999999999999998</v>
      </c>
      <c r="G4" s="8">
        <v>5.2466528639999996</v>
      </c>
      <c r="H4" s="30">
        <v>5.4</v>
      </c>
      <c r="I4" s="1">
        <v>12.9</v>
      </c>
      <c r="J4" s="1">
        <v>10.3</v>
      </c>
      <c r="K4" s="1">
        <v>0.91796691399999997</v>
      </c>
      <c r="L4" s="9">
        <v>78.400000000000006</v>
      </c>
      <c r="N4" s="1">
        <v>1.8</v>
      </c>
      <c r="O4">
        <f>$Y$2/4</f>
        <v>1330.325</v>
      </c>
      <c r="P4" s="18">
        <v>0.60801000000000005</v>
      </c>
      <c r="R4" s="20">
        <v>2.0557451765107002</v>
      </c>
      <c r="S4">
        <v>235.1</v>
      </c>
      <c r="U4" s="18">
        <v>13.771509999999999</v>
      </c>
      <c r="V4" s="6">
        <v>1776.491</v>
      </c>
      <c r="W4" s="3" t="s">
        <v>46</v>
      </c>
      <c r="X4">
        <v>7031.9</v>
      </c>
      <c r="Y4" s="20">
        <v>6423.1</v>
      </c>
      <c r="Z4" s="3">
        <f t="shared" si="0"/>
        <v>36586</v>
      </c>
      <c r="AD4" s="1">
        <v>3</v>
      </c>
      <c r="AH4">
        <v>0.9052</v>
      </c>
      <c r="AK4" s="21">
        <v>6.5</v>
      </c>
      <c r="AL4" s="21"/>
      <c r="AM4" s="21"/>
      <c r="AN4" s="21"/>
      <c r="AO4" s="21"/>
      <c r="AP4" s="21">
        <v>3.9</v>
      </c>
      <c r="AQ4" s="21"/>
      <c r="AR4" s="21"/>
      <c r="AT4" s="21">
        <v>8.8000000000000007</v>
      </c>
      <c r="AW4" s="27" t="s">
        <v>47</v>
      </c>
      <c r="AX4">
        <v>5467.8</v>
      </c>
      <c r="AY4">
        <v>4220.6000000000004</v>
      </c>
      <c r="AZ4">
        <v>26093.1</v>
      </c>
      <c r="BA4">
        <v>40034.399999999994</v>
      </c>
      <c r="BB4">
        <v>80510.399999999994</v>
      </c>
      <c r="BC4">
        <v>42822.000000000007</v>
      </c>
      <c r="BD4">
        <v>16369.000000000002</v>
      </c>
      <c r="BE4">
        <v>19260.400000000001</v>
      </c>
      <c r="BF4">
        <v>24992.400000000001</v>
      </c>
      <c r="BH4" s="28" t="s">
        <v>47</v>
      </c>
      <c r="BI4" s="29">
        <v>84766.5</v>
      </c>
      <c r="BJ4" s="29">
        <v>85364.5</v>
      </c>
    </row>
    <row r="5" spans="1:65" ht="15" customHeight="1">
      <c r="A5" s="2">
        <v>36800</v>
      </c>
      <c r="B5" s="1">
        <v>-0.3</v>
      </c>
      <c r="C5" s="1">
        <v>9.3000000000000007</v>
      </c>
      <c r="D5" s="18">
        <v>8.6666666666666661</v>
      </c>
      <c r="E5" s="30">
        <v>1.7</v>
      </c>
      <c r="F5" s="30">
        <v>2.5</v>
      </c>
      <c r="G5" s="8">
        <v>5.0837685119999998</v>
      </c>
      <c r="H5" s="30">
        <v>5.3</v>
      </c>
      <c r="I5" s="1">
        <v>16.399999999999999</v>
      </c>
      <c r="J5" s="1">
        <v>16</v>
      </c>
      <c r="K5" s="1">
        <v>0.82722910999999999</v>
      </c>
      <c r="L5" s="9">
        <v>79.5</v>
      </c>
      <c r="N5" s="1">
        <v>5.3</v>
      </c>
      <c r="O5">
        <f>$Y$2/4</f>
        <v>1330.325</v>
      </c>
      <c r="P5" s="18">
        <v>0.63997000000000004</v>
      </c>
      <c r="R5" s="20">
        <v>1.2658025496412</v>
      </c>
      <c r="S5">
        <v>264.7</v>
      </c>
      <c r="U5" s="18">
        <v>11.0962</v>
      </c>
      <c r="V5" s="6">
        <v>1779.0889999999999</v>
      </c>
      <c r="W5" s="3" t="s">
        <v>48</v>
      </c>
      <c r="X5">
        <v>5488.6</v>
      </c>
      <c r="Y5" s="20">
        <v>5464.3</v>
      </c>
      <c r="Z5" s="3">
        <f t="shared" si="0"/>
        <v>36617</v>
      </c>
      <c r="AD5" s="1">
        <v>1.9</v>
      </c>
      <c r="AH5">
        <v>0.86829999999999996</v>
      </c>
      <c r="AK5" s="21">
        <v>5.4</v>
      </c>
      <c r="AL5" s="21"/>
      <c r="AM5" s="21"/>
      <c r="AN5" s="21"/>
      <c r="AO5" s="21"/>
      <c r="AP5" s="21">
        <v>3.4</v>
      </c>
      <c r="AQ5" s="21"/>
      <c r="AR5" s="21"/>
      <c r="AT5" s="21">
        <v>7.5</v>
      </c>
      <c r="AW5" s="27" t="s">
        <v>49</v>
      </c>
      <c r="AX5">
        <v>5754.7000000000007</v>
      </c>
      <c r="AY5">
        <v>4804</v>
      </c>
      <c r="AZ5">
        <v>23982.199999999997</v>
      </c>
      <c r="BA5">
        <v>35282.6</v>
      </c>
      <c r="BB5">
        <v>75695.8</v>
      </c>
      <c r="BC5">
        <v>43384.899999999994</v>
      </c>
      <c r="BD5">
        <v>16244.3</v>
      </c>
      <c r="BE5">
        <v>19837.600000000002</v>
      </c>
      <c r="BF5">
        <v>22747.800000000003</v>
      </c>
      <c r="BH5" s="28" t="s">
        <v>49</v>
      </c>
      <c r="BI5" s="29">
        <v>85582.599999999991</v>
      </c>
      <c r="BJ5" s="29">
        <v>79685.2</v>
      </c>
    </row>
    <row r="6" spans="1:65" ht="15" customHeight="1">
      <c r="A6" s="2">
        <v>36892</v>
      </c>
      <c r="B6" s="1">
        <v>2</v>
      </c>
      <c r="C6" s="1">
        <v>9.3000000000000007</v>
      </c>
      <c r="D6" s="18">
        <v>8.4333333333333336</v>
      </c>
      <c r="E6" s="30">
        <v>1.6</v>
      </c>
      <c r="F6" s="30">
        <v>2.1</v>
      </c>
      <c r="G6" s="8">
        <v>4.7494696970000003</v>
      </c>
      <c r="H6" s="30">
        <v>5</v>
      </c>
      <c r="I6" s="1">
        <v>10.9</v>
      </c>
      <c r="J6" s="1">
        <v>7.9</v>
      </c>
      <c r="K6" s="1">
        <v>-1.7235691150000001</v>
      </c>
      <c r="L6" s="9">
        <v>79.099999999999994</v>
      </c>
      <c r="N6" s="1">
        <v>-0.2</v>
      </c>
      <c r="O6">
        <f>$Y$3/4</f>
        <v>1511.175</v>
      </c>
      <c r="P6" s="18">
        <v>0.96804000000000001</v>
      </c>
      <c r="R6" s="20">
        <v>-4.7227565276399002</v>
      </c>
      <c r="S6">
        <v>235.5</v>
      </c>
      <c r="U6" s="18">
        <v>5.67361</v>
      </c>
      <c r="V6" s="6">
        <v>1756.1379999999999</v>
      </c>
      <c r="W6" s="3" t="s">
        <v>50</v>
      </c>
      <c r="X6">
        <v>6550.2</v>
      </c>
      <c r="Y6" s="20">
        <v>6829.4</v>
      </c>
      <c r="Z6" s="3">
        <f t="shared" si="0"/>
        <v>36647</v>
      </c>
      <c r="AC6" s="32"/>
      <c r="AD6" s="1">
        <v>2.5</v>
      </c>
      <c r="AH6">
        <v>0.92320000000000002</v>
      </c>
      <c r="AK6" s="21">
        <v>4.7</v>
      </c>
      <c r="AL6" s="21"/>
      <c r="AM6" s="21"/>
      <c r="AN6" s="21"/>
      <c r="AO6" s="21"/>
      <c r="AP6" s="21">
        <v>3.1</v>
      </c>
      <c r="AQ6" s="21"/>
      <c r="AR6" s="21"/>
      <c r="AT6" s="21">
        <v>9.5</v>
      </c>
      <c r="AW6" s="27" t="s">
        <v>51</v>
      </c>
      <c r="AX6">
        <v>5930.6</v>
      </c>
      <c r="AY6">
        <v>5833.0000000000009</v>
      </c>
      <c r="AZ6">
        <v>23585.5</v>
      </c>
      <c r="BA6">
        <v>37224.399999999994</v>
      </c>
      <c r="BB6">
        <v>73204.299999999988</v>
      </c>
      <c r="BC6">
        <v>43659.799999999996</v>
      </c>
      <c r="BD6">
        <v>16888.900000000001</v>
      </c>
      <c r="BE6">
        <v>20281.399999999998</v>
      </c>
      <c r="BF6">
        <v>22829</v>
      </c>
      <c r="BH6" s="28" t="s">
        <v>51</v>
      </c>
      <c r="BI6" s="29">
        <v>87040.7</v>
      </c>
      <c r="BJ6" s="29">
        <v>79948.799999999988</v>
      </c>
    </row>
    <row r="7" spans="1:65" ht="15" customHeight="1">
      <c r="A7" s="2">
        <v>36982</v>
      </c>
      <c r="B7" s="1">
        <v>0</v>
      </c>
      <c r="C7" s="1">
        <v>9.3000000000000007</v>
      </c>
      <c r="D7" s="18">
        <v>8.4</v>
      </c>
      <c r="E7" s="30">
        <v>2.5</v>
      </c>
      <c r="F7" s="30">
        <v>2.9</v>
      </c>
      <c r="G7" s="8">
        <v>4.9582376400000001</v>
      </c>
      <c r="H7" s="30">
        <v>5.2</v>
      </c>
      <c r="I7" s="1">
        <v>7.4</v>
      </c>
      <c r="J7" s="1">
        <v>4.8</v>
      </c>
      <c r="K7" s="1">
        <v>0.216069645</v>
      </c>
      <c r="L7" s="9">
        <v>79.400000000000006</v>
      </c>
      <c r="N7" s="1">
        <v>0.4</v>
      </c>
      <c r="O7">
        <f>$Y$3/4</f>
        <v>1511.175</v>
      </c>
      <c r="P7" s="18">
        <v>0.12275999999999999</v>
      </c>
      <c r="R7" s="20">
        <v>1.5354542486675</v>
      </c>
      <c r="S7">
        <v>228.7</v>
      </c>
      <c r="U7" s="18">
        <v>-0.86668999999999996</v>
      </c>
      <c r="V7" s="6">
        <v>1699.93</v>
      </c>
      <c r="W7" s="3" t="s">
        <v>52</v>
      </c>
      <c r="X7">
        <v>6381.4</v>
      </c>
      <c r="Y7" s="20">
        <v>6164.7</v>
      </c>
      <c r="Z7" s="3">
        <f t="shared" si="0"/>
        <v>36678</v>
      </c>
      <c r="AD7" s="1">
        <v>1.6</v>
      </c>
      <c r="AH7">
        <v>0.87250000000000005</v>
      </c>
      <c r="AK7" s="21">
        <v>3.4</v>
      </c>
      <c r="AL7" s="21"/>
      <c r="AM7" s="21"/>
      <c r="AN7" s="21"/>
      <c r="AO7" s="21"/>
      <c r="AP7" s="21">
        <v>2.4</v>
      </c>
      <c r="AQ7" s="21"/>
      <c r="AR7" s="21"/>
      <c r="AT7" s="21">
        <v>8.6</v>
      </c>
      <c r="AW7" s="27" t="s">
        <v>53</v>
      </c>
      <c r="AX7">
        <v>7289.2</v>
      </c>
      <c r="AY7">
        <v>6462.4000000000005</v>
      </c>
      <c r="AZ7">
        <v>29691.7</v>
      </c>
      <c r="BA7">
        <v>38604.199999999997</v>
      </c>
      <c r="BB7">
        <v>75412.7</v>
      </c>
      <c r="BC7">
        <v>47202.500000000007</v>
      </c>
      <c r="BD7">
        <v>17399.099999999999</v>
      </c>
      <c r="BE7">
        <v>21043.8</v>
      </c>
      <c r="BF7">
        <v>25155.399999999998</v>
      </c>
      <c r="BH7" s="28" t="s">
        <v>53</v>
      </c>
      <c r="BI7" s="29">
        <v>92134.6</v>
      </c>
      <c r="BJ7" s="29">
        <v>86531.300000000017</v>
      </c>
    </row>
    <row r="8" spans="1:65" ht="15" customHeight="1">
      <c r="A8" s="2">
        <v>37073</v>
      </c>
      <c r="B8" s="1">
        <v>-0.2</v>
      </c>
      <c r="C8" s="1">
        <v>9.3000000000000007</v>
      </c>
      <c r="D8" s="18">
        <v>8.4</v>
      </c>
      <c r="E8" s="30">
        <v>2</v>
      </c>
      <c r="F8" s="30">
        <v>2.4</v>
      </c>
      <c r="G8" s="8">
        <v>4.8842740449999997</v>
      </c>
      <c r="H8" s="30">
        <v>5.0999999999999996</v>
      </c>
      <c r="I8" s="1">
        <v>5.3</v>
      </c>
      <c r="J8" s="1">
        <v>-0.6</v>
      </c>
      <c r="K8" s="1">
        <v>0.28924004399999997</v>
      </c>
      <c r="L8" s="9">
        <v>78.2</v>
      </c>
      <c r="N8" s="1">
        <v>-0.2</v>
      </c>
      <c r="O8">
        <f>$Y$3/4</f>
        <v>1511.175</v>
      </c>
      <c r="P8" s="18">
        <v>0.14927000000000001</v>
      </c>
      <c r="R8" s="20">
        <v>-7.4229427182379801</v>
      </c>
      <c r="S8">
        <v>239.5</v>
      </c>
      <c r="U8" s="18">
        <v>-6.4802999999999997</v>
      </c>
      <c r="V8" s="6">
        <v>1661.3689999999999</v>
      </c>
      <c r="W8" s="3" t="s">
        <v>54</v>
      </c>
      <c r="X8">
        <v>5249.2</v>
      </c>
      <c r="Y8" s="20">
        <v>5306.3</v>
      </c>
      <c r="Z8" s="3">
        <f t="shared" si="0"/>
        <v>36708</v>
      </c>
      <c r="AC8" s="32"/>
      <c r="AD8" s="1">
        <v>1.5</v>
      </c>
      <c r="AH8">
        <v>0.89029999999999998</v>
      </c>
      <c r="AK8" s="21">
        <v>2.7</v>
      </c>
      <c r="AL8" s="21"/>
      <c r="AM8" s="21"/>
      <c r="AN8" s="21"/>
      <c r="AO8" s="21"/>
      <c r="AP8" s="21">
        <v>1.9</v>
      </c>
      <c r="AQ8" s="21"/>
      <c r="AR8" s="21"/>
      <c r="AT8" s="21">
        <v>8</v>
      </c>
      <c r="AW8" s="27" t="s">
        <v>55</v>
      </c>
      <c r="AX8">
        <v>9838</v>
      </c>
      <c r="AY8">
        <v>7126.8</v>
      </c>
      <c r="AZ8">
        <v>32302.6</v>
      </c>
      <c r="BA8">
        <v>39828.9</v>
      </c>
      <c r="BB8">
        <v>81770.100000000006</v>
      </c>
      <c r="BC8">
        <v>52957.299999999996</v>
      </c>
      <c r="BD8">
        <v>19872.099999999999</v>
      </c>
      <c r="BE8">
        <v>23640.999999999996</v>
      </c>
      <c r="BF8">
        <v>27556.9</v>
      </c>
      <c r="BH8" s="28" t="s">
        <v>55</v>
      </c>
      <c r="BI8" s="29">
        <v>108479.5</v>
      </c>
      <c r="BJ8" s="29">
        <v>89403.8</v>
      </c>
    </row>
    <row r="9" spans="1:65" ht="15" customHeight="1">
      <c r="A9" s="2">
        <v>37165</v>
      </c>
      <c r="B9" s="1">
        <v>-0.1</v>
      </c>
      <c r="C9" s="1">
        <v>9.6</v>
      </c>
      <c r="D9" s="18">
        <v>8.4666666666666668</v>
      </c>
      <c r="E9" s="30">
        <v>1.5</v>
      </c>
      <c r="F9" s="30">
        <v>2.1</v>
      </c>
      <c r="G9" s="8">
        <v>4.5943916140000001</v>
      </c>
      <c r="H9" s="30">
        <v>4.8</v>
      </c>
      <c r="I9" s="1">
        <v>1.3</v>
      </c>
      <c r="J9" s="1">
        <v>-6.5</v>
      </c>
      <c r="K9" s="1">
        <v>1.0089601180000001</v>
      </c>
      <c r="L9" s="9">
        <v>77.8</v>
      </c>
      <c r="N9" s="1">
        <v>1.2</v>
      </c>
      <c r="O9">
        <f>$Y$3/4</f>
        <v>1511.175</v>
      </c>
      <c r="P9" s="18">
        <v>2.7459999999999998E-2</v>
      </c>
      <c r="R9" s="20">
        <v>-6.3779214568669902</v>
      </c>
      <c r="S9">
        <v>265.7</v>
      </c>
      <c r="U9" s="18">
        <v>-7.5840500000000004</v>
      </c>
      <c r="V9" s="6">
        <v>1644.162</v>
      </c>
      <c r="W9" s="3" t="s">
        <v>56</v>
      </c>
      <c r="X9">
        <v>6373.2</v>
      </c>
      <c r="Y9" s="20">
        <v>6811.6</v>
      </c>
      <c r="Z9" s="3">
        <f t="shared" si="0"/>
        <v>36739</v>
      </c>
      <c r="AD9" s="1">
        <v>1.7</v>
      </c>
      <c r="AH9">
        <v>0.89590000000000003</v>
      </c>
      <c r="AK9" s="21">
        <v>2.2000000000000002</v>
      </c>
      <c r="AL9" s="21"/>
      <c r="AM9" s="21"/>
      <c r="AN9" s="21"/>
      <c r="AO9" s="21"/>
      <c r="AP9" s="21">
        <v>1.3</v>
      </c>
      <c r="AQ9" s="21"/>
      <c r="AR9" s="21"/>
      <c r="AT9" s="21">
        <v>7.5</v>
      </c>
      <c r="AW9" s="27" t="s">
        <v>57</v>
      </c>
      <c r="AX9">
        <v>10617.9</v>
      </c>
      <c r="AY9">
        <v>9822.2000000000007</v>
      </c>
      <c r="AZ9">
        <v>33537.9</v>
      </c>
      <c r="BA9">
        <v>38870.800000000003</v>
      </c>
      <c r="BB9">
        <v>83518.400000000009</v>
      </c>
      <c r="BC9">
        <v>58189.7</v>
      </c>
      <c r="BD9">
        <v>21619.1</v>
      </c>
      <c r="BE9">
        <v>23176.1</v>
      </c>
      <c r="BF9">
        <v>30923.8</v>
      </c>
      <c r="BH9" s="28" t="s">
        <v>57</v>
      </c>
      <c r="BI9" s="29">
        <v>114749.6</v>
      </c>
      <c r="BJ9" s="29">
        <v>89517.4</v>
      </c>
    </row>
    <row r="10" spans="1:65" ht="15" customHeight="1">
      <c r="A10" s="2">
        <v>37257</v>
      </c>
      <c r="B10" s="1">
        <v>-0.5</v>
      </c>
      <c r="C10" s="1">
        <v>9.6</v>
      </c>
      <c r="D10" s="18">
        <v>8.5</v>
      </c>
      <c r="E10" s="30">
        <v>1.9</v>
      </c>
      <c r="F10" s="30">
        <v>2.6</v>
      </c>
      <c r="G10" s="8">
        <v>4.9810757580000002</v>
      </c>
      <c r="H10" s="30">
        <v>5.0999999999999996</v>
      </c>
      <c r="I10" s="1">
        <v>1.1000000000000001</v>
      </c>
      <c r="J10" s="1">
        <v>-6.2</v>
      </c>
      <c r="K10" s="1">
        <v>2.8872630999999999E-2</v>
      </c>
      <c r="L10" s="9">
        <v>78.599999999999994</v>
      </c>
      <c r="N10" s="1">
        <v>-0.4</v>
      </c>
      <c r="O10">
        <f>$Y$4/4</f>
        <v>1605.7750000000001</v>
      </c>
      <c r="P10" s="18">
        <v>0.14657999999999999</v>
      </c>
      <c r="R10" s="20">
        <v>1.9084091899192781</v>
      </c>
      <c r="S10">
        <v>239.7</v>
      </c>
      <c r="U10" s="18">
        <v>-3.71611</v>
      </c>
      <c r="V10" s="6">
        <v>1690.8779999999999</v>
      </c>
      <c r="W10" s="3" t="s">
        <v>58</v>
      </c>
      <c r="X10">
        <v>6763.4</v>
      </c>
      <c r="Y10" s="20">
        <v>7400.3</v>
      </c>
      <c r="Z10" s="3">
        <f t="shared" si="0"/>
        <v>36770</v>
      </c>
      <c r="AD10" s="1">
        <v>-0.8</v>
      </c>
      <c r="AH10">
        <v>0.87660000000000005</v>
      </c>
      <c r="AK10" s="21">
        <v>3</v>
      </c>
      <c r="AL10" s="21"/>
      <c r="AM10" s="21"/>
      <c r="AN10" s="21"/>
      <c r="AO10" s="21"/>
      <c r="AP10" s="21">
        <v>0.4</v>
      </c>
      <c r="AQ10" s="21"/>
      <c r="AR10" s="21"/>
      <c r="AT10" s="21">
        <v>8.9</v>
      </c>
      <c r="AW10" s="27" t="s">
        <v>59</v>
      </c>
      <c r="AX10">
        <v>11116.6</v>
      </c>
      <c r="AY10">
        <v>11174.800000000001</v>
      </c>
      <c r="AZ10">
        <v>30557.300000000003</v>
      </c>
      <c r="BA10">
        <v>40560.100000000006</v>
      </c>
      <c r="BB10">
        <v>87879.099999999991</v>
      </c>
      <c r="BC10">
        <v>56394.799999999996</v>
      </c>
      <c r="BD10">
        <v>21432.6</v>
      </c>
      <c r="BE10">
        <v>22845.1</v>
      </c>
      <c r="BF10">
        <v>32398.6</v>
      </c>
      <c r="BH10" s="28" t="s">
        <v>59</v>
      </c>
      <c r="BI10" s="29">
        <v>116447.3</v>
      </c>
      <c r="BJ10" s="29">
        <v>99812.39999999998</v>
      </c>
    </row>
    <row r="11" spans="1:65" ht="15" customHeight="1">
      <c r="A11" s="2">
        <v>37347</v>
      </c>
      <c r="B11" s="1">
        <v>0.4</v>
      </c>
      <c r="C11" s="1">
        <v>9.6999999999999993</v>
      </c>
      <c r="D11" s="18">
        <v>8.6</v>
      </c>
      <c r="E11" s="30">
        <v>1.2</v>
      </c>
      <c r="F11" s="30">
        <v>2.1</v>
      </c>
      <c r="G11" s="8">
        <v>5.1134884559999998</v>
      </c>
      <c r="H11" s="30">
        <v>5.3</v>
      </c>
      <c r="I11" s="1">
        <v>3.8</v>
      </c>
      <c r="J11" s="1">
        <v>-4.0999999999999996</v>
      </c>
      <c r="K11" s="1">
        <v>-0.35898126600000002</v>
      </c>
      <c r="L11" s="9">
        <v>80.8</v>
      </c>
      <c r="N11" s="1">
        <v>3.1</v>
      </c>
      <c r="O11">
        <f>$Y$4/4</f>
        <v>1605.7750000000001</v>
      </c>
      <c r="P11" s="18">
        <v>0.52961999999999998</v>
      </c>
      <c r="R11" s="20">
        <v>-0.94708197869315802</v>
      </c>
      <c r="S11">
        <v>235.6</v>
      </c>
      <c r="U11" s="18">
        <v>2.8007599999999999</v>
      </c>
      <c r="V11" s="6">
        <v>1747.5409999999999</v>
      </c>
      <c r="W11" s="3" t="s">
        <v>60</v>
      </c>
      <c r="X11">
        <v>7022</v>
      </c>
      <c r="Y11" s="20">
        <v>6696.9</v>
      </c>
      <c r="Z11" s="3">
        <f t="shared" si="0"/>
        <v>36800</v>
      </c>
      <c r="AD11" s="31">
        <v>-0.4</v>
      </c>
      <c r="AH11">
        <v>0.91879999999999995</v>
      </c>
      <c r="AK11" s="21">
        <v>2.7</v>
      </c>
      <c r="AL11" s="21"/>
      <c r="AN11" s="21"/>
      <c r="AO11" s="21"/>
      <c r="AP11" s="21">
        <v>0.9</v>
      </c>
      <c r="AQ11" s="21"/>
      <c r="AR11" s="21"/>
      <c r="AT11" s="21">
        <v>8.8000000000000007</v>
      </c>
      <c r="AW11" s="27" t="s">
        <v>61</v>
      </c>
      <c r="AX11">
        <v>8309.5000000000018</v>
      </c>
      <c r="AY11">
        <v>11493.7</v>
      </c>
      <c r="AZ11">
        <v>29508.199999999993</v>
      </c>
      <c r="BA11">
        <v>34924.699999999997</v>
      </c>
      <c r="BB11">
        <v>75728.7</v>
      </c>
      <c r="BC11">
        <v>47272.3</v>
      </c>
      <c r="BD11">
        <v>19085.600000000002</v>
      </c>
      <c r="BE11">
        <v>19551.900000000001</v>
      </c>
      <c r="BF11">
        <v>29296.3</v>
      </c>
      <c r="BH11" s="28" t="s">
        <v>61</v>
      </c>
      <c r="BI11" s="29">
        <v>90258.5</v>
      </c>
      <c r="BJ11" s="29">
        <v>81304.7</v>
      </c>
    </row>
    <row r="12" spans="1:65" ht="15" customHeight="1">
      <c r="A12" s="2">
        <v>37438</v>
      </c>
      <c r="B12" s="1">
        <v>0.5</v>
      </c>
      <c r="C12" s="1">
        <v>9.8000000000000007</v>
      </c>
      <c r="D12" s="18">
        <v>8.7333333333333325</v>
      </c>
      <c r="E12" s="30">
        <v>1.1000000000000001</v>
      </c>
      <c r="F12" s="30">
        <v>2.1</v>
      </c>
      <c r="G12" s="8">
        <v>4.6140582849999996</v>
      </c>
      <c r="H12" s="30">
        <v>4.8</v>
      </c>
      <c r="I12" s="1">
        <v>5.7</v>
      </c>
      <c r="J12" s="1">
        <v>-1.6</v>
      </c>
      <c r="K12" s="1">
        <v>0.19652018800000001</v>
      </c>
      <c r="L12" s="9">
        <v>81.2</v>
      </c>
      <c r="N12" s="1">
        <v>1.7</v>
      </c>
      <c r="O12">
        <f>$Y$4/4</f>
        <v>1605.7750000000001</v>
      </c>
      <c r="P12" s="18">
        <v>0.41843000000000002</v>
      </c>
      <c r="R12" s="20">
        <v>1.3949329848110308</v>
      </c>
      <c r="S12">
        <v>244.9</v>
      </c>
      <c r="U12" s="18">
        <v>6.5241400000000001</v>
      </c>
      <c r="V12" s="6">
        <v>1769.759</v>
      </c>
      <c r="W12" s="3" t="s">
        <v>62</v>
      </c>
      <c r="X12">
        <v>7786.8</v>
      </c>
      <c r="Y12" s="20">
        <v>7194.8</v>
      </c>
      <c r="Z12" s="3">
        <f t="shared" si="0"/>
        <v>36831</v>
      </c>
      <c r="AD12" s="1">
        <v>0.3</v>
      </c>
      <c r="AH12">
        <v>0.98380000000000001</v>
      </c>
      <c r="AK12" s="21">
        <v>3.6</v>
      </c>
      <c r="AL12" s="21"/>
      <c r="AM12" s="21"/>
      <c r="AN12" s="21"/>
      <c r="AO12" s="21"/>
      <c r="AP12" s="21">
        <v>1.1000000000000001</v>
      </c>
      <c r="AQ12" s="21"/>
      <c r="AR12" s="21"/>
      <c r="AT12" s="21">
        <v>9.6</v>
      </c>
      <c r="AW12" s="27" t="s">
        <v>63</v>
      </c>
      <c r="AX12">
        <v>9648.1</v>
      </c>
      <c r="AY12">
        <v>13340.7</v>
      </c>
      <c r="AZ12">
        <v>33239.299999999996</v>
      </c>
      <c r="BA12">
        <v>36073.9</v>
      </c>
      <c r="BB12">
        <v>79175.3</v>
      </c>
      <c r="BC12">
        <v>53449.5</v>
      </c>
      <c r="BD12">
        <v>19394.500000000004</v>
      </c>
      <c r="BE12">
        <v>20029.3</v>
      </c>
      <c r="BF12">
        <v>30594.499999999996</v>
      </c>
      <c r="BH12" s="28" t="s">
        <v>63</v>
      </c>
      <c r="BI12" s="29">
        <v>96583.900000000009</v>
      </c>
      <c r="BJ12" s="29">
        <v>84722.400000000009</v>
      </c>
    </row>
    <row r="13" spans="1:65" ht="15" customHeight="1">
      <c r="A13" s="2">
        <v>37530</v>
      </c>
      <c r="B13" s="1">
        <v>-0.1</v>
      </c>
      <c r="C13" s="1">
        <v>10.1</v>
      </c>
      <c r="D13" s="18">
        <v>8.8666666666666671</v>
      </c>
      <c r="E13" s="30">
        <v>1.2</v>
      </c>
      <c r="F13" s="30">
        <v>2.2999999999999998</v>
      </c>
      <c r="G13" s="8">
        <v>4.4256958820000003</v>
      </c>
      <c r="H13" s="30">
        <v>4.5</v>
      </c>
      <c r="I13" s="1">
        <v>6.3</v>
      </c>
      <c r="J13" s="1">
        <v>1.7</v>
      </c>
      <c r="K13" s="1">
        <v>0.37363352300000002</v>
      </c>
      <c r="L13" s="9">
        <v>81.599999999999994</v>
      </c>
      <c r="N13" s="1">
        <v>1.8</v>
      </c>
      <c r="O13">
        <f>$Y$4/4</f>
        <v>1605.7750000000001</v>
      </c>
      <c r="P13" s="18">
        <v>0.16761999999999999</v>
      </c>
      <c r="R13" s="20">
        <v>3.6867064631732194</v>
      </c>
      <c r="S13">
        <v>266.60000000000002</v>
      </c>
      <c r="U13" s="18">
        <v>9.5716199999999994</v>
      </c>
      <c r="V13" s="6">
        <v>1801.5350000000001</v>
      </c>
      <c r="W13" s="3" t="s">
        <v>64</v>
      </c>
      <c r="X13">
        <v>6520.6</v>
      </c>
      <c r="Y13" s="20">
        <v>6986</v>
      </c>
      <c r="Z13" s="3">
        <f t="shared" si="0"/>
        <v>36861</v>
      </c>
      <c r="AD13" s="1">
        <v>0.3</v>
      </c>
      <c r="AH13">
        <v>0.99939999999999996</v>
      </c>
      <c r="AK13" s="21">
        <v>3.8</v>
      </c>
      <c r="AL13" s="21"/>
      <c r="AM13" s="21"/>
      <c r="AN13" s="21"/>
      <c r="AO13" s="21"/>
      <c r="AP13" s="21">
        <v>1.3</v>
      </c>
      <c r="AQ13" s="21"/>
      <c r="AR13" s="21"/>
      <c r="AT13" s="21">
        <v>9.1</v>
      </c>
      <c r="AW13" s="27" t="s">
        <v>65</v>
      </c>
      <c r="AX13">
        <v>11547.6</v>
      </c>
      <c r="AY13">
        <v>15178.2</v>
      </c>
      <c r="AZ13">
        <v>36235.5</v>
      </c>
      <c r="BA13">
        <v>43324.1</v>
      </c>
      <c r="BB13">
        <v>86770.4</v>
      </c>
      <c r="BC13">
        <v>57399.6</v>
      </c>
      <c r="BD13">
        <v>21583.4</v>
      </c>
      <c r="BE13">
        <v>20563.199999999997</v>
      </c>
      <c r="BF13">
        <v>33612</v>
      </c>
      <c r="BH13" s="28" t="s">
        <v>65</v>
      </c>
      <c r="BI13" s="29">
        <v>106282.8</v>
      </c>
      <c r="BJ13" s="29">
        <v>93799.400000000009</v>
      </c>
    </row>
    <row r="14" spans="1:65" ht="15" customHeight="1">
      <c r="A14" s="2">
        <v>37622</v>
      </c>
      <c r="B14" s="1">
        <v>-1.5</v>
      </c>
      <c r="C14" s="1">
        <v>10.5</v>
      </c>
      <c r="D14" s="18">
        <v>9.1333333333333329</v>
      </c>
      <c r="E14" s="30">
        <v>1.2</v>
      </c>
      <c r="F14" s="30">
        <v>2.2999999999999998</v>
      </c>
      <c r="G14" s="8">
        <v>4.0451587299999998</v>
      </c>
      <c r="H14" s="30">
        <v>4.2</v>
      </c>
      <c r="I14" s="1">
        <v>3.5</v>
      </c>
      <c r="J14" s="1">
        <v>7.9</v>
      </c>
      <c r="K14" s="1">
        <v>1.3128743810000001</v>
      </c>
      <c r="L14" s="9">
        <v>82.8</v>
      </c>
      <c r="N14" s="1">
        <v>-3</v>
      </c>
      <c r="O14">
        <f>$Y$5/4</f>
        <v>1366.075</v>
      </c>
      <c r="P14" s="18">
        <v>-0.31728000000000001</v>
      </c>
      <c r="R14" s="20">
        <v>3.9081683618366099</v>
      </c>
      <c r="S14">
        <v>245.5</v>
      </c>
      <c r="U14" s="18">
        <v>6.0806300000000002</v>
      </c>
      <c r="V14" s="6">
        <v>1793.694</v>
      </c>
      <c r="W14" s="3" t="s">
        <v>66</v>
      </c>
      <c r="X14">
        <v>5838.1</v>
      </c>
      <c r="Y14" s="20">
        <v>6329.8</v>
      </c>
      <c r="Z14" s="3">
        <f t="shared" si="0"/>
        <v>36892</v>
      </c>
      <c r="AD14" s="1">
        <v>-0.7</v>
      </c>
      <c r="AH14">
        <v>1.0730999999999999</v>
      </c>
      <c r="AK14" s="21">
        <v>3.6</v>
      </c>
      <c r="AL14" s="21"/>
      <c r="AM14" s="21"/>
      <c r="AN14" s="21"/>
      <c r="AO14" s="21"/>
      <c r="AP14" s="21">
        <v>0.8</v>
      </c>
      <c r="AQ14" s="21"/>
      <c r="AR14" s="21"/>
      <c r="AT14" s="21">
        <v>11.1</v>
      </c>
      <c r="AW14" s="27" t="s">
        <v>67</v>
      </c>
      <c r="AX14">
        <v>11529.899999999998</v>
      </c>
      <c r="AY14">
        <v>16943.099999999999</v>
      </c>
      <c r="AZ14">
        <v>41425.5</v>
      </c>
      <c r="BA14">
        <v>44230.7</v>
      </c>
      <c r="BB14">
        <v>85614.7</v>
      </c>
      <c r="BC14">
        <v>58229.600000000006</v>
      </c>
      <c r="BD14">
        <v>20389.900000000001</v>
      </c>
      <c r="BE14">
        <v>19756.900000000001</v>
      </c>
      <c r="BF14">
        <v>36618.6</v>
      </c>
      <c r="BH14" s="28" t="s">
        <v>67</v>
      </c>
      <c r="BI14" s="29">
        <v>110352.5</v>
      </c>
      <c r="BJ14" s="29">
        <v>92027.000000000015</v>
      </c>
    </row>
    <row r="15" spans="1:65" ht="15" customHeight="1">
      <c r="A15" s="2">
        <v>37712</v>
      </c>
      <c r="B15" s="1">
        <v>0.1</v>
      </c>
      <c r="C15" s="1">
        <v>10.6</v>
      </c>
      <c r="D15" s="18">
        <v>9.1999999999999993</v>
      </c>
      <c r="E15" s="30">
        <v>0.9</v>
      </c>
      <c r="F15" s="30">
        <v>2</v>
      </c>
      <c r="G15" s="8">
        <v>3.8596349210000001</v>
      </c>
      <c r="H15" s="30">
        <v>4</v>
      </c>
      <c r="I15" s="1">
        <v>0.1</v>
      </c>
      <c r="J15" s="1">
        <v>4.4000000000000004</v>
      </c>
      <c r="K15" s="1">
        <v>-0.21871228300000001</v>
      </c>
      <c r="L15" s="9">
        <v>81.900000000000006</v>
      </c>
      <c r="N15" s="1">
        <v>-0.3</v>
      </c>
      <c r="O15">
        <f>$Y$5/4</f>
        <v>1366.075</v>
      </c>
      <c r="P15" s="18">
        <v>9.0389999999999998E-2</v>
      </c>
      <c r="R15" s="20">
        <v>-5.8338371804739397</v>
      </c>
      <c r="S15">
        <v>239.1</v>
      </c>
      <c r="U15" s="18">
        <v>4.1372400000000003</v>
      </c>
      <c r="V15" s="6">
        <v>1819.8409999999999</v>
      </c>
      <c r="W15" s="3" t="s">
        <v>68</v>
      </c>
      <c r="X15">
        <v>6055</v>
      </c>
      <c r="Y15" s="20">
        <v>6347.8</v>
      </c>
      <c r="Z15" s="3">
        <f t="shared" si="0"/>
        <v>36923</v>
      </c>
      <c r="AD15" s="1">
        <v>-1</v>
      </c>
      <c r="AH15">
        <v>1.1372</v>
      </c>
      <c r="AK15" s="21">
        <v>3.9</v>
      </c>
      <c r="AL15" s="21"/>
      <c r="AM15" s="21"/>
      <c r="AN15" s="21"/>
      <c r="AO15" s="21"/>
      <c r="AP15" s="21">
        <v>0.4</v>
      </c>
      <c r="AQ15" s="21"/>
      <c r="AR15" s="21"/>
      <c r="AT15" s="21">
        <v>9.1</v>
      </c>
      <c r="AW15" s="27" t="s">
        <v>69</v>
      </c>
      <c r="AX15">
        <v>11824.9</v>
      </c>
      <c r="AY15">
        <v>19239.300000000003</v>
      </c>
      <c r="AZ15">
        <v>38913.1</v>
      </c>
      <c r="BA15">
        <v>38494.000000000007</v>
      </c>
      <c r="BB15">
        <v>94822</v>
      </c>
      <c r="BC15">
        <v>58032.30000000001</v>
      </c>
      <c r="BD15">
        <v>20249.800000000003</v>
      </c>
      <c r="BE15">
        <v>19398.600000000002</v>
      </c>
      <c r="BF15">
        <v>37769.600000000006</v>
      </c>
      <c r="BH15" s="28" t="s">
        <v>69</v>
      </c>
      <c r="BI15" s="29">
        <v>114612.89999999998</v>
      </c>
      <c r="BJ15" s="29">
        <v>100244.7</v>
      </c>
    </row>
    <row r="16" spans="1:65" ht="15" customHeight="1">
      <c r="A16" s="2">
        <v>37803</v>
      </c>
      <c r="B16" s="1">
        <v>0.8</v>
      </c>
      <c r="C16" s="1">
        <v>10.5</v>
      </c>
      <c r="D16" s="18">
        <v>9.1999999999999993</v>
      </c>
      <c r="E16" s="30">
        <v>1</v>
      </c>
      <c r="F16" s="30">
        <v>2.1</v>
      </c>
      <c r="G16" s="8">
        <v>4.0913241109999996</v>
      </c>
      <c r="H16" s="30">
        <v>4.2</v>
      </c>
      <c r="I16" s="1">
        <v>1.5</v>
      </c>
      <c r="J16" s="1">
        <v>4.5999999999999996</v>
      </c>
      <c r="K16" s="1">
        <v>5.3757728999999997E-2</v>
      </c>
      <c r="L16" s="9">
        <v>83.5</v>
      </c>
      <c r="N16" s="1">
        <v>3.1</v>
      </c>
      <c r="O16">
        <f>$Y$5/4</f>
        <v>1366.075</v>
      </c>
      <c r="P16" s="18">
        <v>0.59260000000000002</v>
      </c>
      <c r="R16" s="20">
        <v>1.2267159781835399</v>
      </c>
      <c r="S16">
        <v>252.3</v>
      </c>
      <c r="U16" s="18">
        <v>4.4402699999999999</v>
      </c>
      <c r="V16" s="6">
        <v>1848.3409999999999</v>
      </c>
      <c r="W16" s="3" t="s">
        <v>70</v>
      </c>
      <c r="X16">
        <v>7434.4</v>
      </c>
      <c r="Y16" s="20">
        <v>7099</v>
      </c>
      <c r="Z16" s="3">
        <f t="shared" si="0"/>
        <v>36951</v>
      </c>
      <c r="AD16" s="1">
        <v>-0.8</v>
      </c>
      <c r="AH16">
        <v>1.1248</v>
      </c>
      <c r="AK16" s="21">
        <v>5.3</v>
      </c>
      <c r="AL16" s="21"/>
      <c r="AM16" s="21"/>
      <c r="AN16" s="21"/>
      <c r="AO16" s="21"/>
      <c r="AP16" s="21">
        <v>0.5</v>
      </c>
      <c r="AQ16" s="21"/>
      <c r="AR16" s="21"/>
      <c r="AT16" s="21">
        <v>10</v>
      </c>
      <c r="AW16" s="27" t="s">
        <v>71</v>
      </c>
      <c r="AX16">
        <v>8726</v>
      </c>
      <c r="AY16">
        <v>21914.400000000005</v>
      </c>
      <c r="AZ16">
        <v>41841.500000000007</v>
      </c>
      <c r="BA16">
        <v>38628.400000000001</v>
      </c>
      <c r="BB16">
        <v>105237.99999999999</v>
      </c>
      <c r="BC16">
        <v>59875.799999999996</v>
      </c>
      <c r="BD16">
        <v>20573.000000000004</v>
      </c>
      <c r="BE16">
        <v>20893.900000000001</v>
      </c>
      <c r="BF16">
        <v>38067.1</v>
      </c>
      <c r="BH16" s="28" t="s">
        <v>71</v>
      </c>
      <c r="BI16" s="29">
        <v>114109.4</v>
      </c>
      <c r="BJ16" s="29">
        <v>110028.79999999999</v>
      </c>
    </row>
    <row r="17" spans="1:62" ht="15" customHeight="1">
      <c r="A17" s="2">
        <v>37895</v>
      </c>
      <c r="B17" s="1">
        <v>0.3</v>
      </c>
      <c r="C17" s="1">
        <v>10.5</v>
      </c>
      <c r="D17" s="18">
        <v>9.2333333333333325</v>
      </c>
      <c r="E17" s="30">
        <v>1.2</v>
      </c>
      <c r="F17" s="30">
        <v>2.1</v>
      </c>
      <c r="G17" s="8">
        <v>4.2884523269999999</v>
      </c>
      <c r="H17" s="30">
        <v>4.4000000000000004</v>
      </c>
      <c r="I17" s="1">
        <v>2.1</v>
      </c>
      <c r="J17" s="1">
        <v>5.6</v>
      </c>
      <c r="K17" s="1">
        <v>-0.36024741999999998</v>
      </c>
      <c r="L17" s="9">
        <v>84.1</v>
      </c>
      <c r="N17" s="1">
        <v>2.4</v>
      </c>
      <c r="O17">
        <f>$Y$5/4</f>
        <v>1366.075</v>
      </c>
      <c r="P17" s="18">
        <v>0.68411999999999995</v>
      </c>
      <c r="R17" s="20">
        <v>0.22656998449292001</v>
      </c>
      <c r="S17">
        <v>261.7</v>
      </c>
      <c r="U17" s="18">
        <v>5.85684</v>
      </c>
      <c r="V17" s="6">
        <v>1907.048</v>
      </c>
      <c r="W17" s="3" t="s">
        <v>72</v>
      </c>
      <c r="X17">
        <v>6213.2</v>
      </c>
      <c r="Y17" s="20">
        <v>6177.6</v>
      </c>
      <c r="Z17" s="3">
        <f t="shared" si="0"/>
        <v>36982</v>
      </c>
      <c r="AD17" s="1">
        <v>-0.3</v>
      </c>
      <c r="AH17">
        <v>1.1890000000000001</v>
      </c>
      <c r="AK17" s="21">
        <v>6.4</v>
      </c>
      <c r="AL17" s="21"/>
      <c r="AM17" s="21"/>
      <c r="AN17" s="21"/>
      <c r="AO17" s="21"/>
      <c r="AP17" s="21">
        <v>1.1000000000000001</v>
      </c>
      <c r="AQ17" s="21"/>
      <c r="AR17" s="21"/>
      <c r="AT17" s="21">
        <v>10</v>
      </c>
      <c r="AW17" s="27" t="s">
        <v>73</v>
      </c>
      <c r="AX17">
        <v>5655.0999999999995</v>
      </c>
      <c r="AY17">
        <v>26833.200000000001</v>
      </c>
      <c r="AZ17">
        <v>53005.3</v>
      </c>
      <c r="BA17">
        <v>36500.30000000001</v>
      </c>
      <c r="BB17">
        <v>107289.79999999999</v>
      </c>
      <c r="BC17">
        <v>58569.700000000004</v>
      </c>
      <c r="BD17">
        <v>23366.300000000003</v>
      </c>
      <c r="BE17">
        <v>20334.900000000001</v>
      </c>
      <c r="BF17">
        <v>37941.5</v>
      </c>
      <c r="BH17" s="28" t="s">
        <v>73</v>
      </c>
      <c r="BI17" s="29">
        <v>119603.6</v>
      </c>
      <c r="BJ17" s="29">
        <v>111694.3</v>
      </c>
    </row>
    <row r="18" spans="1:62" ht="15" customHeight="1">
      <c r="A18" s="2">
        <v>37987</v>
      </c>
      <c r="B18" s="1">
        <v>-0.2</v>
      </c>
      <c r="C18" s="1">
        <v>10.3</v>
      </c>
      <c r="D18" s="18">
        <v>9.4333333333333336</v>
      </c>
      <c r="E18" s="30">
        <v>1</v>
      </c>
      <c r="F18" s="30">
        <v>1.7</v>
      </c>
      <c r="G18" s="8">
        <v>4.0648102140000004</v>
      </c>
      <c r="H18" s="30">
        <v>4.2</v>
      </c>
      <c r="I18" s="1">
        <v>9.6999999999999993</v>
      </c>
      <c r="J18" s="1">
        <v>4.5999999999999996</v>
      </c>
      <c r="K18" s="1">
        <v>0.50438195900000005</v>
      </c>
      <c r="L18" s="9">
        <v>85.7</v>
      </c>
      <c r="N18" s="1">
        <v>4.3</v>
      </c>
      <c r="O18">
        <f>$Y$6/4</f>
        <v>1707.35</v>
      </c>
      <c r="P18" s="18">
        <v>0.50278999999999996</v>
      </c>
      <c r="R18" s="20">
        <v>-4.9543735646396998</v>
      </c>
      <c r="S18">
        <v>248.9</v>
      </c>
      <c r="U18" s="18">
        <v>9.2974099999999993</v>
      </c>
      <c r="V18" s="6">
        <v>1960.461</v>
      </c>
      <c r="W18" s="3" t="s">
        <v>74</v>
      </c>
      <c r="X18">
        <v>6876.5</v>
      </c>
      <c r="Y18" s="20">
        <v>7062.8</v>
      </c>
      <c r="Z18" s="3">
        <f t="shared" si="0"/>
        <v>37012</v>
      </c>
      <c r="AD18" s="1">
        <v>1</v>
      </c>
      <c r="AH18">
        <v>1.2497</v>
      </c>
      <c r="AK18" s="21">
        <v>6.7</v>
      </c>
      <c r="AL18" s="21"/>
      <c r="AM18" s="21"/>
      <c r="AN18" s="21"/>
      <c r="AO18" s="21"/>
      <c r="AP18" s="21">
        <v>1.9</v>
      </c>
      <c r="AQ18" s="21"/>
      <c r="AR18" s="21"/>
      <c r="AT18" s="21">
        <v>10.6</v>
      </c>
      <c r="AW18" s="27" t="s">
        <v>75</v>
      </c>
      <c r="AX18">
        <v>5472.9000000000005</v>
      </c>
      <c r="AY18">
        <v>28423.7</v>
      </c>
      <c r="AZ18">
        <v>51965.499999999993</v>
      </c>
      <c r="BA18">
        <v>38285.19999999999</v>
      </c>
      <c r="BB18">
        <v>97906.3</v>
      </c>
      <c r="BC18">
        <v>59939.099999999991</v>
      </c>
      <c r="BD18">
        <v>33020.699999999997</v>
      </c>
      <c r="BE18">
        <v>21116.600000000002</v>
      </c>
      <c r="BF18">
        <v>37656.800000000003</v>
      </c>
      <c r="BH18" s="28" t="s">
        <v>75</v>
      </c>
      <c r="BI18" s="29">
        <v>123031.8</v>
      </c>
      <c r="BJ18" s="29">
        <v>100801</v>
      </c>
    </row>
    <row r="19" spans="1:62" ht="15" customHeight="1">
      <c r="A19" s="2">
        <v>38078</v>
      </c>
      <c r="B19" s="1">
        <v>0.5</v>
      </c>
      <c r="C19" s="1">
        <v>10.5</v>
      </c>
      <c r="D19" s="18">
        <v>9.4</v>
      </c>
      <c r="E19" s="30">
        <v>1.9</v>
      </c>
      <c r="F19" s="30">
        <v>2.2999999999999998</v>
      </c>
      <c r="G19" s="8">
        <v>4.2210202020000001</v>
      </c>
      <c r="H19" s="30">
        <v>4.4000000000000004</v>
      </c>
      <c r="I19" s="1">
        <v>14.9</v>
      </c>
      <c r="J19" s="1">
        <v>7.8</v>
      </c>
      <c r="K19" s="1">
        <v>-0.56357813199999995</v>
      </c>
      <c r="L19" s="9">
        <v>85.5</v>
      </c>
      <c r="N19" s="1">
        <v>4.4000000000000004</v>
      </c>
      <c r="O19">
        <f>$Y$6/4</f>
        <v>1707.35</v>
      </c>
      <c r="P19" s="18">
        <v>0.61407</v>
      </c>
      <c r="R19" s="20">
        <v>6.6420683458566199</v>
      </c>
      <c r="S19">
        <v>235.2</v>
      </c>
      <c r="U19" s="18">
        <v>11.97077</v>
      </c>
      <c r="V19" s="6">
        <v>2037.69</v>
      </c>
      <c r="W19" s="3" t="s">
        <v>76</v>
      </c>
      <c r="X19">
        <v>6845.3</v>
      </c>
      <c r="Y19" s="20">
        <v>7086.2</v>
      </c>
      <c r="Z19" s="3">
        <f t="shared" si="0"/>
        <v>37043</v>
      </c>
      <c r="AD19" s="1">
        <v>1.4</v>
      </c>
      <c r="AH19">
        <v>1.2045999999999999</v>
      </c>
      <c r="AK19" s="21">
        <v>7.1</v>
      </c>
      <c r="AL19" s="21"/>
      <c r="AM19" s="21"/>
      <c r="AN19" s="21"/>
      <c r="AO19" s="21"/>
      <c r="AP19" s="21">
        <v>2.4</v>
      </c>
      <c r="AQ19" s="21"/>
      <c r="AR19" s="21"/>
      <c r="AT19" s="21">
        <v>11.6</v>
      </c>
      <c r="AW19" s="27" t="s">
        <v>77</v>
      </c>
      <c r="AX19">
        <v>6288.3</v>
      </c>
      <c r="AY19">
        <v>29698</v>
      </c>
      <c r="AZ19">
        <v>49974.600000000006</v>
      </c>
      <c r="BA19">
        <v>50411.8</v>
      </c>
      <c r="BB19">
        <v>99077.599999999991</v>
      </c>
      <c r="BC19">
        <v>63328.399999999994</v>
      </c>
      <c r="BD19">
        <v>24013.5</v>
      </c>
      <c r="BE19">
        <v>22749.1</v>
      </c>
      <c r="BF19">
        <v>39812.000000000007</v>
      </c>
      <c r="BH19" s="28" t="s">
        <v>77</v>
      </c>
      <c r="BI19" s="29">
        <v>129602.59999999999</v>
      </c>
      <c r="BJ19" s="29">
        <v>102096.1</v>
      </c>
    </row>
    <row r="20" spans="1:62" ht="15" customHeight="1">
      <c r="A20" s="2">
        <v>38169</v>
      </c>
      <c r="B20" s="1">
        <v>-0.2</v>
      </c>
      <c r="C20" s="1">
        <v>10.6</v>
      </c>
      <c r="D20" s="18">
        <v>9.4</v>
      </c>
      <c r="E20" s="30">
        <v>2</v>
      </c>
      <c r="F20" s="30">
        <v>2.2999999999999998</v>
      </c>
      <c r="G20" s="8">
        <v>4.1112121210000003</v>
      </c>
      <c r="H20" s="30">
        <v>4.2</v>
      </c>
      <c r="I20" s="1">
        <v>9.6</v>
      </c>
      <c r="J20" s="1">
        <v>9.1999999999999993</v>
      </c>
      <c r="K20" s="1">
        <v>0.234477987</v>
      </c>
      <c r="L20" s="9">
        <v>87.4</v>
      </c>
      <c r="N20" s="1">
        <v>-1.7</v>
      </c>
      <c r="O20">
        <f>$Y$6/4</f>
        <v>1707.35</v>
      </c>
      <c r="P20" s="18">
        <v>0.24457000000000001</v>
      </c>
      <c r="R20" s="20">
        <v>1.1403857573081699</v>
      </c>
      <c r="S20">
        <v>246.9</v>
      </c>
      <c r="U20" s="18">
        <v>11.77234</v>
      </c>
      <c r="V20" s="6">
        <v>2065.9340000000002</v>
      </c>
      <c r="W20" s="3" t="s">
        <v>78</v>
      </c>
      <c r="X20">
        <v>5881.4</v>
      </c>
      <c r="Y20" s="20">
        <v>5982.2</v>
      </c>
      <c r="Z20" s="3">
        <f t="shared" si="0"/>
        <v>37073</v>
      </c>
      <c r="AD20" s="1">
        <v>0.4</v>
      </c>
      <c r="AH20">
        <v>1.222</v>
      </c>
      <c r="AK20" s="21">
        <v>6.4</v>
      </c>
      <c r="AL20" s="21"/>
      <c r="AM20" s="21"/>
      <c r="AN20" s="21"/>
      <c r="AO20" s="21"/>
      <c r="AP20" s="21">
        <v>2.1</v>
      </c>
      <c r="AQ20" s="21"/>
      <c r="AR20" s="21"/>
      <c r="AT20" s="21">
        <v>9.8000000000000007</v>
      </c>
      <c r="AW20" s="27" t="s">
        <v>79</v>
      </c>
      <c r="AX20">
        <v>6344.1000000000013</v>
      </c>
      <c r="AY20">
        <v>28260.6</v>
      </c>
      <c r="AZ20">
        <v>55096.400000000009</v>
      </c>
      <c r="BA20">
        <v>42425.600000000006</v>
      </c>
      <c r="BB20">
        <v>103708.1</v>
      </c>
      <c r="BC20">
        <v>63595.200000000004</v>
      </c>
      <c r="BD20">
        <v>27659.9</v>
      </c>
      <c r="BE20">
        <v>24602.299999999996</v>
      </c>
      <c r="BF20">
        <v>40797.699999999997</v>
      </c>
      <c r="BH20" s="28" t="s">
        <v>79</v>
      </c>
      <c r="BI20" s="29">
        <v>145408.30000000002</v>
      </c>
      <c r="BJ20" s="29">
        <v>107192.7</v>
      </c>
    </row>
    <row r="21" spans="1:62" ht="15" customHeight="1">
      <c r="A21" s="2">
        <v>38261</v>
      </c>
      <c r="B21" s="1">
        <v>-0.1</v>
      </c>
      <c r="C21" s="1">
        <v>10.8</v>
      </c>
      <c r="D21" s="18">
        <v>9.4</v>
      </c>
      <c r="E21" s="30">
        <v>2.1</v>
      </c>
      <c r="F21" s="30">
        <v>2.2999999999999998</v>
      </c>
      <c r="G21" s="8">
        <v>3.7515800869999998</v>
      </c>
      <c r="H21" s="30">
        <v>3.8</v>
      </c>
      <c r="I21" s="1">
        <v>7.5</v>
      </c>
      <c r="J21" s="1">
        <v>6.2</v>
      </c>
      <c r="K21" s="1">
        <v>0.13371394</v>
      </c>
      <c r="L21" s="9">
        <v>87.9</v>
      </c>
      <c r="N21" s="1">
        <v>0.5</v>
      </c>
      <c r="O21">
        <f>$Y$6/4</f>
        <v>1707.35</v>
      </c>
      <c r="P21" s="18">
        <v>0.36556</v>
      </c>
      <c r="R21" s="20">
        <v>0.81331062439773005</v>
      </c>
      <c r="S21">
        <v>258.3</v>
      </c>
      <c r="U21" s="18">
        <v>10.85473</v>
      </c>
      <c r="V21" s="6">
        <v>2114.0529999999999</v>
      </c>
      <c r="W21" s="3" t="s">
        <v>80</v>
      </c>
      <c r="X21">
        <v>7283.2</v>
      </c>
      <c r="Y21" s="20">
        <v>7561.4</v>
      </c>
      <c r="Z21" s="3">
        <f t="shared" si="0"/>
        <v>37104</v>
      </c>
      <c r="AD21" s="1">
        <v>0</v>
      </c>
      <c r="AH21">
        <v>1.2977000000000001</v>
      </c>
      <c r="AK21" s="21">
        <v>6.4</v>
      </c>
      <c r="AL21" s="21"/>
      <c r="AM21" s="21"/>
      <c r="AN21" s="21"/>
      <c r="AO21" s="21"/>
      <c r="AP21" s="21">
        <v>1.7</v>
      </c>
      <c r="AQ21" s="21"/>
      <c r="AR21" s="21"/>
      <c r="AT21" s="21">
        <v>8.8000000000000007</v>
      </c>
      <c r="AW21" s="27" t="s">
        <v>81</v>
      </c>
      <c r="AX21">
        <v>7336.0999999999995</v>
      </c>
      <c r="AY21">
        <v>35955</v>
      </c>
      <c r="AZ21">
        <v>74972.100000000006</v>
      </c>
      <c r="BA21">
        <v>42159.8</v>
      </c>
      <c r="BB21">
        <v>104735.5</v>
      </c>
      <c r="BC21">
        <v>63691</v>
      </c>
      <c r="BD21">
        <v>32988.800000000003</v>
      </c>
      <c r="BE21">
        <v>25501.000000000004</v>
      </c>
      <c r="BF21">
        <v>43473.19999999999</v>
      </c>
      <c r="BH21" s="28" t="s">
        <v>81</v>
      </c>
      <c r="BI21" s="29">
        <v>141245.69999999998</v>
      </c>
      <c r="BJ21" s="29">
        <v>106584.80000000002</v>
      </c>
    </row>
    <row r="22" spans="1:62" ht="15" customHeight="1">
      <c r="A22" s="2">
        <v>38353</v>
      </c>
      <c r="B22" s="1">
        <v>0</v>
      </c>
      <c r="C22" s="1">
        <v>11.9</v>
      </c>
      <c r="D22" s="18">
        <v>9.3000000000000007</v>
      </c>
      <c r="E22" s="30">
        <v>1.8</v>
      </c>
      <c r="F22" s="30">
        <v>2.1</v>
      </c>
      <c r="G22" s="8">
        <v>3.6016507940000002</v>
      </c>
      <c r="H22" s="30">
        <v>3.7</v>
      </c>
      <c r="I22" s="1">
        <v>5.7</v>
      </c>
      <c r="J22" s="1">
        <v>2.9</v>
      </c>
      <c r="K22" s="1">
        <v>0.17811001000000001</v>
      </c>
      <c r="L22" s="9">
        <v>88.8</v>
      </c>
      <c r="N22" s="1">
        <v>2.5</v>
      </c>
      <c r="O22">
        <f>$Y$7/4</f>
        <v>1541.175</v>
      </c>
      <c r="P22" s="18">
        <v>0.20891000000000001</v>
      </c>
      <c r="R22" s="20">
        <v>-0.32101173657914001</v>
      </c>
      <c r="S22">
        <v>249.9</v>
      </c>
      <c r="U22" s="18">
        <v>8.7634500000000006</v>
      </c>
      <c r="V22" s="6">
        <v>2132.2649999999999</v>
      </c>
      <c r="W22" s="3" t="s">
        <v>82</v>
      </c>
      <c r="X22">
        <v>6844.7</v>
      </c>
      <c r="Y22" s="20">
        <v>7196.2</v>
      </c>
      <c r="Z22" s="3">
        <f t="shared" si="0"/>
        <v>37135</v>
      </c>
      <c r="AD22" s="1">
        <v>0.2</v>
      </c>
      <c r="AH22">
        <v>1.3132999999999999</v>
      </c>
      <c r="AK22" s="21">
        <v>7.1</v>
      </c>
      <c r="AL22" s="21"/>
      <c r="AM22" s="21"/>
      <c r="AN22" s="21"/>
      <c r="AO22" s="21"/>
      <c r="AP22" s="21">
        <v>1.4</v>
      </c>
      <c r="AQ22" s="21"/>
      <c r="AR22" s="21"/>
      <c r="AT22" s="21">
        <v>11.1</v>
      </c>
      <c r="AW22" s="27" t="s">
        <v>83</v>
      </c>
      <c r="AX22">
        <v>6806.5000000000009</v>
      </c>
      <c r="AY22">
        <v>41263.5</v>
      </c>
      <c r="AZ22">
        <v>76488.299999999988</v>
      </c>
      <c r="BA22">
        <v>34351.199999999997</v>
      </c>
      <c r="BB22">
        <v>94266.599999999991</v>
      </c>
      <c r="BC22">
        <v>61709.1</v>
      </c>
      <c r="BD22">
        <v>39694.6</v>
      </c>
      <c r="BE22">
        <v>24565</v>
      </c>
      <c r="BF22">
        <v>42353.399999999994</v>
      </c>
      <c r="BH22" s="28" t="s">
        <v>83</v>
      </c>
      <c r="BI22" s="29">
        <v>139410.6</v>
      </c>
      <c r="BJ22" s="29">
        <v>96244.5</v>
      </c>
    </row>
    <row r="23" spans="1:62" ht="15" customHeight="1">
      <c r="A23" s="2">
        <v>38443</v>
      </c>
      <c r="B23" s="1">
        <v>0.5</v>
      </c>
      <c r="C23" s="1">
        <v>11.9</v>
      </c>
      <c r="D23" s="18">
        <v>9.3333333333333339</v>
      </c>
      <c r="E23" s="30">
        <v>1.6</v>
      </c>
      <c r="F23" s="30">
        <v>2</v>
      </c>
      <c r="G23" s="8">
        <v>3.304278499</v>
      </c>
      <c r="H23" s="30">
        <v>3.4</v>
      </c>
      <c r="I23" s="1">
        <v>3</v>
      </c>
      <c r="J23" s="1">
        <v>5.7</v>
      </c>
      <c r="K23" s="1">
        <v>-0.61401686499999997</v>
      </c>
      <c r="L23" s="9">
        <v>89</v>
      </c>
      <c r="N23" s="1">
        <v>1.7</v>
      </c>
      <c r="O23">
        <f>$Y$7/4</f>
        <v>1541.175</v>
      </c>
      <c r="P23" s="18">
        <v>0.61641000000000001</v>
      </c>
      <c r="R23" s="20">
        <v>1.07670698373311</v>
      </c>
      <c r="S23">
        <v>240.4</v>
      </c>
      <c r="U23" s="18">
        <v>6.0421899999999997</v>
      </c>
      <c r="V23" s="6">
        <v>2160.8110000000001</v>
      </c>
      <c r="W23" s="3" t="s">
        <v>84</v>
      </c>
      <c r="X23">
        <v>7562.5</v>
      </c>
      <c r="Y23" s="20">
        <v>8135.8</v>
      </c>
      <c r="Z23" s="3">
        <f t="shared" si="0"/>
        <v>37165</v>
      </c>
      <c r="AD23" s="1">
        <v>0.2</v>
      </c>
      <c r="AH23">
        <v>1.2594000000000001</v>
      </c>
      <c r="AK23" s="21">
        <v>6.7</v>
      </c>
      <c r="AL23" s="21"/>
      <c r="AM23" s="21"/>
      <c r="AN23" s="21"/>
      <c r="AO23" s="21"/>
      <c r="AP23" s="21">
        <v>1.4</v>
      </c>
      <c r="AQ23" s="21"/>
      <c r="AR23" s="21"/>
      <c r="AT23" s="21">
        <v>11.1</v>
      </c>
      <c r="AW23" s="27" t="s">
        <v>85</v>
      </c>
      <c r="AX23">
        <v>7596.9</v>
      </c>
      <c r="AY23">
        <v>43928.100000000006</v>
      </c>
      <c r="AZ23">
        <v>72117.299999999974</v>
      </c>
      <c r="BA23">
        <v>40839.9</v>
      </c>
      <c r="BB23">
        <v>102877.29999999999</v>
      </c>
      <c r="BC23">
        <v>72014.899999999994</v>
      </c>
      <c r="BD23">
        <v>35277.800000000003</v>
      </c>
      <c r="BE23">
        <v>27743</v>
      </c>
      <c r="BF23">
        <v>45957</v>
      </c>
      <c r="BH23" s="28" t="s">
        <v>85</v>
      </c>
      <c r="BI23" s="29">
        <v>159257.20000000001</v>
      </c>
      <c r="BJ23" s="29">
        <v>109566.1</v>
      </c>
    </row>
    <row r="24" spans="1:62" ht="15" customHeight="1">
      <c r="A24" s="2">
        <v>38534</v>
      </c>
      <c r="B24" s="1">
        <v>0.8</v>
      </c>
      <c r="C24" s="1">
        <v>11.7</v>
      </c>
      <c r="D24" s="18">
        <v>9.1999999999999993</v>
      </c>
      <c r="E24" s="30">
        <v>2.1</v>
      </c>
      <c r="F24" s="30">
        <v>2.2999999999999998</v>
      </c>
      <c r="G24" s="8">
        <v>3.1686834180000001</v>
      </c>
      <c r="H24" s="30">
        <v>3.3</v>
      </c>
      <c r="I24" s="1">
        <v>9.1</v>
      </c>
      <c r="J24" s="1">
        <v>6.1</v>
      </c>
      <c r="K24" s="1">
        <v>-0.82696737799999998</v>
      </c>
      <c r="L24" s="9">
        <v>91.2</v>
      </c>
      <c r="N24" s="1">
        <v>4.0999999999999996</v>
      </c>
      <c r="O24">
        <f>$Y$7/4</f>
        <v>1541.175</v>
      </c>
      <c r="P24" s="18">
        <v>0.78203999999999996</v>
      </c>
      <c r="R24" s="20">
        <v>4.1584952721005797</v>
      </c>
      <c r="S24">
        <v>248.8</v>
      </c>
      <c r="U24" s="18">
        <v>5.1797899999999997</v>
      </c>
      <c r="V24" s="6">
        <v>2172.9450000000002</v>
      </c>
      <c r="W24" s="3" t="s">
        <v>86</v>
      </c>
      <c r="X24">
        <v>7404.4</v>
      </c>
      <c r="Y24">
        <v>8131.4</v>
      </c>
      <c r="Z24" s="3">
        <f t="shared" si="0"/>
        <v>37196</v>
      </c>
      <c r="AD24" s="1">
        <v>1.3</v>
      </c>
      <c r="AH24">
        <v>1.2199</v>
      </c>
      <c r="AK24" s="21">
        <v>6.8</v>
      </c>
      <c r="AL24" s="21"/>
      <c r="AM24" s="21"/>
      <c r="AN24" s="21"/>
      <c r="AO24" s="21"/>
      <c r="AP24" s="21">
        <v>2</v>
      </c>
      <c r="AQ24" s="21"/>
      <c r="AR24" s="21"/>
      <c r="AT24" s="21">
        <v>10.8</v>
      </c>
      <c r="AW24" s="27" t="s">
        <v>87</v>
      </c>
      <c r="AX24">
        <v>3241.1</v>
      </c>
      <c r="AY24">
        <v>42281.7</v>
      </c>
      <c r="AZ24">
        <v>86252.9</v>
      </c>
      <c r="BA24">
        <v>39574.80000000001</v>
      </c>
      <c r="BB24">
        <v>121097.09999999999</v>
      </c>
      <c r="BC24">
        <v>77899.400000000009</v>
      </c>
      <c r="BD24">
        <v>41059.800000000003</v>
      </c>
      <c r="BE24">
        <v>34226.899999999994</v>
      </c>
      <c r="BF24">
        <v>51054.900000000009</v>
      </c>
      <c r="BH24" s="28" t="s">
        <v>87</v>
      </c>
      <c r="BI24" s="29">
        <v>182839.8</v>
      </c>
      <c r="BJ24" s="29">
        <v>140020.70000000001</v>
      </c>
    </row>
    <row r="25" spans="1:62">
      <c r="A25" s="2">
        <v>38626</v>
      </c>
      <c r="B25" s="1">
        <v>0.5</v>
      </c>
      <c r="C25" s="1">
        <v>11.4</v>
      </c>
      <c r="D25" s="18">
        <v>9.1333333333333329</v>
      </c>
      <c r="E25" s="30">
        <v>2.2999999999999998</v>
      </c>
      <c r="F25" s="30">
        <v>2.4</v>
      </c>
      <c r="G25" s="8">
        <v>3.3414574319999999</v>
      </c>
      <c r="H25" s="30">
        <v>3.4</v>
      </c>
      <c r="I25" s="1">
        <v>10.3</v>
      </c>
      <c r="J25" s="1">
        <v>10.1</v>
      </c>
      <c r="K25" s="1">
        <v>-0.18833066800000001</v>
      </c>
      <c r="L25" s="9">
        <v>93.1</v>
      </c>
      <c r="N25" s="1">
        <v>1.6</v>
      </c>
      <c r="O25">
        <f>$Y$7/4</f>
        <v>1541.175</v>
      </c>
      <c r="P25" s="18">
        <v>0.61492999999999998</v>
      </c>
      <c r="R25" s="20">
        <v>0.19959269391539999</v>
      </c>
      <c r="S25">
        <v>263.8</v>
      </c>
      <c r="U25" s="18">
        <v>6.0984800000000003</v>
      </c>
      <c r="V25" s="6">
        <v>2242.9780000000001</v>
      </c>
      <c r="W25" s="3" t="s">
        <v>88</v>
      </c>
      <c r="X25">
        <v>6144.1</v>
      </c>
      <c r="Y25">
        <v>6954.3</v>
      </c>
      <c r="Z25" s="3">
        <f t="shared" si="0"/>
        <v>37226</v>
      </c>
      <c r="AD25" s="1">
        <v>1.9</v>
      </c>
      <c r="AH25">
        <v>1.1883999999999999</v>
      </c>
      <c r="AK25" s="21">
        <v>6.4</v>
      </c>
      <c r="AL25" s="21"/>
      <c r="AM25" s="21"/>
      <c r="AN25" s="21"/>
      <c r="AO25" s="21"/>
      <c r="AP25" s="21">
        <v>2.2000000000000002</v>
      </c>
      <c r="AQ25" s="21"/>
      <c r="AR25" s="21"/>
      <c r="AT25" s="21">
        <v>12.4</v>
      </c>
      <c r="AW25" s="27" t="s">
        <v>89</v>
      </c>
      <c r="AX25">
        <v>1506.7</v>
      </c>
      <c r="AY25">
        <v>39554.1</v>
      </c>
      <c r="AZ25">
        <v>72381</v>
      </c>
      <c r="BA25">
        <v>41758.199999999997</v>
      </c>
      <c r="BB25">
        <v>122144.99999999999</v>
      </c>
      <c r="BC25">
        <v>74351.899999999994</v>
      </c>
      <c r="BD25">
        <v>45570.5</v>
      </c>
      <c r="BE25">
        <v>34249.299999999996</v>
      </c>
      <c r="BF25">
        <v>49446.6</v>
      </c>
      <c r="BH25" s="28" t="s">
        <v>89</v>
      </c>
      <c r="BI25" s="29">
        <v>163037.19999999998</v>
      </c>
      <c r="BJ25" s="29">
        <v>130981.29999999999</v>
      </c>
    </row>
    <row r="26" spans="1:62">
      <c r="A26" s="2">
        <v>38718</v>
      </c>
      <c r="B26" s="1">
        <v>1</v>
      </c>
      <c r="C26" s="1">
        <v>11.4</v>
      </c>
      <c r="D26" s="18">
        <v>8.9</v>
      </c>
      <c r="E26" s="30">
        <v>2</v>
      </c>
      <c r="F26" s="30">
        <v>2.2999999999999998</v>
      </c>
      <c r="G26" s="8">
        <v>3.4770849799999999</v>
      </c>
      <c r="H26" s="30">
        <v>3.6</v>
      </c>
      <c r="I26" s="1">
        <v>11.2</v>
      </c>
      <c r="J26" s="1">
        <v>14.8</v>
      </c>
      <c r="K26" s="1">
        <v>-0.481418554</v>
      </c>
      <c r="L26" s="9">
        <v>93.1</v>
      </c>
      <c r="N26" s="1">
        <v>3.3</v>
      </c>
      <c r="O26">
        <f>$Y$8/4</f>
        <v>1326.575</v>
      </c>
      <c r="P26" s="18">
        <v>0.84846999999999995</v>
      </c>
      <c r="R26" s="20">
        <v>1.4107804547811</v>
      </c>
      <c r="S26">
        <v>254.1</v>
      </c>
      <c r="U26" s="18">
        <v>7.3571099999999996</v>
      </c>
      <c r="V26" s="6">
        <v>2289.1379999999999</v>
      </c>
      <c r="W26" s="3" t="s">
        <v>90</v>
      </c>
      <c r="X26">
        <v>6670.3</v>
      </c>
      <c r="Y26">
        <v>6354.4</v>
      </c>
      <c r="Z26" s="3">
        <f t="shared" si="0"/>
        <v>37257</v>
      </c>
      <c r="AD26" s="1">
        <v>2.9</v>
      </c>
      <c r="AH26">
        <v>1.2022999999999999</v>
      </c>
      <c r="AK26" s="21">
        <v>6.5</v>
      </c>
      <c r="AL26" s="21"/>
      <c r="AM26" s="21"/>
      <c r="AN26" s="21"/>
      <c r="AO26" s="21"/>
      <c r="AP26" s="21">
        <v>2.9</v>
      </c>
      <c r="AQ26" s="21"/>
      <c r="AR26" s="21"/>
      <c r="AT26" s="21">
        <v>12.5</v>
      </c>
      <c r="AW26" s="27" t="s">
        <v>91</v>
      </c>
      <c r="AX26">
        <v>177865.4</v>
      </c>
      <c r="AY26">
        <v>470718.2</v>
      </c>
      <c r="AZ26">
        <v>1063331.7999999998</v>
      </c>
      <c r="BA26">
        <v>944182.60000000009</v>
      </c>
      <c r="BB26">
        <v>2190051.4000000004</v>
      </c>
      <c r="BC26">
        <v>1357416.1999999997</v>
      </c>
      <c r="BD26">
        <v>584265.9</v>
      </c>
      <c r="BE26">
        <v>544041.80000000005</v>
      </c>
      <c r="BF26">
        <v>824515.99999999988</v>
      </c>
    </row>
    <row r="27" spans="1:62">
      <c r="A27" s="2">
        <v>38808</v>
      </c>
      <c r="B27" s="1">
        <v>1.7</v>
      </c>
      <c r="C27" s="1">
        <v>11</v>
      </c>
      <c r="D27" s="18">
        <v>8.6</v>
      </c>
      <c r="E27" s="30">
        <v>2.2000000000000002</v>
      </c>
      <c r="F27" s="30">
        <v>2.5</v>
      </c>
      <c r="G27" s="8">
        <v>3.9393939389999999</v>
      </c>
      <c r="H27" s="30">
        <v>4</v>
      </c>
      <c r="I27" s="1">
        <v>12.6</v>
      </c>
      <c r="J27" s="1">
        <v>11.2</v>
      </c>
      <c r="K27" s="1">
        <v>-1.0422138990000001</v>
      </c>
      <c r="L27" s="9">
        <v>93.9</v>
      </c>
      <c r="N27" s="1">
        <v>3.1</v>
      </c>
      <c r="O27">
        <f>$Y$8/4</f>
        <v>1326.575</v>
      </c>
      <c r="P27" s="18">
        <v>1.1247499999999999</v>
      </c>
      <c r="R27" s="20">
        <v>-1.0735901089874</v>
      </c>
      <c r="S27">
        <v>235.6</v>
      </c>
      <c r="U27" s="18">
        <v>6.9938099999999999</v>
      </c>
      <c r="V27" s="6">
        <v>2311.9340000000002</v>
      </c>
      <c r="W27" s="3" t="s">
        <v>92</v>
      </c>
      <c r="X27">
        <v>6835.6</v>
      </c>
      <c r="Y27">
        <v>6120.3</v>
      </c>
      <c r="Z27" s="3">
        <f t="shared" si="0"/>
        <v>37288</v>
      </c>
      <c r="AD27" s="1">
        <v>4.0999999999999996</v>
      </c>
      <c r="AH27">
        <v>1.2582</v>
      </c>
      <c r="AK27" s="21">
        <v>6.4</v>
      </c>
      <c r="AL27" s="21"/>
      <c r="AM27" s="21"/>
      <c r="AN27" s="21"/>
      <c r="AO27" s="21"/>
      <c r="AP27" s="21">
        <v>3.4</v>
      </c>
      <c r="AQ27" s="21"/>
      <c r="AR27" s="21"/>
      <c r="AT27" s="21">
        <v>13.7</v>
      </c>
    </row>
    <row r="28" spans="1:62">
      <c r="A28" s="2">
        <v>38899</v>
      </c>
      <c r="B28" s="1">
        <v>0.8</v>
      </c>
      <c r="C28" s="1">
        <v>10.5</v>
      </c>
      <c r="D28" s="18">
        <v>8.3666666666666671</v>
      </c>
      <c r="E28" s="30">
        <v>1.6</v>
      </c>
      <c r="F28" s="30">
        <v>2.2000000000000002</v>
      </c>
      <c r="G28" s="8">
        <v>3.8825741890000001</v>
      </c>
      <c r="H28" s="30">
        <v>4</v>
      </c>
      <c r="I28" s="1">
        <v>11.4</v>
      </c>
      <c r="J28" s="1">
        <v>10.6</v>
      </c>
      <c r="K28" s="1">
        <v>0.32956871700000001</v>
      </c>
      <c r="L28" s="9">
        <v>96.1</v>
      </c>
      <c r="N28" s="1">
        <v>2.9</v>
      </c>
      <c r="O28">
        <f>$Y$8/4</f>
        <v>1326.575</v>
      </c>
      <c r="P28" s="18">
        <v>0.62170000000000003</v>
      </c>
      <c r="R28" s="20">
        <v>-6.0253413761733103</v>
      </c>
      <c r="S28">
        <v>249.2</v>
      </c>
      <c r="U28" s="18">
        <v>7.4594199999999997</v>
      </c>
      <c r="V28" s="6">
        <v>2335.0340000000001</v>
      </c>
      <c r="W28" s="3" t="s">
        <v>93</v>
      </c>
      <c r="X28">
        <v>6763</v>
      </c>
      <c r="Y28">
        <v>6867.4</v>
      </c>
      <c r="Z28" s="3">
        <f t="shared" si="0"/>
        <v>37316</v>
      </c>
      <c r="AD28" s="1">
        <v>4</v>
      </c>
      <c r="AH28">
        <v>1.2743</v>
      </c>
      <c r="AK28" s="21">
        <v>5.5</v>
      </c>
      <c r="AL28" s="21"/>
      <c r="AM28" s="21"/>
      <c r="AN28" s="21"/>
      <c r="AO28" s="21"/>
      <c r="AP28" s="21">
        <v>3.2</v>
      </c>
      <c r="AQ28" s="21"/>
      <c r="AR28" s="21"/>
      <c r="AT28" s="21">
        <v>12.2</v>
      </c>
    </row>
    <row r="29" spans="1:62">
      <c r="A29" s="2">
        <v>38991</v>
      </c>
      <c r="B29" s="1">
        <v>1.5</v>
      </c>
      <c r="C29" s="1">
        <v>10.1</v>
      </c>
      <c r="D29" s="18">
        <v>8.1333333333333329</v>
      </c>
      <c r="E29" s="30">
        <v>1.3</v>
      </c>
      <c r="F29" s="30">
        <v>1.8</v>
      </c>
      <c r="G29" s="8">
        <v>3.7574481660000001</v>
      </c>
      <c r="H29" s="30">
        <v>3.9</v>
      </c>
      <c r="I29" s="1">
        <v>16</v>
      </c>
      <c r="J29" s="1">
        <v>9.8000000000000007</v>
      </c>
      <c r="K29" s="1">
        <v>-1.249074837</v>
      </c>
      <c r="L29" s="9">
        <v>97</v>
      </c>
      <c r="N29" s="1">
        <v>5.8</v>
      </c>
      <c r="O29">
        <f>$Y$8/4</f>
        <v>1326.575</v>
      </c>
      <c r="P29" s="18">
        <v>1.15168</v>
      </c>
      <c r="R29" s="20">
        <v>-4.0850940130239399</v>
      </c>
      <c r="S29">
        <v>263.60000000000002</v>
      </c>
      <c r="U29" s="18">
        <v>3.9703900000000001</v>
      </c>
      <c r="V29" s="6">
        <v>2332.0329999999999</v>
      </c>
      <c r="W29" s="3" t="s">
        <v>94</v>
      </c>
      <c r="X29">
        <v>6980.6</v>
      </c>
      <c r="Y29">
        <v>6547.2</v>
      </c>
      <c r="Z29" s="3">
        <f t="shared" si="0"/>
        <v>37347</v>
      </c>
      <c r="AD29" s="1">
        <v>5.0999999999999996</v>
      </c>
      <c r="AH29">
        <v>1.2887</v>
      </c>
      <c r="AK29" s="21">
        <v>5.4</v>
      </c>
      <c r="AL29" s="21"/>
      <c r="AM29" s="21"/>
      <c r="AN29" s="21"/>
      <c r="AO29" s="21"/>
      <c r="AP29" s="21">
        <v>3.8</v>
      </c>
      <c r="AQ29" s="21"/>
      <c r="AR29" s="21"/>
      <c r="AT29" s="21">
        <v>12.5</v>
      </c>
    </row>
    <row r="30" spans="1:62">
      <c r="A30" s="2">
        <v>39083</v>
      </c>
      <c r="B30" s="1">
        <v>0.1</v>
      </c>
      <c r="C30" s="1">
        <v>9.5</v>
      </c>
      <c r="D30" s="18">
        <v>7.9</v>
      </c>
      <c r="E30" s="30">
        <v>1.9</v>
      </c>
      <c r="F30" s="30">
        <v>1.9</v>
      </c>
      <c r="G30" s="8">
        <v>4.0022424240000003</v>
      </c>
      <c r="H30" s="30">
        <v>4.0999999999999996</v>
      </c>
      <c r="I30" s="1">
        <v>11.5</v>
      </c>
      <c r="J30" s="1">
        <v>8.1</v>
      </c>
      <c r="K30" s="1">
        <v>0.71465696199999995</v>
      </c>
      <c r="L30" s="9">
        <v>98.7</v>
      </c>
      <c r="N30" s="1">
        <v>-0.7</v>
      </c>
      <c r="O30">
        <f>$Y$9/4</f>
        <v>1702.9</v>
      </c>
      <c r="P30" s="18">
        <v>0.59160000000000001</v>
      </c>
      <c r="R30" s="20">
        <v>0.36741861530279002</v>
      </c>
      <c r="S30">
        <v>256.89999999999998</v>
      </c>
      <c r="U30" s="18">
        <v>3.3568099999999998</v>
      </c>
      <c r="V30" s="6">
        <v>2365.98</v>
      </c>
      <c r="W30" s="3" t="s">
        <v>95</v>
      </c>
      <c r="X30">
        <v>6987.1</v>
      </c>
      <c r="Y30">
        <v>7128.1</v>
      </c>
      <c r="Z30" s="3">
        <f t="shared" si="0"/>
        <v>37377</v>
      </c>
      <c r="AD30" s="1">
        <v>4.0999999999999996</v>
      </c>
      <c r="AH30">
        <v>1.3106</v>
      </c>
      <c r="AK30" s="21">
        <v>4.5</v>
      </c>
      <c r="AL30" s="21"/>
      <c r="AM30" s="21"/>
      <c r="AN30" s="21"/>
      <c r="AO30" s="21"/>
      <c r="AP30" s="21">
        <v>3.5</v>
      </c>
      <c r="AQ30" s="21"/>
      <c r="AR30" s="21"/>
      <c r="AT30" s="21">
        <v>13.8</v>
      </c>
    </row>
    <row r="31" spans="1:62">
      <c r="A31" s="2">
        <v>39173</v>
      </c>
      <c r="B31" s="1">
        <v>0.8</v>
      </c>
      <c r="C31" s="1">
        <v>9.1</v>
      </c>
      <c r="D31" s="18">
        <v>7.666666666666667</v>
      </c>
      <c r="E31" s="30">
        <v>2</v>
      </c>
      <c r="F31" s="30">
        <v>1.9</v>
      </c>
      <c r="G31" s="8">
        <v>4.3305430239999998</v>
      </c>
      <c r="H31" s="30">
        <v>4.4000000000000004</v>
      </c>
      <c r="I31" s="1">
        <v>11</v>
      </c>
      <c r="J31" s="1">
        <v>6.9</v>
      </c>
      <c r="K31" s="1">
        <v>-0.16857691</v>
      </c>
      <c r="L31" s="9">
        <v>99.6</v>
      </c>
      <c r="N31" s="1">
        <v>2.5</v>
      </c>
      <c r="O31">
        <f>$Y$9/4</f>
        <v>1702.9</v>
      </c>
      <c r="P31" s="18">
        <v>0.72494999999999998</v>
      </c>
      <c r="R31" s="20">
        <v>-0.58218519160991</v>
      </c>
      <c r="S31">
        <v>237</v>
      </c>
      <c r="U31" s="18">
        <v>2.8817400000000002</v>
      </c>
      <c r="V31" s="6">
        <v>2378.558</v>
      </c>
      <c r="W31" s="3" t="s">
        <v>96</v>
      </c>
      <c r="X31">
        <v>6832.6</v>
      </c>
      <c r="Y31">
        <v>6851.3</v>
      </c>
      <c r="Z31" s="3">
        <f t="shared" si="0"/>
        <v>37408</v>
      </c>
      <c r="AD31" s="1">
        <v>3.2</v>
      </c>
      <c r="AH31">
        <v>1.3481000000000001</v>
      </c>
      <c r="AK31" s="21">
        <v>4.7</v>
      </c>
      <c r="AL31" s="21"/>
      <c r="AM31" s="21"/>
      <c r="AN31" s="21"/>
      <c r="AO31" s="21"/>
      <c r="AP31" s="21">
        <v>3.1</v>
      </c>
      <c r="AQ31" s="21"/>
      <c r="AR31" s="21"/>
      <c r="AT31" s="21">
        <v>15</v>
      </c>
    </row>
    <row r="32" spans="1:62">
      <c r="A32" s="2">
        <v>39264</v>
      </c>
      <c r="B32" s="1">
        <v>0.5</v>
      </c>
      <c r="C32" s="1">
        <v>8.8000000000000007</v>
      </c>
      <c r="D32" s="18">
        <v>7.5666666666666664</v>
      </c>
      <c r="E32" s="30">
        <v>2.2000000000000002</v>
      </c>
      <c r="F32" s="30">
        <v>1.9</v>
      </c>
      <c r="G32" s="8">
        <v>4.3425072460000003</v>
      </c>
      <c r="H32" s="30">
        <v>4.5</v>
      </c>
      <c r="I32" s="1">
        <v>10</v>
      </c>
      <c r="J32" s="1">
        <v>7.2</v>
      </c>
      <c r="K32" s="1">
        <v>0.13418472100000001</v>
      </c>
      <c r="L32" s="9">
        <v>100.4</v>
      </c>
      <c r="N32" s="1">
        <v>2</v>
      </c>
      <c r="O32">
        <f>$Y$9/4</f>
        <v>1702.9</v>
      </c>
      <c r="P32" s="18">
        <v>0.44184000000000001</v>
      </c>
      <c r="R32" s="20">
        <v>0.88133307596952004</v>
      </c>
      <c r="S32">
        <v>252.8</v>
      </c>
      <c r="U32" s="18">
        <v>2.4344399999999999</v>
      </c>
      <c r="V32" s="6">
        <v>2391.8789999999999</v>
      </c>
      <c r="W32" s="3" t="s">
        <v>97</v>
      </c>
      <c r="X32">
        <v>6067.4</v>
      </c>
      <c r="Y32">
        <v>6208</v>
      </c>
      <c r="Z32" s="3">
        <f t="shared" si="0"/>
        <v>37438</v>
      </c>
      <c r="AD32" s="1">
        <v>3</v>
      </c>
      <c r="AH32">
        <v>1.3737999999999999</v>
      </c>
      <c r="AK32" s="21">
        <v>5</v>
      </c>
      <c r="AL32" s="21"/>
      <c r="AM32" s="21"/>
      <c r="AN32" s="21"/>
      <c r="AO32" s="21"/>
      <c r="AP32" s="21">
        <v>2.9</v>
      </c>
      <c r="AQ32" s="21"/>
      <c r="AR32" s="21"/>
      <c r="AT32" s="21">
        <v>14.3</v>
      </c>
    </row>
    <row r="33" spans="1:46">
      <c r="A33" s="2">
        <v>39356</v>
      </c>
      <c r="B33" s="1">
        <v>0.6</v>
      </c>
      <c r="C33" s="1">
        <v>8.5</v>
      </c>
      <c r="D33" s="18">
        <v>7.4333333333333336</v>
      </c>
      <c r="E33" s="30">
        <v>3</v>
      </c>
      <c r="F33" s="30">
        <v>2.9</v>
      </c>
      <c r="G33" s="8">
        <v>4.1925273189999999</v>
      </c>
      <c r="H33" s="30">
        <v>4.3</v>
      </c>
      <c r="I33" s="1">
        <v>4.9000000000000004</v>
      </c>
      <c r="J33" s="1">
        <v>3.9</v>
      </c>
      <c r="K33" s="1">
        <v>0.182158871</v>
      </c>
      <c r="L33" s="9">
        <v>101.4</v>
      </c>
      <c r="N33" s="1">
        <v>1</v>
      </c>
      <c r="O33">
        <f>$Y$9/4</f>
        <v>1702.9</v>
      </c>
      <c r="P33" s="18">
        <v>0.52381999999999995</v>
      </c>
      <c r="R33" s="20">
        <v>5.5572709435479997</v>
      </c>
      <c r="S33">
        <v>267.39999999999998</v>
      </c>
      <c r="U33" s="18">
        <v>1.5974900000000001</v>
      </c>
      <c r="V33" s="6">
        <v>2369.2869999999998</v>
      </c>
      <c r="W33" s="3" t="s">
        <v>98</v>
      </c>
      <c r="X33">
        <v>6934.1</v>
      </c>
      <c r="Y33">
        <v>6804.1</v>
      </c>
      <c r="Z33" s="3">
        <f t="shared" si="0"/>
        <v>37469</v>
      </c>
      <c r="AD33" s="1">
        <v>2.1</v>
      </c>
      <c r="AH33">
        <v>1.4486000000000001</v>
      </c>
      <c r="AK33" s="21">
        <v>4.8</v>
      </c>
      <c r="AL33" s="21"/>
      <c r="AM33" s="21"/>
      <c r="AN33" s="21"/>
      <c r="AO33" s="21"/>
      <c r="AP33" s="21">
        <v>2.2999999999999998</v>
      </c>
      <c r="AQ33" s="21"/>
      <c r="AR33" s="21"/>
      <c r="AT33" s="21">
        <v>13.9</v>
      </c>
    </row>
    <row r="34" spans="1:46">
      <c r="A34" s="2">
        <v>39448</v>
      </c>
      <c r="B34" s="1">
        <v>0.6</v>
      </c>
      <c r="C34" s="1">
        <v>8</v>
      </c>
      <c r="D34" s="18">
        <v>7.4</v>
      </c>
      <c r="E34" s="30">
        <v>3.1</v>
      </c>
      <c r="F34" s="30">
        <v>3.4</v>
      </c>
      <c r="G34" s="8">
        <v>3.9266860330000002</v>
      </c>
      <c r="H34" s="30">
        <v>4.0999999999999996</v>
      </c>
      <c r="I34" s="1">
        <v>6.7</v>
      </c>
      <c r="J34" s="1">
        <v>4.0999999999999996</v>
      </c>
      <c r="K34" s="1">
        <v>0.71565135300000005</v>
      </c>
      <c r="L34" s="9">
        <v>102.8</v>
      </c>
      <c r="N34" s="1">
        <v>1</v>
      </c>
      <c r="O34">
        <f>$Y$10/4</f>
        <v>1850.075</v>
      </c>
      <c r="P34" s="18">
        <v>0.50556999999999996</v>
      </c>
      <c r="R34" s="20">
        <v>0.94073832395516999</v>
      </c>
      <c r="S34">
        <v>260.2</v>
      </c>
      <c r="U34" s="18">
        <v>0.51526000000000005</v>
      </c>
      <c r="V34" s="6">
        <v>2378.1709999999998</v>
      </c>
      <c r="W34" s="3" t="s">
        <v>99</v>
      </c>
      <c r="X34">
        <v>7608.1</v>
      </c>
      <c r="Y34">
        <v>7848.7</v>
      </c>
      <c r="Z34" s="3">
        <f t="shared" si="0"/>
        <v>37500</v>
      </c>
      <c r="AD34" s="1">
        <v>2.7</v>
      </c>
      <c r="AH34">
        <v>1.4976</v>
      </c>
      <c r="AK34" s="21">
        <v>3.5</v>
      </c>
      <c r="AL34" s="21"/>
      <c r="AM34" s="21"/>
      <c r="AN34" s="21"/>
      <c r="AO34" s="21"/>
      <c r="AP34" s="21">
        <v>2.2000000000000002</v>
      </c>
      <c r="AQ34" s="21"/>
      <c r="AR34" s="21"/>
      <c r="AT34" s="21">
        <v>11.5</v>
      </c>
    </row>
    <row r="35" spans="1:46">
      <c r="A35" s="2">
        <v>39539</v>
      </c>
      <c r="B35" s="1">
        <v>-0.2</v>
      </c>
      <c r="C35" s="1">
        <v>7.8</v>
      </c>
      <c r="D35" s="18">
        <v>7.5333333333333332</v>
      </c>
      <c r="E35" s="30">
        <v>3</v>
      </c>
      <c r="F35" s="30">
        <v>3.7</v>
      </c>
      <c r="G35" s="8">
        <v>4.254126984</v>
      </c>
      <c r="H35" s="30">
        <v>4.5</v>
      </c>
      <c r="I35" s="1">
        <v>3.7</v>
      </c>
      <c r="J35" s="1">
        <v>2.6</v>
      </c>
      <c r="K35" s="1">
        <v>1.113549911</v>
      </c>
      <c r="L35" s="9">
        <v>100.9</v>
      </c>
      <c r="N35" s="1">
        <v>-0.3</v>
      </c>
      <c r="O35">
        <f>$Y$10/4</f>
        <v>1850.075</v>
      </c>
      <c r="P35" s="18">
        <v>-0.36049999999999999</v>
      </c>
      <c r="R35" s="20">
        <v>2.79541019669468</v>
      </c>
      <c r="S35">
        <v>247.9</v>
      </c>
      <c r="U35" s="18">
        <v>-0.96226</v>
      </c>
      <c r="V35" s="6">
        <v>2355.67</v>
      </c>
      <c r="W35" s="3" t="s">
        <v>100</v>
      </c>
      <c r="X35">
        <v>8306.9</v>
      </c>
      <c r="Y35">
        <v>8253.7000000000007</v>
      </c>
      <c r="Z35" s="3">
        <f t="shared" si="0"/>
        <v>37530</v>
      </c>
      <c r="AD35" s="1">
        <v>1.6</v>
      </c>
      <c r="AH35">
        <v>1.5622</v>
      </c>
      <c r="AK35" s="21">
        <v>3.2</v>
      </c>
      <c r="AL35" s="21"/>
      <c r="AM35" s="21"/>
      <c r="AN35" s="21"/>
      <c r="AO35" s="21"/>
      <c r="AP35" s="21">
        <v>1.1000000000000001</v>
      </c>
      <c r="AQ35" s="21"/>
      <c r="AR35" s="21"/>
      <c r="AT35" s="21">
        <v>10.9</v>
      </c>
    </row>
    <row r="36" spans="1:46">
      <c r="A36" s="2">
        <v>39630</v>
      </c>
      <c r="B36" s="1">
        <v>-0.6</v>
      </c>
      <c r="C36" s="1">
        <v>7.6</v>
      </c>
      <c r="D36" s="18">
        <v>7.7</v>
      </c>
      <c r="E36" s="30">
        <v>3.2</v>
      </c>
      <c r="F36" s="30">
        <v>3.9</v>
      </c>
      <c r="G36" s="8">
        <v>4.2623022150000001</v>
      </c>
      <c r="H36" s="30">
        <v>4.5999999999999996</v>
      </c>
      <c r="I36" s="1">
        <v>0.8</v>
      </c>
      <c r="J36" s="1">
        <v>2.2000000000000002</v>
      </c>
      <c r="K36" s="1">
        <v>1.2781141380000001</v>
      </c>
      <c r="L36" s="9">
        <v>99.4</v>
      </c>
      <c r="N36" s="1">
        <v>-0.8</v>
      </c>
      <c r="O36">
        <f>$Y$10/4</f>
        <v>1850.075</v>
      </c>
      <c r="P36" s="18">
        <v>-0.49652000000000002</v>
      </c>
      <c r="R36" s="20">
        <v>1.0549162120186</v>
      </c>
      <c r="S36">
        <v>262.2</v>
      </c>
      <c r="U36" s="18">
        <v>-2.7567400000000002</v>
      </c>
      <c r="V36" s="6">
        <v>2325.9409999999998</v>
      </c>
      <c r="W36" s="3" t="s">
        <v>101</v>
      </c>
      <c r="X36">
        <v>8134.8</v>
      </c>
      <c r="Y36">
        <v>8559.7999999999993</v>
      </c>
      <c r="Z36" s="3">
        <f t="shared" si="0"/>
        <v>37561</v>
      </c>
      <c r="AD36" s="1">
        <v>0.4</v>
      </c>
      <c r="AH36">
        <v>1.5049999999999999</v>
      </c>
      <c r="AK36" s="21">
        <v>2.2999999999999998</v>
      </c>
      <c r="AL36" s="21"/>
      <c r="AM36" s="21"/>
      <c r="AN36" s="21"/>
      <c r="AO36" s="21"/>
      <c r="AP36" s="21">
        <v>0.2</v>
      </c>
      <c r="AQ36" s="21"/>
      <c r="AR36" s="21"/>
      <c r="AT36" s="21">
        <v>9.5</v>
      </c>
    </row>
    <row r="37" spans="1:46">
      <c r="A37" s="2">
        <v>39722</v>
      </c>
      <c r="B37" s="1">
        <v>-1.6</v>
      </c>
      <c r="C37" s="1">
        <v>7.6</v>
      </c>
      <c r="D37" s="18">
        <v>8.1333333333333329</v>
      </c>
      <c r="E37" s="30">
        <v>1.7</v>
      </c>
      <c r="F37" s="30">
        <v>2.4</v>
      </c>
      <c r="G37" s="8">
        <v>3.4959576659999998</v>
      </c>
      <c r="H37" s="30">
        <v>4.2</v>
      </c>
      <c r="I37" s="1">
        <v>-5.8</v>
      </c>
      <c r="J37" s="1">
        <v>-1.4</v>
      </c>
      <c r="K37" s="1">
        <v>2.4862323260000001</v>
      </c>
      <c r="L37" s="9">
        <v>96.4</v>
      </c>
      <c r="N37" s="1">
        <v>-5.6</v>
      </c>
      <c r="O37">
        <f>$Y$10/4</f>
        <v>1850.075</v>
      </c>
      <c r="P37" s="18">
        <v>-1.81406</v>
      </c>
      <c r="R37" s="20">
        <v>-10.10973028203553</v>
      </c>
      <c r="S37">
        <v>290.3</v>
      </c>
      <c r="U37" s="18">
        <v>-5.3794700000000004</v>
      </c>
      <c r="V37" s="6">
        <v>2241.8319999999999</v>
      </c>
      <c r="W37" s="3" t="s">
        <v>102</v>
      </c>
      <c r="X37">
        <v>6646</v>
      </c>
      <c r="Y37">
        <v>7821.5</v>
      </c>
      <c r="Z37" s="3">
        <f t="shared" si="0"/>
        <v>37591</v>
      </c>
      <c r="AD37" s="1">
        <v>-1.8</v>
      </c>
      <c r="AH37">
        <v>1.3180000000000001</v>
      </c>
      <c r="AK37" s="21">
        <v>-0.7</v>
      </c>
      <c r="AL37" s="21"/>
      <c r="AM37" s="21"/>
      <c r="AN37" s="21"/>
      <c r="AO37" s="21"/>
      <c r="AP37" s="21">
        <v>-2.2000000000000002</v>
      </c>
      <c r="AQ37" s="21"/>
      <c r="AR37" s="21"/>
      <c r="AT37" s="21">
        <v>7.1</v>
      </c>
    </row>
    <row r="38" spans="1:46">
      <c r="A38" s="2">
        <v>39814</v>
      </c>
      <c r="B38" s="1">
        <v>-4.7</v>
      </c>
      <c r="C38" s="1">
        <v>7.9</v>
      </c>
      <c r="D38" s="18">
        <v>9.0666666666666664</v>
      </c>
      <c r="E38" s="30">
        <v>0.8</v>
      </c>
      <c r="F38" s="30">
        <v>1</v>
      </c>
      <c r="G38" s="8">
        <v>3.0726659449999998</v>
      </c>
      <c r="H38" s="30">
        <v>4.0999999999999996</v>
      </c>
      <c r="I38" s="1">
        <v>-17.5</v>
      </c>
      <c r="J38" s="1">
        <v>-8.3000000000000007</v>
      </c>
      <c r="K38" s="1">
        <v>4.01263799</v>
      </c>
      <c r="L38" s="9">
        <v>87.7</v>
      </c>
      <c r="N38" s="1">
        <v>-11.6</v>
      </c>
      <c r="O38">
        <f>$Y$11/4</f>
        <v>1674.2249999999999</v>
      </c>
      <c r="P38" s="18">
        <v>-3.0974200000000001</v>
      </c>
      <c r="R38" s="20">
        <v>-5.5068092464503096</v>
      </c>
      <c r="S38">
        <v>274.10000000000002</v>
      </c>
      <c r="U38" s="18">
        <v>-14.69327</v>
      </c>
      <c r="V38" s="6">
        <v>2028.74</v>
      </c>
      <c r="W38" s="3" t="s">
        <v>103</v>
      </c>
      <c r="X38">
        <v>6639.4</v>
      </c>
      <c r="Y38">
        <v>6695</v>
      </c>
      <c r="Z38" s="3">
        <f t="shared" si="0"/>
        <v>37622</v>
      </c>
      <c r="AD38" s="1">
        <v>-7</v>
      </c>
      <c r="AH38">
        <v>1.3028999999999999</v>
      </c>
      <c r="AK38" s="21">
        <v>-1.9</v>
      </c>
      <c r="AL38" s="21"/>
      <c r="AM38" s="21"/>
      <c r="AN38" s="21"/>
      <c r="AO38" s="21"/>
      <c r="AP38" s="21">
        <v>-5.7</v>
      </c>
      <c r="AQ38" s="21"/>
      <c r="AR38" s="21"/>
      <c r="AT38" s="21">
        <v>6.4</v>
      </c>
    </row>
    <row r="39" spans="1:46">
      <c r="A39" s="2">
        <v>39904</v>
      </c>
      <c r="B39" s="1">
        <v>0.2</v>
      </c>
      <c r="C39" s="1">
        <v>8.3000000000000007</v>
      </c>
      <c r="D39" s="18">
        <v>9.6</v>
      </c>
      <c r="E39" s="30">
        <v>0.2</v>
      </c>
      <c r="F39" s="30">
        <v>0.2</v>
      </c>
      <c r="G39" s="8">
        <v>3.3258787879999998</v>
      </c>
      <c r="H39" s="30">
        <v>4.2</v>
      </c>
      <c r="I39" s="1">
        <v>-17.899999999999999</v>
      </c>
      <c r="J39" s="1">
        <v>-12.1</v>
      </c>
      <c r="K39" s="1">
        <v>-0.44995182900000003</v>
      </c>
      <c r="L39" s="9">
        <v>85.9</v>
      </c>
      <c r="N39" s="1">
        <v>-0.8</v>
      </c>
      <c r="O39">
        <f>$Y$11/4</f>
        <v>1674.2249999999999</v>
      </c>
      <c r="P39" s="18">
        <v>-4.1099999999999998E-2</v>
      </c>
      <c r="R39" s="20">
        <v>-4.3165296520390903</v>
      </c>
      <c r="S39">
        <v>271.39999999999998</v>
      </c>
      <c r="U39" s="18">
        <v>-17.375859999999999</v>
      </c>
      <c r="V39" s="6">
        <v>1946.3520000000001</v>
      </c>
      <c r="W39" s="3" t="s">
        <v>104</v>
      </c>
      <c r="X39">
        <v>7021.8</v>
      </c>
      <c r="Y39">
        <v>6504.2</v>
      </c>
      <c r="Z39" s="3">
        <f t="shared" si="0"/>
        <v>37653</v>
      </c>
      <c r="AD39" s="1">
        <v>-6.7</v>
      </c>
      <c r="AH39">
        <v>1.3632</v>
      </c>
      <c r="AK39" s="21">
        <v>-3.3</v>
      </c>
      <c r="AL39" s="21"/>
      <c r="AM39" s="21"/>
      <c r="AN39" s="21"/>
      <c r="AO39" s="21"/>
      <c r="AP39" s="21">
        <v>-5.4</v>
      </c>
      <c r="AQ39" s="21"/>
      <c r="AR39" s="21"/>
      <c r="AT39" s="21">
        <v>8.1999999999999993</v>
      </c>
    </row>
    <row r="40" spans="1:46">
      <c r="A40" s="2">
        <v>39995</v>
      </c>
      <c r="B40" s="1">
        <v>0.6</v>
      </c>
      <c r="C40" s="1">
        <v>8.1999999999999993</v>
      </c>
      <c r="D40" s="18">
        <v>9.9</v>
      </c>
      <c r="E40" s="30">
        <v>-0.4</v>
      </c>
      <c r="F40" s="30">
        <v>-0.4</v>
      </c>
      <c r="G40" s="8">
        <v>3.302082</v>
      </c>
      <c r="H40" s="30">
        <v>3.9</v>
      </c>
      <c r="I40" s="1">
        <v>-14.5</v>
      </c>
      <c r="J40" s="1">
        <v>-10.5</v>
      </c>
      <c r="K40" s="1">
        <v>0.103046163</v>
      </c>
      <c r="L40" s="9">
        <v>89.8</v>
      </c>
      <c r="N40" s="1">
        <v>3.3</v>
      </c>
      <c r="O40">
        <f>$Y$11/4</f>
        <v>1674.2249999999999</v>
      </c>
      <c r="P40" s="18">
        <v>0.39282</v>
      </c>
      <c r="R40" s="20">
        <v>-1.9122745523746201</v>
      </c>
      <c r="S40">
        <v>278.7</v>
      </c>
      <c r="U40" s="18">
        <v>-12.867179999999999</v>
      </c>
      <c r="V40" s="6">
        <v>2026.6579999999999</v>
      </c>
      <c r="W40" s="3" t="s">
        <v>105</v>
      </c>
      <c r="X40">
        <v>7828.5</v>
      </c>
      <c r="Y40">
        <v>6701.5</v>
      </c>
      <c r="Z40" s="3">
        <f t="shared" si="0"/>
        <v>37681</v>
      </c>
      <c r="AD40" s="1">
        <v>-5.5</v>
      </c>
      <c r="AH40">
        <v>1.4302999999999999</v>
      </c>
      <c r="AK40" s="21">
        <v>-3</v>
      </c>
      <c r="AL40" s="21"/>
      <c r="AM40" s="21"/>
      <c r="AN40" s="21"/>
      <c r="AO40" s="21"/>
      <c r="AP40" s="21">
        <v>-4.5</v>
      </c>
      <c r="AQ40" s="21"/>
      <c r="AR40" s="21"/>
      <c r="AT40" s="21">
        <v>10.6</v>
      </c>
    </row>
    <row r="41" spans="1:46">
      <c r="A41" s="2">
        <v>40087</v>
      </c>
      <c r="B41" s="1">
        <v>0.7</v>
      </c>
      <c r="C41" s="1">
        <v>8.1</v>
      </c>
      <c r="D41" s="18">
        <v>10.133333333333333</v>
      </c>
      <c r="E41" s="30">
        <v>0.4</v>
      </c>
      <c r="F41" s="30">
        <v>0.4</v>
      </c>
      <c r="G41" s="8">
        <v>3.188244589</v>
      </c>
      <c r="H41" s="30">
        <v>3.8</v>
      </c>
      <c r="I41" s="1">
        <v>-6.7</v>
      </c>
      <c r="J41" s="1">
        <v>-8</v>
      </c>
      <c r="K41" s="1">
        <v>-0.34085805600000002</v>
      </c>
      <c r="L41" s="9">
        <v>91.8</v>
      </c>
      <c r="N41" s="1">
        <v>2.9</v>
      </c>
      <c r="O41">
        <f>$Y$11/4</f>
        <v>1674.2249999999999</v>
      </c>
      <c r="P41" s="18">
        <v>0.47273999999999999</v>
      </c>
      <c r="R41" s="20">
        <v>6.55013547204471</v>
      </c>
      <c r="S41">
        <v>298.60000000000002</v>
      </c>
      <c r="U41" s="18">
        <v>-5.1981999999999999</v>
      </c>
      <c r="V41" s="6">
        <v>2125.297</v>
      </c>
      <c r="W41" s="3" t="s">
        <v>106</v>
      </c>
      <c r="X41">
        <v>6727.7</v>
      </c>
      <c r="Y41">
        <v>6484.4</v>
      </c>
      <c r="Z41" s="3">
        <f t="shared" si="0"/>
        <v>37712</v>
      </c>
      <c r="AD41" s="1">
        <v>-3.3</v>
      </c>
      <c r="AH41">
        <v>1.4779</v>
      </c>
      <c r="AK41" s="21">
        <v>0.3</v>
      </c>
      <c r="AL41" s="21"/>
      <c r="AM41" s="21"/>
      <c r="AN41" s="21"/>
      <c r="AO41" s="21"/>
      <c r="AP41" s="21">
        <v>-2.2999999999999998</v>
      </c>
      <c r="AQ41" s="21"/>
      <c r="AR41" s="21"/>
      <c r="AT41" s="21">
        <v>11.9</v>
      </c>
    </row>
    <row r="42" spans="1:46">
      <c r="A42" s="2">
        <v>40179</v>
      </c>
      <c r="B42" s="1">
        <v>0.8</v>
      </c>
      <c r="C42" s="1">
        <v>8</v>
      </c>
      <c r="D42" s="18">
        <v>10.266666666666667</v>
      </c>
      <c r="E42" s="30">
        <v>0.8</v>
      </c>
      <c r="F42" s="30">
        <v>1.1000000000000001</v>
      </c>
      <c r="G42" s="8">
        <v>3.1765579709999998</v>
      </c>
      <c r="H42" s="30">
        <v>4.0999999999999996</v>
      </c>
      <c r="I42" s="1">
        <v>8.6999999999999993</v>
      </c>
      <c r="J42" s="1">
        <v>4.2</v>
      </c>
      <c r="K42" s="1">
        <v>0.205584079</v>
      </c>
      <c r="L42" s="9">
        <v>92.9</v>
      </c>
      <c r="N42" s="1">
        <v>3.1</v>
      </c>
      <c r="O42">
        <f>$Y$12/4</f>
        <v>1798.7</v>
      </c>
      <c r="P42" s="18">
        <v>0.39011000000000001</v>
      </c>
      <c r="R42" s="20">
        <v>4.5804750872754498</v>
      </c>
      <c r="S42">
        <v>278.7</v>
      </c>
      <c r="U42" s="18">
        <v>7.3939000000000004</v>
      </c>
      <c r="V42" s="6">
        <v>2178.7429999999999</v>
      </c>
      <c r="W42" s="3" t="s">
        <v>107</v>
      </c>
      <c r="X42">
        <v>7013.2</v>
      </c>
      <c r="Y42">
        <v>6360</v>
      </c>
      <c r="Z42" s="3">
        <f t="shared" si="0"/>
        <v>37742</v>
      </c>
      <c r="AD42" s="1">
        <v>2.2999999999999998</v>
      </c>
      <c r="AH42">
        <v>1.3829</v>
      </c>
      <c r="AK42" s="21">
        <v>2.2999999999999998</v>
      </c>
      <c r="AL42" s="21"/>
      <c r="AM42" s="21"/>
      <c r="AN42" s="21"/>
      <c r="AO42" s="21"/>
      <c r="AP42" s="21">
        <v>1.2</v>
      </c>
      <c r="AQ42" s="21"/>
      <c r="AR42" s="21"/>
      <c r="AT42" s="21">
        <v>12.2</v>
      </c>
    </row>
    <row r="43" spans="1:46">
      <c r="A43" s="2">
        <v>40269</v>
      </c>
      <c r="B43" s="1">
        <v>2.2999999999999998</v>
      </c>
      <c r="C43" s="1">
        <v>7.7</v>
      </c>
      <c r="D43" s="18">
        <v>10.3</v>
      </c>
      <c r="E43" s="30">
        <v>1</v>
      </c>
      <c r="F43" s="30">
        <v>1.6</v>
      </c>
      <c r="G43" s="8">
        <v>2.780655844</v>
      </c>
      <c r="H43" s="30">
        <v>3.8</v>
      </c>
      <c r="I43" s="1">
        <v>17.399999999999999</v>
      </c>
      <c r="J43" s="1">
        <v>17.8</v>
      </c>
      <c r="K43" s="1">
        <v>-1.4406707940000001</v>
      </c>
      <c r="L43" s="9">
        <v>95.1</v>
      </c>
      <c r="N43" s="1">
        <v>7.1</v>
      </c>
      <c r="O43">
        <f>$Y$12/4</f>
        <v>1798.7</v>
      </c>
      <c r="P43" s="18">
        <v>0.96823999999999999</v>
      </c>
      <c r="R43" s="20">
        <v>2.0290912924017199</v>
      </c>
      <c r="S43">
        <v>271.5</v>
      </c>
      <c r="U43" s="18">
        <v>17.04599</v>
      </c>
      <c r="V43" s="6">
        <v>2278.127</v>
      </c>
      <c r="W43" s="3" t="s">
        <v>108</v>
      </c>
      <c r="X43">
        <v>6617.4</v>
      </c>
      <c r="Y43">
        <v>6299.5</v>
      </c>
      <c r="Z43" s="3">
        <f t="shared" si="0"/>
        <v>37773</v>
      </c>
      <c r="AD43" s="1">
        <v>4.4000000000000004</v>
      </c>
      <c r="AH43">
        <v>1.2707999999999999</v>
      </c>
      <c r="AK43" s="21">
        <v>4.2</v>
      </c>
      <c r="AL43" s="21"/>
      <c r="AM43" s="21"/>
      <c r="AN43" s="21"/>
      <c r="AO43" s="21"/>
      <c r="AP43" s="21">
        <v>2.2000000000000002</v>
      </c>
      <c r="AQ43" s="21"/>
      <c r="AR43" s="21"/>
      <c r="AT43" s="21">
        <v>10.8</v>
      </c>
    </row>
    <row r="44" spans="1:46">
      <c r="A44" s="2">
        <v>40360</v>
      </c>
      <c r="B44" s="1">
        <v>0.8</v>
      </c>
      <c r="C44" s="1">
        <v>7.6</v>
      </c>
      <c r="D44" s="18">
        <v>10.199999999999999</v>
      </c>
      <c r="E44" s="30">
        <v>1.1000000000000001</v>
      </c>
      <c r="F44" s="30">
        <v>1.7</v>
      </c>
      <c r="G44" s="8">
        <v>2.422121212</v>
      </c>
      <c r="H44" s="30">
        <v>3.5</v>
      </c>
      <c r="I44" s="1">
        <v>15.4</v>
      </c>
      <c r="J44" s="1">
        <v>13.3</v>
      </c>
      <c r="K44" s="1">
        <v>0.21948596400000001</v>
      </c>
      <c r="L44" s="9">
        <v>98</v>
      </c>
      <c r="N44" s="1">
        <v>1.6</v>
      </c>
      <c r="O44">
        <f>$Y$12/4</f>
        <v>1798.7</v>
      </c>
      <c r="P44" s="18">
        <v>0.44367000000000001</v>
      </c>
      <c r="R44" s="20">
        <v>-0.65295913432608998</v>
      </c>
      <c r="S44">
        <v>276</v>
      </c>
      <c r="U44" s="18">
        <v>16.33719</v>
      </c>
      <c r="V44" s="6">
        <v>2357.7570000000001</v>
      </c>
      <c r="W44" s="3" t="s">
        <v>109</v>
      </c>
      <c r="X44">
        <v>6754</v>
      </c>
      <c r="Y44">
        <v>5931.9</v>
      </c>
      <c r="Z44" s="3">
        <f t="shared" si="0"/>
        <v>37803</v>
      </c>
      <c r="AD44" s="1">
        <v>4.7</v>
      </c>
      <c r="AH44">
        <v>1.2909999999999999</v>
      </c>
      <c r="AK44" s="21">
        <v>4.8</v>
      </c>
      <c r="AL44" s="21"/>
      <c r="AM44" s="21"/>
      <c r="AN44" s="21"/>
      <c r="AO44" s="21"/>
      <c r="AP44" s="21">
        <v>2.2999999999999998</v>
      </c>
      <c r="AQ44" s="21"/>
      <c r="AR44" s="21"/>
      <c r="AT44" s="21">
        <v>9.9</v>
      </c>
    </row>
    <row r="45" spans="1:46">
      <c r="A45" s="2">
        <v>40452</v>
      </c>
      <c r="B45" s="1">
        <v>0.8</v>
      </c>
      <c r="C45" s="1">
        <v>7.4</v>
      </c>
      <c r="D45" s="18">
        <v>10.233333333333333</v>
      </c>
      <c r="E45" s="30">
        <v>1.6</v>
      </c>
      <c r="F45" s="30">
        <v>2</v>
      </c>
      <c r="G45" s="8">
        <v>2.597734488</v>
      </c>
      <c r="H45" s="30">
        <v>3.7</v>
      </c>
      <c r="I45" s="1">
        <v>14.6</v>
      </c>
      <c r="J45" s="1">
        <v>15.6</v>
      </c>
      <c r="K45" s="1">
        <v>0.115391919</v>
      </c>
      <c r="L45" s="9">
        <v>100.7</v>
      </c>
      <c r="N45" s="1">
        <v>2.1</v>
      </c>
      <c r="O45">
        <f>$Y$12/4</f>
        <v>1798.7</v>
      </c>
      <c r="P45" s="18">
        <v>0.60096000000000005</v>
      </c>
      <c r="R45" s="20">
        <v>2.1319788543718299</v>
      </c>
      <c r="S45">
        <v>304.8</v>
      </c>
      <c r="U45" s="18">
        <v>11.345610000000001</v>
      </c>
      <c r="V45" s="6">
        <v>2366.4250000000002</v>
      </c>
      <c r="W45" s="3" t="s">
        <v>110</v>
      </c>
      <c r="X45">
        <v>6773.1</v>
      </c>
      <c r="Y45">
        <v>6425.3</v>
      </c>
      <c r="Z45" s="3">
        <f t="shared" si="0"/>
        <v>37834</v>
      </c>
      <c r="AD45" s="1">
        <v>4.8</v>
      </c>
      <c r="AH45">
        <v>1.3583000000000001</v>
      </c>
      <c r="AK45" s="21">
        <v>4.5</v>
      </c>
      <c r="AL45" s="21"/>
      <c r="AM45" s="21"/>
      <c r="AN45" s="21"/>
      <c r="AO45" s="21"/>
      <c r="AP45" s="21">
        <v>2.4</v>
      </c>
      <c r="AQ45" s="21"/>
      <c r="AR45" s="21"/>
      <c r="AT45" s="21">
        <v>9.9</v>
      </c>
    </row>
    <row r="46" spans="1:46">
      <c r="A46" s="2">
        <v>40544</v>
      </c>
      <c r="B46" s="1">
        <v>1.9</v>
      </c>
      <c r="C46" s="1">
        <v>7.3</v>
      </c>
      <c r="D46" s="18">
        <v>10.133333333333333</v>
      </c>
      <c r="E46" s="30">
        <v>2.2000000000000002</v>
      </c>
      <c r="F46" s="30">
        <v>2.5</v>
      </c>
      <c r="G46" s="8">
        <v>3.1424685989999999</v>
      </c>
      <c r="H46" s="30">
        <v>4.3</v>
      </c>
      <c r="I46" s="1">
        <v>14.1</v>
      </c>
      <c r="J46" s="1">
        <v>11.7</v>
      </c>
      <c r="K46" s="1">
        <v>-0.485703406</v>
      </c>
      <c r="L46" s="9">
        <v>100.7</v>
      </c>
      <c r="N46" s="1">
        <v>2.7</v>
      </c>
      <c r="O46">
        <f>$Y$13/4</f>
        <v>1746.5</v>
      </c>
      <c r="P46" s="18">
        <v>0.85902999999999996</v>
      </c>
      <c r="R46" s="20">
        <v>3.7068959120674898</v>
      </c>
      <c r="S46">
        <v>281</v>
      </c>
      <c r="U46" s="18">
        <v>9.1444899999999993</v>
      </c>
      <c r="V46" s="6">
        <v>2377.9780000000001</v>
      </c>
      <c r="W46" s="3" t="s">
        <v>111</v>
      </c>
      <c r="X46">
        <v>7432.3</v>
      </c>
      <c r="Y46">
        <v>7172.6</v>
      </c>
      <c r="Z46" s="3">
        <f t="shared" si="0"/>
        <v>37865</v>
      </c>
      <c r="AD46" s="1">
        <v>5.9</v>
      </c>
      <c r="AH46">
        <v>1.3680000000000001</v>
      </c>
      <c r="AK46" s="21">
        <v>4</v>
      </c>
      <c r="AL46" s="21"/>
      <c r="AM46" s="21"/>
      <c r="AN46" s="21"/>
      <c r="AO46" s="21"/>
      <c r="AP46" s="21">
        <v>2.9</v>
      </c>
      <c r="AQ46" s="21"/>
      <c r="AR46" s="21"/>
      <c r="AT46" s="21">
        <v>10.199999999999999</v>
      </c>
    </row>
    <row r="47" spans="1:46">
      <c r="A47" s="2">
        <v>40634</v>
      </c>
      <c r="B47" s="1">
        <v>0.1</v>
      </c>
      <c r="C47" s="1">
        <v>7.1</v>
      </c>
      <c r="D47" s="18">
        <v>10.066666666666666</v>
      </c>
      <c r="E47" s="30">
        <v>2.5</v>
      </c>
      <c r="F47" s="30">
        <v>2.8</v>
      </c>
      <c r="G47" s="8">
        <v>3.0974481659999999</v>
      </c>
      <c r="H47" s="30">
        <v>4.5</v>
      </c>
      <c r="I47" s="1">
        <v>8.1</v>
      </c>
      <c r="J47" s="1">
        <v>6.7</v>
      </c>
      <c r="K47" s="1">
        <v>1.0073198729999999</v>
      </c>
      <c r="L47" s="9">
        <v>101.6</v>
      </c>
      <c r="N47" s="1">
        <v>1.5</v>
      </c>
      <c r="O47">
        <f>$Y$13/4</f>
        <v>1746.5</v>
      </c>
      <c r="P47" s="18">
        <v>5.1900000000000002E-3</v>
      </c>
      <c r="R47" s="20">
        <v>-0.14483053973852</v>
      </c>
      <c r="S47">
        <v>271.39999999999998</v>
      </c>
      <c r="U47" s="18">
        <v>4.7732200000000002</v>
      </c>
      <c r="V47" s="6">
        <v>2386.8670000000002</v>
      </c>
      <c r="W47" s="3" t="s">
        <v>112</v>
      </c>
      <c r="X47">
        <v>8231.5</v>
      </c>
      <c r="Y47">
        <v>7507.3</v>
      </c>
      <c r="Z47" s="3">
        <f t="shared" si="0"/>
        <v>37895</v>
      </c>
      <c r="AD47" s="1">
        <v>3.7</v>
      </c>
      <c r="AH47">
        <v>1.4391</v>
      </c>
      <c r="AK47" s="21">
        <v>3.9</v>
      </c>
      <c r="AL47" s="21"/>
      <c r="AM47" s="21"/>
      <c r="AN47" s="21"/>
      <c r="AO47" s="21"/>
      <c r="AP47" s="21">
        <v>1.9</v>
      </c>
      <c r="AQ47" s="21"/>
      <c r="AR47" s="21"/>
      <c r="AT47" s="21">
        <v>10</v>
      </c>
    </row>
    <row r="48" spans="1:46">
      <c r="A48" s="2">
        <v>40725</v>
      </c>
      <c r="B48" s="1">
        <v>0.9</v>
      </c>
      <c r="C48" s="1">
        <v>7</v>
      </c>
      <c r="D48" s="18">
        <v>10.333333333333334</v>
      </c>
      <c r="E48" s="30">
        <v>2.6</v>
      </c>
      <c r="F48" s="30">
        <v>2.7</v>
      </c>
      <c r="G48" s="8">
        <v>2.2621262309999999</v>
      </c>
      <c r="H48" s="30">
        <v>4.3</v>
      </c>
      <c r="I48" s="1">
        <v>7.6</v>
      </c>
      <c r="J48" s="1">
        <v>7</v>
      </c>
      <c r="K48" s="1">
        <v>-0.273985272</v>
      </c>
      <c r="L48" s="9">
        <v>103.3</v>
      </c>
      <c r="N48" s="1">
        <v>1.1000000000000001</v>
      </c>
      <c r="O48">
        <f>$Y$13/4</f>
        <v>1746.5</v>
      </c>
      <c r="P48" s="18">
        <v>0.13838</v>
      </c>
      <c r="R48" s="20">
        <v>1.06489367339286</v>
      </c>
      <c r="S48">
        <v>288.2</v>
      </c>
      <c r="U48" s="18">
        <v>2.35771</v>
      </c>
      <c r="V48" s="6">
        <v>2413.346</v>
      </c>
      <c r="W48" s="3" t="s">
        <v>113</v>
      </c>
      <c r="X48">
        <v>7333.2</v>
      </c>
      <c r="Y48">
        <v>7015.3</v>
      </c>
      <c r="Z48" s="3">
        <f t="shared" si="0"/>
        <v>37926</v>
      </c>
      <c r="AD48" s="1">
        <v>3.8</v>
      </c>
      <c r="AH48">
        <v>1.4127000000000001</v>
      </c>
      <c r="AK48" s="21">
        <v>3.3</v>
      </c>
      <c r="AL48" s="21"/>
      <c r="AM48" s="21"/>
      <c r="AN48" s="21"/>
      <c r="AO48" s="21"/>
      <c r="AP48" s="21">
        <v>1.6</v>
      </c>
      <c r="AQ48" s="21"/>
      <c r="AR48" s="21"/>
      <c r="AT48" s="21">
        <v>9.4</v>
      </c>
    </row>
    <row r="49" spans="1:46">
      <c r="A49" s="2">
        <v>40817</v>
      </c>
      <c r="B49" s="1">
        <v>-0.3</v>
      </c>
      <c r="C49" s="1">
        <v>6.8</v>
      </c>
      <c r="D49" s="18">
        <v>10.7</v>
      </c>
      <c r="E49" s="30">
        <v>2.6</v>
      </c>
      <c r="F49" s="30">
        <v>2.9</v>
      </c>
      <c r="G49" s="8">
        <v>1.9346969700000001</v>
      </c>
      <c r="H49" s="30">
        <v>4.2</v>
      </c>
      <c r="I49" s="1">
        <v>4.9000000000000004</v>
      </c>
      <c r="J49" s="1">
        <v>4.7</v>
      </c>
      <c r="K49" s="1">
        <v>1.040173692</v>
      </c>
      <c r="L49" s="9">
        <v>101.1</v>
      </c>
      <c r="N49" s="1">
        <v>-0.4</v>
      </c>
      <c r="O49">
        <f>$Y$13/4</f>
        <v>1746.5</v>
      </c>
      <c r="P49" s="18">
        <v>-0.40859000000000001</v>
      </c>
      <c r="R49" s="20">
        <v>-0.55039821830610003</v>
      </c>
      <c r="S49">
        <v>300.10000000000002</v>
      </c>
      <c r="U49" s="18">
        <v>3.3216800000000002</v>
      </c>
      <c r="V49" s="6">
        <v>2445.0300000000002</v>
      </c>
      <c r="W49" s="3" t="s">
        <v>114</v>
      </c>
      <c r="X49">
        <v>7210.5</v>
      </c>
      <c r="Y49">
        <v>6588.2</v>
      </c>
      <c r="Z49" s="3">
        <f t="shared" si="0"/>
        <v>37956</v>
      </c>
      <c r="AD49" s="1">
        <v>2.6</v>
      </c>
      <c r="AH49">
        <v>1.3482000000000001</v>
      </c>
      <c r="AK49" s="21">
        <v>3.5</v>
      </c>
      <c r="AL49" s="21"/>
      <c r="AM49" s="21"/>
      <c r="AN49" s="21"/>
      <c r="AO49" s="21"/>
      <c r="AP49" s="21">
        <v>0.6</v>
      </c>
      <c r="AQ49" s="21"/>
      <c r="AR49" s="21"/>
      <c r="AT49" s="21">
        <v>8.8000000000000007</v>
      </c>
    </row>
    <row r="50" spans="1:46">
      <c r="A50" s="2">
        <v>40909</v>
      </c>
      <c r="B50" s="1">
        <v>0.2</v>
      </c>
      <c r="C50" s="1">
        <v>6.8</v>
      </c>
      <c r="D50" s="18">
        <v>11.033333333333333</v>
      </c>
      <c r="E50" s="30">
        <v>2.4</v>
      </c>
      <c r="F50" s="30">
        <v>2.7</v>
      </c>
      <c r="G50" s="8">
        <v>1.8344227989999999</v>
      </c>
      <c r="H50" s="30">
        <v>3.6</v>
      </c>
      <c r="I50" s="1">
        <v>4.3</v>
      </c>
      <c r="J50" s="1">
        <v>2.1</v>
      </c>
      <c r="K50" s="1">
        <v>1.0338263190000001</v>
      </c>
      <c r="L50" s="9">
        <v>99.9</v>
      </c>
      <c r="N50" s="1">
        <v>2.1</v>
      </c>
      <c r="O50">
        <f>$Y$14/4</f>
        <v>1582.45</v>
      </c>
      <c r="P50" s="18">
        <v>-0.24351</v>
      </c>
      <c r="R50" s="20">
        <v>-2.7632857326917399</v>
      </c>
      <c r="S50">
        <v>293.10000000000002</v>
      </c>
      <c r="U50" s="18">
        <v>3.3263099999999999</v>
      </c>
      <c r="V50" s="6">
        <v>2457.0770000000002</v>
      </c>
      <c r="W50" s="3" t="s">
        <v>115</v>
      </c>
      <c r="X50">
        <v>6566</v>
      </c>
      <c r="Y50">
        <v>6175.9</v>
      </c>
      <c r="Z50" s="3">
        <f t="shared" si="0"/>
        <v>37987</v>
      </c>
      <c r="AD50" s="1">
        <v>0.9</v>
      </c>
      <c r="AH50">
        <v>1.3108</v>
      </c>
      <c r="AK50" s="21">
        <v>4.7</v>
      </c>
      <c r="AL50" s="21"/>
      <c r="AM50" s="21"/>
      <c r="AN50" s="21"/>
      <c r="AO50" s="21"/>
      <c r="AP50" s="21">
        <v>-0.5</v>
      </c>
      <c r="AQ50" s="21"/>
      <c r="AR50" s="21"/>
      <c r="AT50" s="21">
        <v>8.1</v>
      </c>
    </row>
    <row r="51" spans="1:46">
      <c r="A51" s="2">
        <v>41000</v>
      </c>
      <c r="B51" s="1">
        <v>0.2</v>
      </c>
      <c r="C51" s="1">
        <v>6.8</v>
      </c>
      <c r="D51" s="18">
        <v>11.4</v>
      </c>
      <c r="E51" s="30">
        <v>2.1</v>
      </c>
      <c r="F51" s="30">
        <v>2.5</v>
      </c>
      <c r="G51" s="8">
        <v>1.420501633</v>
      </c>
      <c r="H51" s="30">
        <v>3.4</v>
      </c>
      <c r="I51" s="1">
        <v>3.7</v>
      </c>
      <c r="J51" s="1">
        <v>-0.2</v>
      </c>
      <c r="K51" s="1">
        <v>1.075717472</v>
      </c>
      <c r="L51" s="9">
        <v>99.9</v>
      </c>
      <c r="N51" s="1">
        <v>0.9</v>
      </c>
      <c r="O51">
        <f>$Y$14/4</f>
        <v>1582.45</v>
      </c>
      <c r="P51" s="18">
        <v>-0.22869</v>
      </c>
      <c r="R51" s="20">
        <v>-2.4222553581170398</v>
      </c>
      <c r="S51">
        <v>282.2</v>
      </c>
      <c r="U51" s="18">
        <v>3.32423</v>
      </c>
      <c r="V51" s="6">
        <v>2466.212</v>
      </c>
      <c r="W51" s="3" t="s">
        <v>116</v>
      </c>
      <c r="X51">
        <v>6770.8</v>
      </c>
      <c r="Y51">
        <v>6259.6</v>
      </c>
      <c r="Z51" s="3">
        <f t="shared" si="0"/>
        <v>38018</v>
      </c>
      <c r="AD51" s="1">
        <v>1</v>
      </c>
      <c r="AH51">
        <v>1.2814000000000001</v>
      </c>
      <c r="AK51" s="21">
        <v>4.2</v>
      </c>
      <c r="AL51" s="21"/>
      <c r="AM51" s="21"/>
      <c r="AN51" s="21"/>
      <c r="AO51" s="21"/>
      <c r="AP51" s="21">
        <v>-0.7</v>
      </c>
      <c r="AQ51" s="21"/>
      <c r="AR51" s="21"/>
      <c r="AT51" s="21">
        <v>7.7</v>
      </c>
    </row>
    <row r="52" spans="1:46">
      <c r="A52" s="2">
        <v>41091</v>
      </c>
      <c r="B52" s="1">
        <v>0.3</v>
      </c>
      <c r="C52" s="1">
        <v>6.8</v>
      </c>
      <c r="D52" s="18">
        <v>11.6</v>
      </c>
      <c r="E52" s="30">
        <v>2.1</v>
      </c>
      <c r="F52" s="30">
        <v>2.5</v>
      </c>
      <c r="G52" s="8">
        <v>1.358170619</v>
      </c>
      <c r="H52" s="30">
        <v>2.9</v>
      </c>
      <c r="I52" s="1">
        <v>3.8</v>
      </c>
      <c r="J52" s="1">
        <v>0.1</v>
      </c>
      <c r="K52" s="1">
        <v>0.25398210599999999</v>
      </c>
      <c r="L52" s="9">
        <v>100.2</v>
      </c>
      <c r="N52" s="1">
        <v>1.2</v>
      </c>
      <c r="O52">
        <f>$Y$14/4</f>
        <v>1582.45</v>
      </c>
      <c r="P52" s="18">
        <v>-0.11108999999999999</v>
      </c>
      <c r="R52" s="20">
        <v>1.3851786977531899</v>
      </c>
      <c r="S52">
        <v>286.2</v>
      </c>
      <c r="U52" s="18">
        <v>2.7391800000000002</v>
      </c>
      <c r="V52" s="6">
        <v>2479.4520000000002</v>
      </c>
      <c r="W52" s="3" t="s">
        <v>117</v>
      </c>
      <c r="X52">
        <v>7701.1</v>
      </c>
      <c r="Y52">
        <v>6877.1</v>
      </c>
      <c r="Z52" s="3">
        <f t="shared" si="0"/>
        <v>38047</v>
      </c>
      <c r="AD52" s="1">
        <v>0.4</v>
      </c>
      <c r="AH52">
        <v>1.2502</v>
      </c>
      <c r="AK52" s="21">
        <v>4.3</v>
      </c>
      <c r="AL52" s="21"/>
      <c r="AM52" s="21"/>
      <c r="AN52" s="21"/>
      <c r="AO52" s="21"/>
      <c r="AP52" s="21">
        <v>-1</v>
      </c>
      <c r="AQ52" s="21"/>
      <c r="AR52" s="21"/>
      <c r="AT52" s="21">
        <v>7.5</v>
      </c>
    </row>
    <row r="53" spans="1:46">
      <c r="A53" s="2">
        <v>41183</v>
      </c>
      <c r="B53" s="1">
        <v>-0.5</v>
      </c>
      <c r="C53" s="1">
        <v>6.8</v>
      </c>
      <c r="D53" s="18">
        <v>11.966666666666667</v>
      </c>
      <c r="E53" s="30">
        <v>2</v>
      </c>
      <c r="F53" s="30">
        <v>2.2999999999999998</v>
      </c>
      <c r="G53" s="8">
        <v>1.367425793</v>
      </c>
      <c r="H53" s="30">
        <v>2.2000000000000002</v>
      </c>
      <c r="I53" s="1">
        <v>2.5</v>
      </c>
      <c r="J53" s="1">
        <v>0.3</v>
      </c>
      <c r="K53" s="1">
        <v>1.145063817</v>
      </c>
      <c r="L53" s="9">
        <v>98.3</v>
      </c>
      <c r="N53" s="1">
        <v>-1.7</v>
      </c>
      <c r="O53">
        <f>$Y$14/4</f>
        <v>1582.45</v>
      </c>
      <c r="P53" s="18">
        <v>-0.45374999999999999</v>
      </c>
      <c r="R53" s="20">
        <v>-2.0513598337387799</v>
      </c>
      <c r="S53">
        <v>316.3</v>
      </c>
      <c r="U53" s="18">
        <v>0.45243</v>
      </c>
      <c r="V53" s="6">
        <v>2456.0920000000001</v>
      </c>
      <c r="W53" s="3" t="s">
        <v>118</v>
      </c>
      <c r="X53">
        <v>7026.4</v>
      </c>
      <c r="Y53">
        <v>6049.1</v>
      </c>
      <c r="Z53" s="3">
        <f t="shared" si="0"/>
        <v>38078</v>
      </c>
      <c r="AD53" s="1">
        <v>0.2</v>
      </c>
      <c r="AH53">
        <v>1.2967</v>
      </c>
      <c r="AK53" s="21">
        <v>3.6</v>
      </c>
      <c r="AL53" s="21"/>
      <c r="AM53" s="21"/>
      <c r="AN53" s="21"/>
      <c r="AO53" s="21"/>
      <c r="AP53" s="21">
        <v>-1</v>
      </c>
      <c r="AQ53" s="21"/>
      <c r="AR53" s="21"/>
      <c r="AT53" s="21">
        <v>8.1</v>
      </c>
    </row>
    <row r="54" spans="1:46">
      <c r="A54" s="2">
        <v>41275</v>
      </c>
      <c r="B54" s="1">
        <v>-0.5</v>
      </c>
      <c r="C54" s="1">
        <v>6.9</v>
      </c>
      <c r="D54" s="18">
        <v>12.2</v>
      </c>
      <c r="E54" s="30">
        <v>1.8</v>
      </c>
      <c r="F54" s="30">
        <v>1.9</v>
      </c>
      <c r="G54" s="8">
        <v>1.4700909090000001</v>
      </c>
      <c r="H54" s="30">
        <v>2.8</v>
      </c>
      <c r="I54" s="1">
        <v>0.4</v>
      </c>
      <c r="J54" s="1">
        <v>0.7</v>
      </c>
      <c r="K54" s="1">
        <v>0.77873195699999997</v>
      </c>
      <c r="L54" s="9">
        <v>97.2</v>
      </c>
      <c r="N54" s="1">
        <v>-0.1</v>
      </c>
      <c r="O54">
        <f>$Y$15/4</f>
        <v>1586.95</v>
      </c>
      <c r="P54" s="18">
        <v>-0.35360999999999998</v>
      </c>
      <c r="R54" s="20">
        <v>-1.6960241074946001</v>
      </c>
      <c r="S54">
        <v>294.89999999999998</v>
      </c>
      <c r="U54" s="18">
        <v>-0.12592</v>
      </c>
      <c r="V54" s="6">
        <v>2453.9830000000002</v>
      </c>
      <c r="W54" s="3" t="s">
        <v>119</v>
      </c>
      <c r="X54">
        <v>6910.3</v>
      </c>
      <c r="Y54">
        <v>5856.6</v>
      </c>
      <c r="Z54" s="3">
        <f t="shared" si="0"/>
        <v>38108</v>
      </c>
      <c r="AD54" s="1">
        <v>-0.4</v>
      </c>
      <c r="AH54">
        <v>1.3206</v>
      </c>
      <c r="AK54" s="21">
        <v>3.6</v>
      </c>
      <c r="AL54" s="21"/>
      <c r="AM54" s="21"/>
      <c r="AN54" s="21"/>
      <c r="AO54" s="21"/>
      <c r="AP54" s="21">
        <v>-1.1000000000000001</v>
      </c>
      <c r="AQ54" s="21"/>
      <c r="AR54" s="21"/>
      <c r="AT54" s="21">
        <v>7.9</v>
      </c>
    </row>
    <row r="55" spans="1:46">
      <c r="A55" s="2">
        <v>41365</v>
      </c>
      <c r="B55" s="1">
        <v>1.1000000000000001</v>
      </c>
      <c r="C55" s="1">
        <v>6.9</v>
      </c>
      <c r="D55" s="18">
        <v>12.2</v>
      </c>
      <c r="E55" s="30">
        <v>1.5</v>
      </c>
      <c r="F55" s="30">
        <v>1.4</v>
      </c>
      <c r="G55" s="8">
        <v>1.340260462</v>
      </c>
      <c r="H55" s="30">
        <v>2.9</v>
      </c>
      <c r="I55" s="1">
        <v>-0.1</v>
      </c>
      <c r="J55" s="1">
        <v>2.2999999999999998</v>
      </c>
      <c r="K55" s="1">
        <v>-0.20622728300000001</v>
      </c>
      <c r="L55" s="9">
        <v>98.2</v>
      </c>
      <c r="N55" s="1">
        <v>0.5</v>
      </c>
      <c r="O55">
        <f>$Y$15/4</f>
        <v>1586.95</v>
      </c>
      <c r="P55" s="18">
        <v>0.55430000000000001</v>
      </c>
      <c r="R55" s="20">
        <v>-1.0139256541217301</v>
      </c>
      <c r="S55">
        <v>292.7</v>
      </c>
      <c r="U55" s="18">
        <v>0.94894999999999996</v>
      </c>
      <c r="V55" s="6">
        <v>2489.6149999999998</v>
      </c>
      <c r="W55" s="3" t="s">
        <v>120</v>
      </c>
      <c r="X55">
        <v>7640.8</v>
      </c>
      <c r="Y55">
        <v>7140.9</v>
      </c>
      <c r="Z55" s="3">
        <f t="shared" si="0"/>
        <v>38139</v>
      </c>
      <c r="AD55" s="1">
        <v>0.5</v>
      </c>
      <c r="AH55">
        <v>1.3062</v>
      </c>
      <c r="AK55" s="21">
        <v>3.2</v>
      </c>
      <c r="AL55" s="21"/>
      <c r="AM55" s="21"/>
      <c r="AN55" s="21"/>
      <c r="AO55" s="21"/>
      <c r="AP55" s="21">
        <v>-0.4</v>
      </c>
      <c r="AQ55" s="21"/>
      <c r="AR55" s="21"/>
      <c r="AT55" s="21">
        <v>7.6</v>
      </c>
    </row>
    <row r="56" spans="1:46">
      <c r="A56" s="2">
        <v>41456</v>
      </c>
      <c r="B56" s="1">
        <v>0.5</v>
      </c>
      <c r="C56" s="1">
        <v>6.8</v>
      </c>
      <c r="D56" s="18">
        <v>12.1</v>
      </c>
      <c r="E56" s="30">
        <v>1.7</v>
      </c>
      <c r="F56" s="30">
        <v>1.3</v>
      </c>
      <c r="G56" s="8">
        <v>1.7295824710000001</v>
      </c>
      <c r="H56" s="30">
        <v>3.2</v>
      </c>
      <c r="I56" s="1">
        <v>0.5</v>
      </c>
      <c r="J56" s="1">
        <v>3.8</v>
      </c>
      <c r="K56" s="1">
        <v>0.33452826099999999</v>
      </c>
      <c r="L56" s="9">
        <v>98.5</v>
      </c>
      <c r="N56" s="1">
        <v>1.8</v>
      </c>
      <c r="O56">
        <f>$Y$15/4</f>
        <v>1586.95</v>
      </c>
      <c r="P56" s="18">
        <v>0.30076999999999998</v>
      </c>
      <c r="R56" s="20">
        <v>-0.56297522033235003</v>
      </c>
      <c r="S56">
        <v>300</v>
      </c>
      <c r="U56" s="18">
        <v>1.1313</v>
      </c>
      <c r="V56" s="6">
        <v>2507.502</v>
      </c>
      <c r="W56" s="3" t="s">
        <v>121</v>
      </c>
      <c r="X56">
        <v>6331</v>
      </c>
      <c r="Y56">
        <v>6245.7</v>
      </c>
      <c r="Z56" s="3">
        <f t="shared" si="0"/>
        <v>38169</v>
      </c>
      <c r="AD56" s="1">
        <v>0.7</v>
      </c>
      <c r="AH56">
        <v>1.3242</v>
      </c>
      <c r="AK56" s="21">
        <v>3.9</v>
      </c>
      <c r="AL56" s="21"/>
      <c r="AM56" s="21"/>
      <c r="AN56" s="21"/>
      <c r="AO56" s="21"/>
      <c r="AP56" s="21">
        <v>0</v>
      </c>
      <c r="AQ56" s="21"/>
      <c r="AR56" s="21"/>
      <c r="AT56" s="21">
        <v>7.9</v>
      </c>
    </row>
    <row r="57" spans="1:46">
      <c r="A57" s="2">
        <v>41548</v>
      </c>
      <c r="B57" s="1">
        <v>0.3</v>
      </c>
      <c r="C57" s="1">
        <v>6.8</v>
      </c>
      <c r="D57" s="18">
        <v>12.066666666666666</v>
      </c>
      <c r="E57" s="30">
        <v>1.4</v>
      </c>
      <c r="F57" s="30">
        <v>0.8</v>
      </c>
      <c r="G57" s="8">
        <v>1.745698183</v>
      </c>
      <c r="H57" s="30">
        <v>3.2</v>
      </c>
      <c r="I57" s="1">
        <v>4</v>
      </c>
      <c r="J57" s="1">
        <v>4.4000000000000004</v>
      </c>
      <c r="K57" s="1">
        <v>0.43758760899999999</v>
      </c>
      <c r="L57" s="9">
        <v>99.7</v>
      </c>
      <c r="N57" s="1">
        <v>1.7</v>
      </c>
      <c r="O57">
        <f>$Y$15/4</f>
        <v>1586.95</v>
      </c>
      <c r="P57" s="18">
        <v>0.30018</v>
      </c>
      <c r="R57" s="20">
        <v>-0.97062165647419929</v>
      </c>
      <c r="S57">
        <v>316.2</v>
      </c>
      <c r="U57" s="18">
        <v>2.9000900000000001</v>
      </c>
      <c r="V57" s="6">
        <v>2527.3209999999999</v>
      </c>
      <c r="W57" s="3" t="s">
        <v>122</v>
      </c>
      <c r="X57">
        <v>7188.8</v>
      </c>
      <c r="Y57">
        <v>6432.2</v>
      </c>
      <c r="Z57" s="3">
        <f t="shared" si="0"/>
        <v>38200</v>
      </c>
      <c r="AD57" s="1">
        <v>1.5</v>
      </c>
      <c r="AH57">
        <v>1.361</v>
      </c>
      <c r="AK57" s="21">
        <v>4.7</v>
      </c>
      <c r="AL57" s="21"/>
      <c r="AM57" s="21"/>
      <c r="AN57" s="21"/>
      <c r="AO57" s="21"/>
      <c r="AP57" s="21">
        <v>0.8</v>
      </c>
      <c r="AQ57" s="21"/>
      <c r="AR57" s="21"/>
      <c r="AT57" s="21">
        <v>7.7</v>
      </c>
    </row>
    <row r="58" spans="1:46">
      <c r="A58" s="2">
        <v>41640</v>
      </c>
      <c r="B58" s="1">
        <v>1</v>
      </c>
      <c r="C58" s="1">
        <v>6.8</v>
      </c>
      <c r="D58" s="18">
        <v>12.033333333333333</v>
      </c>
      <c r="E58" s="30">
        <v>1</v>
      </c>
      <c r="F58" s="30">
        <v>0.6</v>
      </c>
      <c r="G58" s="8">
        <v>1.607660173</v>
      </c>
      <c r="H58" s="30">
        <v>3.1</v>
      </c>
      <c r="I58" s="1">
        <v>4.3</v>
      </c>
      <c r="J58" s="1">
        <v>4.0999999999999996</v>
      </c>
      <c r="K58" s="1">
        <v>0.42331946100000001</v>
      </c>
      <c r="L58" s="9">
        <v>100.2</v>
      </c>
      <c r="N58" s="1">
        <v>0.2</v>
      </c>
      <c r="O58">
        <f>$Y$16/4</f>
        <v>1774.75</v>
      </c>
      <c r="P58" s="18">
        <v>0.39834000000000003</v>
      </c>
      <c r="R58" s="20">
        <v>-2.1286509942533809</v>
      </c>
      <c r="S58">
        <v>305</v>
      </c>
      <c r="U58" s="18">
        <v>4.3179600000000002</v>
      </c>
      <c r="V58" s="6">
        <v>2559.9450000000002</v>
      </c>
      <c r="W58" s="3" t="s">
        <v>123</v>
      </c>
      <c r="X58">
        <v>7988.2</v>
      </c>
      <c r="Y58">
        <v>7201.9</v>
      </c>
      <c r="Z58" s="3">
        <f t="shared" si="0"/>
        <v>38231</v>
      </c>
      <c r="AD58" s="1">
        <v>2.9</v>
      </c>
      <c r="AH58">
        <v>1.3695999999999999</v>
      </c>
      <c r="AK58" s="21">
        <v>3.3</v>
      </c>
      <c r="AL58" s="21"/>
      <c r="AM58" s="21"/>
      <c r="AN58" s="21"/>
      <c r="AO58" s="21"/>
      <c r="AP58" s="21">
        <v>1.6</v>
      </c>
      <c r="AQ58" s="21"/>
      <c r="AR58" s="21"/>
      <c r="AT58" s="21">
        <v>7.5</v>
      </c>
    </row>
    <row r="59" spans="1:46">
      <c r="A59" s="2">
        <v>41730</v>
      </c>
      <c r="B59" s="1">
        <v>0</v>
      </c>
      <c r="C59" s="1">
        <v>6.7</v>
      </c>
      <c r="D59" s="18">
        <v>11.733333333333333</v>
      </c>
      <c r="E59" s="30">
        <v>0.9</v>
      </c>
      <c r="F59" s="30">
        <v>0.6</v>
      </c>
      <c r="G59" s="8">
        <v>1.3493095239999999</v>
      </c>
      <c r="H59" s="30">
        <v>2.5</v>
      </c>
      <c r="I59" s="1">
        <v>4.5999999999999996</v>
      </c>
      <c r="J59" s="1">
        <v>4</v>
      </c>
      <c r="K59" s="1">
        <v>0.67863599299999999</v>
      </c>
      <c r="L59" s="9">
        <v>100.9</v>
      </c>
      <c r="N59" s="1">
        <v>0.9</v>
      </c>
      <c r="O59">
        <f>$Y$16/4</f>
        <v>1774.75</v>
      </c>
      <c r="P59" s="18">
        <v>0.21203</v>
      </c>
      <c r="R59" s="20">
        <v>1.2188103207842691</v>
      </c>
      <c r="S59">
        <v>299</v>
      </c>
      <c r="U59" s="18">
        <v>5.1667800000000002</v>
      </c>
      <c r="V59" s="6">
        <v>2618.248</v>
      </c>
      <c r="W59" s="3" t="s">
        <v>124</v>
      </c>
      <c r="X59">
        <v>7560</v>
      </c>
      <c r="Y59">
        <v>6980.9</v>
      </c>
      <c r="Z59" s="3">
        <f t="shared" si="0"/>
        <v>38261</v>
      </c>
      <c r="AD59" s="1">
        <v>1.8</v>
      </c>
      <c r="AH59">
        <v>1.3711</v>
      </c>
      <c r="AK59" s="21">
        <v>4.7</v>
      </c>
      <c r="AL59" s="21"/>
      <c r="AM59" s="21"/>
      <c r="AN59" s="21"/>
      <c r="AO59" s="21"/>
      <c r="AP59" s="21">
        <v>1.2</v>
      </c>
      <c r="AQ59" s="21"/>
      <c r="AR59" s="21"/>
      <c r="AT59" s="21">
        <v>7.6</v>
      </c>
    </row>
    <row r="60" spans="1:46">
      <c r="A60" s="2">
        <v>41821</v>
      </c>
      <c r="B60" s="1">
        <v>0.5</v>
      </c>
      <c r="C60" s="1">
        <v>6.7</v>
      </c>
      <c r="D60" s="18">
        <v>11.6</v>
      </c>
      <c r="E60" s="30">
        <v>0.8</v>
      </c>
      <c r="F60" s="30">
        <v>0.4</v>
      </c>
      <c r="G60" s="8">
        <v>0.99730064600000001</v>
      </c>
      <c r="H60" s="30">
        <v>2</v>
      </c>
      <c r="I60" s="1">
        <v>4.8</v>
      </c>
      <c r="J60" s="1">
        <v>2.9</v>
      </c>
      <c r="K60" s="1">
        <v>0.33743779200000001</v>
      </c>
      <c r="L60" s="9">
        <v>100.4</v>
      </c>
      <c r="N60" s="1">
        <v>2</v>
      </c>
      <c r="O60">
        <f>$Y$16/4</f>
        <v>1774.75</v>
      </c>
      <c r="P60" s="18">
        <v>0.46937000000000001</v>
      </c>
      <c r="R60" s="20">
        <v>-1.027837753629449</v>
      </c>
      <c r="S60">
        <v>305.5</v>
      </c>
      <c r="U60" s="18">
        <v>4.6131200000000003</v>
      </c>
      <c r="V60" s="6">
        <v>2623.1759999999999</v>
      </c>
      <c r="W60" s="3" t="s">
        <v>125</v>
      </c>
      <c r="X60">
        <v>7911.9</v>
      </c>
      <c r="Y60">
        <v>7740.5</v>
      </c>
      <c r="Z60" s="3">
        <f t="shared" si="0"/>
        <v>38292</v>
      </c>
      <c r="AD60" s="1">
        <v>1.8</v>
      </c>
      <c r="AH60">
        <v>1.3255999999999999</v>
      </c>
      <c r="AK60" s="21">
        <v>5</v>
      </c>
      <c r="AL60" s="21"/>
      <c r="AM60" s="21"/>
      <c r="AN60" s="21"/>
      <c r="AO60" s="21"/>
      <c r="AP60" s="21">
        <v>1.4</v>
      </c>
      <c r="AQ60" s="21"/>
      <c r="AR60" s="21"/>
      <c r="AT60" s="21">
        <v>7.2</v>
      </c>
    </row>
    <row r="61" spans="1:46">
      <c r="A61" s="2">
        <v>41913</v>
      </c>
      <c r="B61" s="1">
        <v>0.8</v>
      </c>
      <c r="C61" s="1">
        <v>6.6</v>
      </c>
      <c r="D61" s="18">
        <v>11.566666666666666</v>
      </c>
      <c r="E61" s="30">
        <v>0.4</v>
      </c>
      <c r="F61" s="30">
        <v>0.2</v>
      </c>
      <c r="G61" s="8">
        <v>0.69961881999999997</v>
      </c>
      <c r="H61" s="30">
        <v>1.6</v>
      </c>
      <c r="I61" s="1">
        <v>5</v>
      </c>
      <c r="J61" s="1">
        <v>4.5999999999999996</v>
      </c>
      <c r="K61" s="1">
        <v>-5.1236979000000002E-2</v>
      </c>
      <c r="L61" s="9">
        <v>99.6</v>
      </c>
      <c r="N61" s="1">
        <v>1.8</v>
      </c>
      <c r="O61">
        <f>$Y$16/4</f>
        <v>1774.75</v>
      </c>
      <c r="P61" s="18">
        <v>0.35433999999999999</v>
      </c>
      <c r="R61" s="20">
        <v>-1.9701090788438</v>
      </c>
      <c r="S61">
        <v>327.60000000000002</v>
      </c>
      <c r="U61" s="18">
        <v>6.5173399999999999</v>
      </c>
      <c r="V61" s="6">
        <v>2692.0349999999999</v>
      </c>
      <c r="W61" s="3" t="s">
        <v>126</v>
      </c>
      <c r="X61">
        <v>7445.4</v>
      </c>
      <c r="Y61">
        <v>6988.4</v>
      </c>
      <c r="Z61" s="3">
        <f t="shared" si="0"/>
        <v>38322</v>
      </c>
      <c r="AD61" s="1">
        <v>2.2999999999999998</v>
      </c>
      <c r="AH61">
        <v>1.2498</v>
      </c>
      <c r="AK61" s="21">
        <v>4.2</v>
      </c>
      <c r="AL61" s="21"/>
      <c r="AM61" s="21"/>
      <c r="AN61" s="21"/>
      <c r="AO61" s="21"/>
      <c r="AP61" s="21">
        <v>1.4</v>
      </c>
      <c r="AQ61" s="21"/>
      <c r="AR61" s="21"/>
      <c r="AT61" s="21">
        <v>7.3</v>
      </c>
    </row>
    <row r="62" spans="1:46">
      <c r="A62" s="2">
        <v>42005</v>
      </c>
      <c r="B62" s="1">
        <v>-0.5</v>
      </c>
      <c r="C62" s="1">
        <v>6.5</v>
      </c>
      <c r="D62" s="18">
        <v>11.366666666666667</v>
      </c>
      <c r="E62" s="30">
        <v>-0.1</v>
      </c>
      <c r="F62" s="30">
        <v>-0.3</v>
      </c>
      <c r="G62" s="8">
        <v>0.30642424200000001</v>
      </c>
      <c r="H62" s="30">
        <v>1.1000000000000001</v>
      </c>
      <c r="I62" s="1">
        <v>5.7</v>
      </c>
      <c r="J62" s="1">
        <v>6.2</v>
      </c>
      <c r="K62" s="1">
        <v>1.4017342260000001</v>
      </c>
      <c r="L62" s="9">
        <v>99.3</v>
      </c>
      <c r="N62" s="1">
        <v>0.9</v>
      </c>
      <c r="O62">
        <f>$Y$17/4</f>
        <v>1544.4</v>
      </c>
      <c r="P62" s="18">
        <v>0.63656999999999997</v>
      </c>
      <c r="R62" s="20">
        <v>-3.7741022088656102</v>
      </c>
      <c r="S62">
        <v>315.8</v>
      </c>
      <c r="U62" s="18">
        <v>6.7260400000000002</v>
      </c>
      <c r="V62" s="6">
        <v>2732.1280000000002</v>
      </c>
      <c r="W62" s="3" t="s">
        <v>127</v>
      </c>
      <c r="X62">
        <v>6496.8</v>
      </c>
      <c r="Y62">
        <v>6284.7</v>
      </c>
      <c r="Z62" s="3">
        <f t="shared" si="0"/>
        <v>38353</v>
      </c>
      <c r="AD62" s="1">
        <v>0.8</v>
      </c>
      <c r="AH62">
        <v>1.1261000000000001</v>
      </c>
      <c r="AK62" s="21">
        <v>5</v>
      </c>
      <c r="AL62" s="21"/>
      <c r="AM62" s="21"/>
      <c r="AN62" s="21"/>
      <c r="AO62" s="21"/>
      <c r="AP62" s="21">
        <v>1.7</v>
      </c>
      <c r="AQ62" s="21"/>
      <c r="AR62" s="21"/>
      <c r="AT62" s="21">
        <v>7.1</v>
      </c>
    </row>
    <row r="63" spans="1:46">
      <c r="A63" s="2">
        <v>42095</v>
      </c>
      <c r="B63" s="1">
        <v>0.8</v>
      </c>
      <c r="C63" s="1">
        <v>6.4</v>
      </c>
      <c r="D63" s="18">
        <v>11.133333333333333</v>
      </c>
      <c r="E63" s="30">
        <v>1.2</v>
      </c>
      <c r="F63" s="30">
        <v>0.4</v>
      </c>
      <c r="G63" s="8">
        <v>0.490172249</v>
      </c>
      <c r="H63" s="30">
        <v>1.3</v>
      </c>
      <c r="I63" s="1">
        <v>6.8</v>
      </c>
      <c r="J63" s="1">
        <v>5.0999999999999996</v>
      </c>
      <c r="K63" s="1">
        <v>0.61928616199999997</v>
      </c>
      <c r="L63" s="9">
        <v>100.3</v>
      </c>
      <c r="N63" s="1">
        <v>1.9</v>
      </c>
      <c r="O63">
        <f>$Y$17/4</f>
        <v>1544.4</v>
      </c>
      <c r="P63" s="18">
        <v>0.47854000000000002</v>
      </c>
      <c r="R63" s="20">
        <v>1.6784047388933101</v>
      </c>
      <c r="S63">
        <v>301.8</v>
      </c>
      <c r="U63" s="18">
        <v>5.1666999999999996</v>
      </c>
      <c r="V63" s="6">
        <v>2753.5250000000001</v>
      </c>
      <c r="W63" s="3" t="s">
        <v>128</v>
      </c>
      <c r="X63">
        <v>6849.3</v>
      </c>
      <c r="Y63">
        <v>6556.7</v>
      </c>
      <c r="Z63" s="3">
        <f t="shared" si="0"/>
        <v>38384</v>
      </c>
      <c r="AD63" s="1">
        <v>1.6</v>
      </c>
      <c r="AH63">
        <v>1.1052999999999999</v>
      </c>
      <c r="AK63" s="21">
        <v>4.3</v>
      </c>
      <c r="AL63" s="21"/>
      <c r="AM63" s="21"/>
      <c r="AN63" s="21"/>
      <c r="AO63" s="21"/>
      <c r="AP63" s="21">
        <v>2</v>
      </c>
      <c r="AQ63" s="21"/>
      <c r="AR63" s="21"/>
      <c r="AT63" s="21">
        <v>7.1</v>
      </c>
    </row>
    <row r="64" spans="1:46">
      <c r="A64" s="2">
        <v>42186</v>
      </c>
      <c r="B64" s="1">
        <v>0.4</v>
      </c>
      <c r="C64" s="1">
        <v>6.3</v>
      </c>
      <c r="D64" s="18">
        <v>10.733333333333333</v>
      </c>
      <c r="E64" s="30">
        <v>1.1000000000000001</v>
      </c>
      <c r="F64" s="30">
        <v>0.4</v>
      </c>
      <c r="G64" s="8">
        <v>0.657554113</v>
      </c>
      <c r="H64" s="30">
        <v>1.5</v>
      </c>
      <c r="I64" s="1">
        <v>4.8</v>
      </c>
      <c r="J64" s="1">
        <v>5.6</v>
      </c>
      <c r="K64" s="1">
        <v>0.34922859699999997</v>
      </c>
      <c r="L64" s="9">
        <v>100.8</v>
      </c>
      <c r="N64" s="1">
        <v>0.1</v>
      </c>
      <c r="O64">
        <f>$Y$17/4</f>
        <v>1544.4</v>
      </c>
      <c r="P64" s="18">
        <v>0.37979000000000002</v>
      </c>
      <c r="R64" s="20">
        <v>-1.9865240500791499</v>
      </c>
      <c r="S64">
        <v>315.5</v>
      </c>
      <c r="U64" s="18">
        <v>5.6848999999999998</v>
      </c>
      <c r="V64" s="6">
        <v>2772.3009999999999</v>
      </c>
      <c r="W64" s="3" t="s">
        <v>129</v>
      </c>
      <c r="X64">
        <v>7798.9</v>
      </c>
      <c r="Y64">
        <v>7465.6</v>
      </c>
      <c r="Z64" s="3">
        <f t="shared" si="0"/>
        <v>38412</v>
      </c>
      <c r="AD64" s="1">
        <v>1.5</v>
      </c>
      <c r="AH64">
        <v>1.1116999999999999</v>
      </c>
      <c r="AK64" s="21">
        <v>3.4</v>
      </c>
      <c r="AL64" s="21"/>
      <c r="AM64" s="21"/>
      <c r="AN64" s="21"/>
      <c r="AO64" s="21"/>
      <c r="AP64" s="21">
        <v>1.9</v>
      </c>
      <c r="AQ64" s="21"/>
      <c r="AR64" s="21"/>
      <c r="AT64" s="21">
        <v>7</v>
      </c>
    </row>
    <row r="65" spans="1:46">
      <c r="A65" s="2">
        <v>42278</v>
      </c>
      <c r="B65" s="1">
        <v>0.4</v>
      </c>
      <c r="C65" s="1">
        <v>6.3</v>
      </c>
      <c r="D65" s="18">
        <v>10.633333333333333</v>
      </c>
      <c r="E65" s="30">
        <v>0.5</v>
      </c>
      <c r="F65" s="30">
        <v>0.3</v>
      </c>
      <c r="G65" s="8">
        <v>0.52662409799999998</v>
      </c>
      <c r="H65" s="30">
        <v>1.2</v>
      </c>
      <c r="I65" s="1">
        <v>2.2999999999999998</v>
      </c>
      <c r="J65" s="1">
        <v>4.5</v>
      </c>
      <c r="K65" s="1">
        <v>0.48434283</v>
      </c>
      <c r="L65" s="9">
        <v>100</v>
      </c>
      <c r="N65" s="1">
        <v>-0.5</v>
      </c>
      <c r="O65">
        <f>$Y$17/4</f>
        <v>1544.4</v>
      </c>
      <c r="P65" s="18">
        <v>0.46306000000000003</v>
      </c>
      <c r="R65" s="20">
        <v>0.22794261530882001</v>
      </c>
      <c r="S65">
        <v>338.9</v>
      </c>
      <c r="U65" s="18">
        <v>3.2728799999999998</v>
      </c>
      <c r="V65" s="6">
        <v>2780.1419999999998</v>
      </c>
      <c r="W65" s="3" t="s">
        <v>130</v>
      </c>
      <c r="X65">
        <v>7639.9</v>
      </c>
      <c r="Y65">
        <v>7219</v>
      </c>
      <c r="Z65" s="3">
        <f t="shared" si="0"/>
        <v>38443</v>
      </c>
      <c r="AD65" s="1">
        <v>1.1000000000000001</v>
      </c>
      <c r="AH65">
        <v>1.0952999999999999</v>
      </c>
      <c r="AK65" s="21">
        <v>2.9</v>
      </c>
      <c r="AL65" s="21"/>
      <c r="AM65" s="21"/>
      <c r="AN65" s="21"/>
      <c r="AO65" s="21"/>
      <c r="AP65" s="21">
        <v>2</v>
      </c>
      <c r="AQ65" s="21"/>
      <c r="AR65" s="21"/>
      <c r="AT65" s="21">
        <v>6.9</v>
      </c>
    </row>
    <row r="66" spans="1:46">
      <c r="A66" s="2">
        <v>42370</v>
      </c>
      <c r="B66" s="1">
        <v>0.8</v>
      </c>
      <c r="C66" s="1">
        <v>6.2</v>
      </c>
      <c r="D66" s="18">
        <v>10.433333333333334</v>
      </c>
      <c r="E66" s="30">
        <v>0.1</v>
      </c>
      <c r="F66" s="30">
        <v>0.1</v>
      </c>
      <c r="G66" s="8">
        <v>0.25826190500000001</v>
      </c>
      <c r="H66" s="30">
        <v>1</v>
      </c>
      <c r="I66" s="1">
        <v>2.6</v>
      </c>
      <c r="J66" s="1">
        <v>4.8</v>
      </c>
      <c r="K66" s="1">
        <v>-1.1341777000000001E-2</v>
      </c>
      <c r="L66" s="9">
        <v>100.2</v>
      </c>
      <c r="N66" s="1">
        <v>1.2</v>
      </c>
      <c r="O66">
        <f>$Y$18/4</f>
        <v>1765.7</v>
      </c>
      <c r="P66" s="18">
        <v>0.57313000000000003</v>
      </c>
      <c r="R66" s="20">
        <v>0.33956075174650002</v>
      </c>
      <c r="S66">
        <v>325.3</v>
      </c>
      <c r="U66" s="18">
        <v>1.6361600000000001</v>
      </c>
      <c r="V66" s="6">
        <v>2776.83</v>
      </c>
      <c r="W66" s="3" t="s">
        <v>131</v>
      </c>
      <c r="X66">
        <v>7372.8</v>
      </c>
      <c r="Y66">
        <v>6544.3</v>
      </c>
      <c r="Z66" s="3">
        <f t="shared" si="0"/>
        <v>38473</v>
      </c>
      <c r="AD66" s="1">
        <v>2.5</v>
      </c>
      <c r="AH66">
        <v>1.1020000000000001</v>
      </c>
      <c r="AK66" s="21">
        <v>2.6</v>
      </c>
      <c r="AL66" s="21"/>
      <c r="AM66" s="21"/>
      <c r="AN66" s="21"/>
      <c r="AO66" s="21"/>
      <c r="AP66" s="21">
        <v>1.9</v>
      </c>
      <c r="AQ66" s="21"/>
      <c r="AR66" s="21"/>
      <c r="AT66" s="21">
        <v>6.9</v>
      </c>
    </row>
    <row r="67" spans="1:46">
      <c r="A67" s="2">
        <v>42461</v>
      </c>
      <c r="B67" s="1">
        <v>0.5</v>
      </c>
      <c r="C67" s="1">
        <v>6.1</v>
      </c>
      <c r="D67" s="18">
        <v>10.233333333333333</v>
      </c>
      <c r="E67" s="30">
        <v>-0.1</v>
      </c>
      <c r="F67" s="30">
        <v>-0.1</v>
      </c>
      <c r="G67" s="8">
        <v>8.3441557999999999E-2</v>
      </c>
      <c r="H67" s="30">
        <v>0.9</v>
      </c>
      <c r="I67" s="1">
        <v>1.9</v>
      </c>
      <c r="J67" s="1">
        <v>3.9</v>
      </c>
      <c r="K67" s="1">
        <v>0.21672678200000001</v>
      </c>
      <c r="L67" s="9">
        <v>100</v>
      </c>
      <c r="N67" s="1">
        <v>1.2</v>
      </c>
      <c r="O67">
        <f>$Y$18/4</f>
        <v>1765.7</v>
      </c>
      <c r="P67" s="18">
        <v>0.22178</v>
      </c>
      <c r="R67" s="20">
        <v>-6.6427148916800002E-2</v>
      </c>
      <c r="S67">
        <v>314.2</v>
      </c>
      <c r="U67" s="18">
        <v>0.97511000000000003</v>
      </c>
      <c r="V67" s="6">
        <v>2780.375</v>
      </c>
      <c r="W67" s="3" t="s">
        <v>132</v>
      </c>
      <c r="X67">
        <v>8254.9</v>
      </c>
      <c r="Y67">
        <v>7727.4</v>
      </c>
      <c r="Z67" s="3">
        <f t="shared" ref="Z67:Z130" si="1">DATE(LEFT(W67,4),MID(W67,6,2),1)</f>
        <v>38504</v>
      </c>
      <c r="AD67" s="1">
        <v>2.2000000000000002</v>
      </c>
      <c r="AH67">
        <v>1.1292</v>
      </c>
      <c r="AK67" s="21">
        <v>2.4</v>
      </c>
      <c r="AL67" s="21"/>
      <c r="AM67" s="21"/>
      <c r="AN67" s="21"/>
      <c r="AO67" s="21"/>
      <c r="AP67" s="21">
        <v>1.6</v>
      </c>
      <c r="AQ67" s="21"/>
      <c r="AR67" s="21"/>
      <c r="AT67" s="21">
        <v>6.8</v>
      </c>
    </row>
    <row r="68" spans="1:46">
      <c r="A68" s="2">
        <v>42552</v>
      </c>
      <c r="B68" s="1">
        <v>0.2</v>
      </c>
      <c r="C68" s="1">
        <v>6</v>
      </c>
      <c r="D68" s="18">
        <v>9.9666666666666668</v>
      </c>
      <c r="E68" s="30">
        <v>0.4</v>
      </c>
      <c r="F68" s="30">
        <v>0.3</v>
      </c>
      <c r="G68" s="8">
        <v>-0.123371918</v>
      </c>
      <c r="H68" s="30">
        <v>0.7</v>
      </c>
      <c r="I68" s="1">
        <v>1.7</v>
      </c>
      <c r="J68" s="1">
        <v>3.5</v>
      </c>
      <c r="K68" s="1">
        <v>0.72955927700000001</v>
      </c>
      <c r="L68" s="9">
        <v>99.2</v>
      </c>
      <c r="N68" s="1">
        <v>-0.1</v>
      </c>
      <c r="O68">
        <f>$Y$18/4</f>
        <v>1765.7</v>
      </c>
      <c r="P68" s="18">
        <v>0.47817999999999999</v>
      </c>
      <c r="R68" s="20">
        <v>1.91977487274632</v>
      </c>
      <c r="S68">
        <v>333.4</v>
      </c>
      <c r="U68" s="18">
        <v>1.02319</v>
      </c>
      <c r="V68" s="6">
        <v>2800.6669999999999</v>
      </c>
      <c r="W68" s="3" t="s">
        <v>133</v>
      </c>
      <c r="X68">
        <v>6554.1</v>
      </c>
      <c r="Y68">
        <v>6192.4</v>
      </c>
      <c r="Z68" s="3">
        <f t="shared" si="1"/>
        <v>38534</v>
      </c>
      <c r="AD68" s="1">
        <v>2</v>
      </c>
      <c r="AH68">
        <v>1.1166</v>
      </c>
      <c r="AK68" s="21">
        <v>2.7</v>
      </c>
      <c r="AL68" s="21"/>
      <c r="AM68" s="21"/>
      <c r="AN68" s="21"/>
      <c r="AO68" s="21"/>
      <c r="AP68" s="21">
        <v>1.7</v>
      </c>
      <c r="AQ68" s="21"/>
      <c r="AR68" s="21"/>
      <c r="AT68" s="21">
        <v>6.8</v>
      </c>
    </row>
    <row r="69" spans="1:46">
      <c r="A69" s="2">
        <v>42644</v>
      </c>
      <c r="B69" s="1">
        <v>0.4</v>
      </c>
      <c r="C69" s="1">
        <v>6</v>
      </c>
      <c r="D69" s="18">
        <v>9.8333333333333339</v>
      </c>
      <c r="E69" s="30">
        <v>1</v>
      </c>
      <c r="F69" s="30">
        <v>0.7</v>
      </c>
      <c r="G69" s="8">
        <v>0.14766522400000001</v>
      </c>
      <c r="H69" s="30">
        <v>1.1000000000000001</v>
      </c>
      <c r="I69" s="1">
        <v>2.9</v>
      </c>
      <c r="J69" s="1">
        <v>5.3</v>
      </c>
      <c r="K69" s="1">
        <v>0.75536793800000002</v>
      </c>
      <c r="L69" s="9">
        <v>101.1</v>
      </c>
      <c r="N69" s="1">
        <v>0.6</v>
      </c>
      <c r="O69">
        <f>$Y$18/4</f>
        <v>1765.7</v>
      </c>
      <c r="P69" s="18">
        <v>0.78015999999999996</v>
      </c>
      <c r="R69" s="20">
        <v>4.7208648124989621</v>
      </c>
      <c r="S69">
        <v>358.1</v>
      </c>
      <c r="U69" s="18">
        <v>2.1892399999999999</v>
      </c>
      <c r="V69" s="6">
        <v>2841.0059999999999</v>
      </c>
      <c r="W69" s="3" t="s">
        <v>134</v>
      </c>
      <c r="X69">
        <v>7611</v>
      </c>
      <c r="Y69">
        <v>6880.4</v>
      </c>
      <c r="Z69" s="3">
        <f t="shared" si="1"/>
        <v>38565</v>
      </c>
      <c r="AD69" s="1">
        <v>1.9</v>
      </c>
      <c r="AH69">
        <v>1.0789</v>
      </c>
      <c r="AK69" s="21">
        <v>3.5</v>
      </c>
      <c r="AL69" s="21"/>
      <c r="AM69" s="21"/>
      <c r="AN69" s="21"/>
      <c r="AO69" s="21"/>
      <c r="AP69" s="21">
        <v>2.1</v>
      </c>
      <c r="AQ69" s="21"/>
      <c r="AR69" s="21"/>
      <c r="AT69" s="21">
        <v>6.9</v>
      </c>
    </row>
    <row r="70" spans="1:46">
      <c r="A70" s="2">
        <v>42736</v>
      </c>
      <c r="B70" s="1">
        <v>1.2</v>
      </c>
      <c r="C70" s="1">
        <v>5.9</v>
      </c>
      <c r="D70" s="18">
        <v>9.6</v>
      </c>
      <c r="E70" s="30">
        <v>1.8</v>
      </c>
      <c r="F70" s="30">
        <v>1.7</v>
      </c>
      <c r="G70" s="8">
        <v>0.28572332</v>
      </c>
      <c r="H70" s="30">
        <v>1.4</v>
      </c>
      <c r="I70" s="1">
        <v>4.3</v>
      </c>
      <c r="J70" s="1">
        <v>4</v>
      </c>
      <c r="K70" s="1">
        <v>-0.225438633</v>
      </c>
      <c r="L70" s="9">
        <v>101.4</v>
      </c>
      <c r="N70" s="1">
        <v>2.6</v>
      </c>
      <c r="O70">
        <f>$Y$19/4</f>
        <v>1771.55</v>
      </c>
      <c r="P70" s="18">
        <v>0.69562000000000002</v>
      </c>
      <c r="R70" s="20">
        <v>6.0890419589796583</v>
      </c>
      <c r="S70">
        <v>326.39999999999998</v>
      </c>
      <c r="U70" s="18">
        <v>3.8955600000000001</v>
      </c>
      <c r="V70" s="6">
        <v>2885.0030000000002</v>
      </c>
      <c r="W70" s="3" t="s">
        <v>135</v>
      </c>
      <c r="X70">
        <v>8452.6</v>
      </c>
      <c r="Y70">
        <v>7577.8</v>
      </c>
      <c r="Z70" s="3">
        <f t="shared" si="1"/>
        <v>38596</v>
      </c>
      <c r="AD70" s="1">
        <v>2.2999999999999998</v>
      </c>
      <c r="AH70">
        <v>1.0648</v>
      </c>
      <c r="AK70" s="21">
        <v>4.0999999999999996</v>
      </c>
      <c r="AL70" s="21"/>
      <c r="AM70" s="21"/>
      <c r="AN70" s="21"/>
      <c r="AO70" s="21"/>
      <c r="AP70" s="21">
        <v>2.2000000000000002</v>
      </c>
      <c r="AQ70" s="21"/>
      <c r="AR70" s="21"/>
      <c r="AT70" s="21">
        <v>7</v>
      </c>
    </row>
    <row r="71" spans="1:46">
      <c r="A71" s="2">
        <v>42826</v>
      </c>
      <c r="B71" s="1">
        <v>0.9</v>
      </c>
      <c r="C71" s="1">
        <v>5.7</v>
      </c>
      <c r="D71" s="18">
        <v>9.2333333333333325</v>
      </c>
      <c r="E71" s="30">
        <v>1.7</v>
      </c>
      <c r="F71" s="30">
        <v>1.5</v>
      </c>
      <c r="G71" s="8">
        <v>0.27079846099999999</v>
      </c>
      <c r="H71" s="30">
        <v>1.2</v>
      </c>
      <c r="I71" s="1">
        <v>4.9000000000000004</v>
      </c>
      <c r="J71" s="1">
        <v>6.8</v>
      </c>
      <c r="K71" s="1">
        <v>9.5723476000000002E-2</v>
      </c>
      <c r="L71" s="9">
        <v>102.3</v>
      </c>
      <c r="N71" s="1">
        <v>1.7</v>
      </c>
      <c r="O71">
        <f>$Y$19/4</f>
        <v>1771.55</v>
      </c>
      <c r="P71" s="18">
        <v>0.79635</v>
      </c>
      <c r="R71" s="20">
        <v>-3.40669355065251</v>
      </c>
      <c r="S71">
        <v>332.7</v>
      </c>
      <c r="U71" s="18">
        <v>4.7494699999999996</v>
      </c>
      <c r="V71" s="6">
        <v>2912.4279999999999</v>
      </c>
      <c r="W71" s="3" t="s">
        <v>136</v>
      </c>
      <c r="X71">
        <v>8372</v>
      </c>
      <c r="Y71">
        <v>7424.1</v>
      </c>
      <c r="Z71" s="3">
        <f t="shared" si="1"/>
        <v>38626</v>
      </c>
      <c r="AD71" s="1">
        <v>2.7</v>
      </c>
      <c r="AH71">
        <v>1.1021000000000001</v>
      </c>
      <c r="AK71" s="21">
        <v>3.9</v>
      </c>
      <c r="AL71" s="21"/>
      <c r="AM71" s="21"/>
      <c r="AN71" s="21"/>
      <c r="AO71" s="21"/>
      <c r="AP71" s="21">
        <v>2.8</v>
      </c>
      <c r="AQ71" s="21"/>
      <c r="AR71" s="21"/>
      <c r="AT71" s="21">
        <v>7</v>
      </c>
    </row>
    <row r="72" spans="1:46">
      <c r="A72" s="2">
        <v>42917</v>
      </c>
      <c r="B72" s="1">
        <v>0.6</v>
      </c>
      <c r="C72" s="1">
        <v>5.6</v>
      </c>
      <c r="D72" s="18">
        <v>9</v>
      </c>
      <c r="E72" s="30">
        <v>1.8</v>
      </c>
      <c r="F72" s="30">
        <v>1.5</v>
      </c>
      <c r="G72" s="8">
        <v>0.38298136700000002</v>
      </c>
      <c r="H72" s="30">
        <v>1.1000000000000001</v>
      </c>
      <c r="I72" s="1">
        <v>6.3</v>
      </c>
      <c r="J72" s="1">
        <v>6.4</v>
      </c>
      <c r="K72" s="1">
        <v>0.17080437100000001</v>
      </c>
      <c r="L72" s="9">
        <v>102</v>
      </c>
      <c r="N72" s="1">
        <v>1.2</v>
      </c>
      <c r="O72">
        <f>$Y$19/4</f>
        <v>1771.55</v>
      </c>
      <c r="P72" s="18">
        <v>0.74746000000000001</v>
      </c>
      <c r="R72" s="20">
        <v>-0.31706445333054001</v>
      </c>
      <c r="S72">
        <v>343.2</v>
      </c>
      <c r="U72" s="18">
        <v>4.3884499999999997</v>
      </c>
      <c r="V72" s="6">
        <v>2923.5729999999999</v>
      </c>
      <c r="W72" s="3" t="s">
        <v>137</v>
      </c>
      <c r="X72">
        <v>8711.5</v>
      </c>
      <c r="Y72">
        <v>8618.1</v>
      </c>
      <c r="Z72" s="3">
        <f t="shared" si="1"/>
        <v>38657</v>
      </c>
      <c r="AD72" s="1">
        <v>3.2</v>
      </c>
      <c r="AH72">
        <v>1.1746000000000001</v>
      </c>
      <c r="AK72" s="21">
        <v>4.2</v>
      </c>
      <c r="AL72" s="21"/>
      <c r="AM72" s="21"/>
      <c r="AN72" s="21"/>
      <c r="AO72" s="21"/>
      <c r="AP72" s="21">
        <v>3.1</v>
      </c>
      <c r="AQ72" s="21"/>
      <c r="AR72" s="21"/>
      <c r="AT72" s="21">
        <v>6.9</v>
      </c>
    </row>
    <row r="73" spans="1:46">
      <c r="A73" s="2">
        <v>43009</v>
      </c>
      <c r="B73" s="1">
        <v>0.9</v>
      </c>
      <c r="C73" s="1">
        <v>5.5</v>
      </c>
      <c r="D73" s="18">
        <v>8.7333333333333325</v>
      </c>
      <c r="E73" s="30">
        <v>1.6</v>
      </c>
      <c r="F73" s="30">
        <v>1.4</v>
      </c>
      <c r="G73" s="8">
        <v>0.325841308</v>
      </c>
      <c r="H73" s="30">
        <v>1</v>
      </c>
      <c r="I73" s="1">
        <v>6.8</v>
      </c>
      <c r="J73" s="1">
        <v>5.6</v>
      </c>
      <c r="K73" s="1">
        <v>0.300921771</v>
      </c>
      <c r="L73" s="9">
        <v>102.3</v>
      </c>
      <c r="N73" s="1">
        <v>1.1000000000000001</v>
      </c>
      <c r="O73">
        <f>$Y$19/4</f>
        <v>1771.55</v>
      </c>
      <c r="P73" s="18">
        <v>0.79752999999999996</v>
      </c>
      <c r="R73" s="20">
        <v>0.1557393708772</v>
      </c>
      <c r="S73">
        <v>373.8</v>
      </c>
      <c r="U73" s="18">
        <v>5.7847499999999998</v>
      </c>
      <c r="V73" s="6">
        <v>3005.3510000000001</v>
      </c>
      <c r="W73" s="3" t="s">
        <v>138</v>
      </c>
      <c r="X73">
        <v>8020.8</v>
      </c>
      <c r="Y73">
        <v>8040.8</v>
      </c>
      <c r="Z73" s="3">
        <f t="shared" si="1"/>
        <v>38687</v>
      </c>
      <c r="AD73" s="1">
        <v>3.8</v>
      </c>
      <c r="AH73">
        <v>1.1774</v>
      </c>
      <c r="AK73" s="21">
        <v>5</v>
      </c>
      <c r="AL73" s="21"/>
      <c r="AM73" s="21"/>
      <c r="AN73" s="21"/>
      <c r="AO73" s="21"/>
      <c r="AP73" s="21">
        <v>3.1</v>
      </c>
      <c r="AQ73" s="21"/>
      <c r="AR73" s="21"/>
      <c r="AT73" s="21">
        <v>6.8</v>
      </c>
    </row>
    <row r="74" spans="1:46">
      <c r="A74" s="2">
        <v>43101</v>
      </c>
      <c r="B74" s="1">
        <v>-0.6</v>
      </c>
      <c r="C74" s="1">
        <v>5.4</v>
      </c>
      <c r="D74" s="18">
        <v>8.6</v>
      </c>
      <c r="E74" s="30">
        <v>1.5</v>
      </c>
      <c r="F74" s="30">
        <v>1.3</v>
      </c>
      <c r="G74" s="8">
        <v>0.55435642200000002</v>
      </c>
      <c r="H74" s="30">
        <v>1.2</v>
      </c>
      <c r="I74" s="1">
        <v>4.9000000000000004</v>
      </c>
      <c r="J74" s="1">
        <v>4.8</v>
      </c>
      <c r="K74" s="1">
        <v>1.696573431</v>
      </c>
      <c r="L74" s="9">
        <v>103.5</v>
      </c>
      <c r="N74" s="1">
        <v>0.8</v>
      </c>
      <c r="O74">
        <f>$Y$20/4</f>
        <v>1495.55</v>
      </c>
      <c r="P74" s="18">
        <v>-3.4000000000000002E-4</v>
      </c>
      <c r="R74" s="20">
        <v>-1.3359061678837321</v>
      </c>
      <c r="S74">
        <v>341.7</v>
      </c>
      <c r="U74" s="18">
        <v>4.6028399999999996</v>
      </c>
      <c r="V74" s="6">
        <v>3017.7950000000001</v>
      </c>
      <c r="W74" s="3" t="s">
        <v>139</v>
      </c>
      <c r="X74">
        <v>7937.3</v>
      </c>
      <c r="Y74">
        <v>7153.9</v>
      </c>
      <c r="Z74" s="3">
        <f t="shared" si="1"/>
        <v>38718</v>
      </c>
      <c r="AD74" s="1">
        <v>1.9</v>
      </c>
      <c r="AH74">
        <v>1.2292000000000001</v>
      </c>
      <c r="AK74" s="21">
        <v>5.4</v>
      </c>
      <c r="AL74" s="21"/>
      <c r="AM74" s="21"/>
      <c r="AN74" s="21"/>
      <c r="AO74" s="21"/>
      <c r="AP74" s="21">
        <v>2.4</v>
      </c>
      <c r="AQ74" s="21"/>
      <c r="AR74" s="21"/>
      <c r="AT74" s="21">
        <v>6.9</v>
      </c>
    </row>
    <row r="75" spans="1:46">
      <c r="A75" s="2">
        <v>43191</v>
      </c>
      <c r="B75" s="1">
        <v>0.8</v>
      </c>
      <c r="C75" s="1">
        <v>5.2</v>
      </c>
      <c r="D75" s="18">
        <v>8.3000000000000007</v>
      </c>
      <c r="E75" s="30">
        <v>1.9</v>
      </c>
      <c r="F75" s="30">
        <v>1.7</v>
      </c>
      <c r="G75" s="8">
        <v>0.41904761899999998</v>
      </c>
      <c r="H75" s="30">
        <v>1.2</v>
      </c>
      <c r="I75" s="1">
        <v>3.4</v>
      </c>
      <c r="J75" s="1">
        <v>3.1</v>
      </c>
      <c r="K75" s="1">
        <v>0.307884873</v>
      </c>
      <c r="L75" s="9">
        <v>102.6</v>
      </c>
      <c r="N75" s="1">
        <v>0.3</v>
      </c>
      <c r="O75">
        <f>$Y$20/4</f>
        <v>1495.55</v>
      </c>
      <c r="P75" s="18">
        <v>0.55849000000000004</v>
      </c>
      <c r="R75" s="20">
        <v>3.5229242764519122</v>
      </c>
      <c r="S75">
        <v>337.3</v>
      </c>
      <c r="U75" s="18">
        <v>3.7515399999999999</v>
      </c>
      <c r="V75" s="6">
        <v>3021.6889999999999</v>
      </c>
      <c r="W75" s="3" t="s">
        <v>140</v>
      </c>
      <c r="X75">
        <v>7808.3</v>
      </c>
      <c r="Y75">
        <v>7023.3</v>
      </c>
      <c r="Z75" s="3">
        <f t="shared" si="1"/>
        <v>38749</v>
      </c>
      <c r="AD75" s="1">
        <v>1.8</v>
      </c>
      <c r="AH75">
        <v>1.1915</v>
      </c>
      <c r="AK75" s="21">
        <v>5.9</v>
      </c>
      <c r="AL75" s="21"/>
      <c r="AM75" s="21"/>
      <c r="AN75" s="21"/>
      <c r="AO75" s="21"/>
      <c r="AP75" s="21">
        <v>2.1</v>
      </c>
      <c r="AQ75" s="21"/>
      <c r="AR75" s="21"/>
      <c r="AT75" s="21">
        <v>6.9</v>
      </c>
    </row>
    <row r="76" spans="1:46">
      <c r="A76" s="2">
        <v>43282</v>
      </c>
      <c r="B76" s="1">
        <v>-0.9</v>
      </c>
      <c r="C76" s="1">
        <v>5.0999999999999996</v>
      </c>
      <c r="D76" s="18">
        <v>8.0333333333333332</v>
      </c>
      <c r="E76" s="30">
        <v>2.2000000000000002</v>
      </c>
      <c r="F76" s="30">
        <v>2.1</v>
      </c>
      <c r="G76" s="8">
        <v>0.311971673</v>
      </c>
      <c r="H76" s="30">
        <v>1.3</v>
      </c>
      <c r="I76" s="1">
        <v>1.3</v>
      </c>
      <c r="J76" s="1">
        <v>5</v>
      </c>
      <c r="K76" s="1">
        <v>2.071250934</v>
      </c>
      <c r="L76" s="9">
        <v>101.3</v>
      </c>
      <c r="N76" s="1">
        <v>-0.9</v>
      </c>
      <c r="O76">
        <f>$Y$20/4</f>
        <v>1495.55</v>
      </c>
      <c r="P76" s="18">
        <v>-2.4459999999999999E-2</v>
      </c>
      <c r="R76" s="20">
        <v>2.7414166084687399</v>
      </c>
      <c r="S76">
        <v>355.5</v>
      </c>
      <c r="U76" s="18">
        <v>4.8092499999999996</v>
      </c>
      <c r="V76" s="6">
        <v>3064.1750000000002</v>
      </c>
      <c r="W76" s="3" t="s">
        <v>141</v>
      </c>
      <c r="X76">
        <v>9701.7000000000007</v>
      </c>
      <c r="Y76">
        <v>7975.8</v>
      </c>
      <c r="Z76" s="3">
        <f t="shared" si="1"/>
        <v>38777</v>
      </c>
      <c r="AD76" s="1">
        <v>0.2</v>
      </c>
      <c r="AH76">
        <v>1.1629</v>
      </c>
      <c r="AK76" s="21">
        <v>5.6</v>
      </c>
      <c r="AL76" s="21"/>
      <c r="AM76" s="21"/>
      <c r="AN76" s="21"/>
      <c r="AO76" s="21"/>
      <c r="AP76" s="21">
        <v>1.3</v>
      </c>
      <c r="AQ76" s="21"/>
      <c r="AR76" s="21"/>
      <c r="AT76" s="21">
        <v>6.7</v>
      </c>
    </row>
    <row r="77" spans="1:46">
      <c r="A77" s="2">
        <v>43374</v>
      </c>
      <c r="B77" s="1">
        <v>0.9</v>
      </c>
      <c r="C77" s="1">
        <v>5</v>
      </c>
      <c r="D77" s="18">
        <v>7.9333333333333336</v>
      </c>
      <c r="E77" s="30">
        <v>2.1</v>
      </c>
      <c r="F77" s="30">
        <v>1.9</v>
      </c>
      <c r="G77" s="8">
        <v>0.30008021400000001</v>
      </c>
      <c r="H77" s="30">
        <v>1.4</v>
      </c>
      <c r="I77" s="1">
        <v>0.1</v>
      </c>
      <c r="J77" s="1">
        <v>3.7</v>
      </c>
      <c r="K77" s="1">
        <v>-0.10087025299999999</v>
      </c>
      <c r="L77" s="9">
        <v>100.5</v>
      </c>
      <c r="N77" s="1">
        <v>-0.1</v>
      </c>
      <c r="O77">
        <f>$Y$20/4</f>
        <v>1495.55</v>
      </c>
      <c r="P77" s="18">
        <v>0.68808000000000002</v>
      </c>
      <c r="R77" s="20">
        <v>0.64463924002540995</v>
      </c>
      <c r="S77">
        <v>396.4</v>
      </c>
      <c r="U77" s="18">
        <v>3.0226099999999998</v>
      </c>
      <c r="V77" s="6">
        <v>3096.1909999999998</v>
      </c>
      <c r="W77" s="3" t="s">
        <v>142</v>
      </c>
      <c r="X77">
        <v>7765.5</v>
      </c>
      <c r="Y77">
        <v>6665.8</v>
      </c>
      <c r="Z77" s="3">
        <f t="shared" si="1"/>
        <v>38808</v>
      </c>
      <c r="AD77" s="1">
        <v>0.1</v>
      </c>
      <c r="AH77">
        <v>1.1414</v>
      </c>
      <c r="AK77" s="21">
        <v>4.4000000000000004</v>
      </c>
      <c r="AL77" s="21"/>
      <c r="AM77" s="21"/>
      <c r="AN77" s="21"/>
      <c r="AO77" s="21"/>
      <c r="AP77" s="21">
        <v>1.2</v>
      </c>
      <c r="AQ77" s="21"/>
      <c r="AR77" s="21"/>
      <c r="AT77" s="21">
        <v>6.5</v>
      </c>
    </row>
    <row r="78" spans="1:46">
      <c r="A78" s="2">
        <v>43466</v>
      </c>
      <c r="B78" s="1">
        <v>0.7</v>
      </c>
      <c r="C78" s="1">
        <v>5</v>
      </c>
      <c r="D78" s="18">
        <v>7.8</v>
      </c>
      <c r="E78" s="30">
        <v>1.6</v>
      </c>
      <c r="F78" s="30">
        <v>1.4</v>
      </c>
      <c r="G78" s="8">
        <v>6.6393218000000004E-2</v>
      </c>
      <c r="H78" s="30">
        <v>1.1000000000000001</v>
      </c>
      <c r="I78" s="1">
        <v>3</v>
      </c>
      <c r="J78" s="1">
        <v>5.5</v>
      </c>
      <c r="K78" s="1">
        <v>0.859144515</v>
      </c>
      <c r="L78" s="9">
        <v>99.7</v>
      </c>
      <c r="N78" s="1">
        <v>3.7</v>
      </c>
      <c r="O78">
        <f>$Y$21/4</f>
        <v>1890.35</v>
      </c>
      <c r="P78" s="18">
        <v>0.59633000000000003</v>
      </c>
      <c r="R78" s="20">
        <v>-4.0908053794580796</v>
      </c>
      <c r="S78">
        <v>364.1</v>
      </c>
      <c r="U78" s="18">
        <v>2.8431700000000002</v>
      </c>
      <c r="V78" s="6">
        <v>3103.596</v>
      </c>
      <c r="W78" s="3" t="s">
        <v>143</v>
      </c>
      <c r="X78">
        <v>9083.4</v>
      </c>
      <c r="Y78">
        <v>7313.4</v>
      </c>
      <c r="Z78" s="3">
        <f t="shared" si="1"/>
        <v>38838</v>
      </c>
      <c r="AD78" s="1">
        <v>1.4</v>
      </c>
      <c r="AH78">
        <v>1.1357999999999999</v>
      </c>
      <c r="AK78" s="21">
        <v>3.8</v>
      </c>
      <c r="AL78" s="21"/>
      <c r="AM78" s="21"/>
      <c r="AN78" s="21"/>
      <c r="AO78" s="21"/>
      <c r="AP78" s="21">
        <v>1.8</v>
      </c>
      <c r="AQ78" s="21"/>
      <c r="AR78" s="21"/>
      <c r="AT78" s="21">
        <v>6.3</v>
      </c>
    </row>
    <row r="79" spans="1:46">
      <c r="A79" s="2">
        <v>43556</v>
      </c>
      <c r="B79" s="1">
        <v>0</v>
      </c>
      <c r="C79" s="1">
        <v>5</v>
      </c>
      <c r="D79" s="18">
        <v>7.6</v>
      </c>
      <c r="E79" s="30">
        <v>1.7</v>
      </c>
      <c r="F79" s="30">
        <v>1.4</v>
      </c>
      <c r="G79" s="8">
        <v>-0.16310287100000001</v>
      </c>
      <c r="H79" s="30">
        <v>0.8</v>
      </c>
      <c r="I79" s="1">
        <v>1.2</v>
      </c>
      <c r="J79" s="1">
        <v>3.9</v>
      </c>
      <c r="K79" s="1">
        <v>1.2532962050000001</v>
      </c>
      <c r="L79" s="9">
        <v>99.9</v>
      </c>
      <c r="N79" s="1">
        <v>-1.5</v>
      </c>
      <c r="O79">
        <f>$Y$21/4</f>
        <v>1890.35</v>
      </c>
      <c r="P79" s="18">
        <v>0.35109000000000001</v>
      </c>
      <c r="R79" s="20">
        <v>0.49104950760075</v>
      </c>
      <c r="S79">
        <v>374.5</v>
      </c>
      <c r="U79" s="18">
        <v>2.8343400000000001</v>
      </c>
      <c r="V79" s="6">
        <v>3107.3339999999998</v>
      </c>
      <c r="W79" s="3" t="s">
        <v>144</v>
      </c>
      <c r="X79">
        <v>9592.5</v>
      </c>
      <c r="Y79">
        <v>7646.2</v>
      </c>
      <c r="Z79" s="3">
        <f t="shared" si="1"/>
        <v>38869</v>
      </c>
      <c r="AD79" s="1">
        <v>0.6</v>
      </c>
      <c r="AH79">
        <v>1.1236999999999999</v>
      </c>
      <c r="AK79" s="21">
        <v>3.9</v>
      </c>
      <c r="AL79" s="21"/>
      <c r="AM79" s="21"/>
      <c r="AN79" s="21"/>
      <c r="AO79" s="21"/>
      <c r="AP79" s="21">
        <v>1.6</v>
      </c>
      <c r="AQ79" s="21"/>
      <c r="AR79" s="21"/>
      <c r="AT79" s="21">
        <v>6</v>
      </c>
    </row>
    <row r="80" spans="1:46">
      <c r="A80" s="2">
        <v>43647</v>
      </c>
      <c r="B80" s="1">
        <v>0</v>
      </c>
      <c r="C80" s="1">
        <v>5</v>
      </c>
      <c r="D80" s="18">
        <v>7.5</v>
      </c>
      <c r="E80" s="30">
        <v>1</v>
      </c>
      <c r="F80" s="30">
        <v>1</v>
      </c>
      <c r="G80" s="8">
        <v>-0.54403789499999999</v>
      </c>
      <c r="H80" s="30">
        <v>0.2</v>
      </c>
      <c r="I80" s="1">
        <v>3</v>
      </c>
      <c r="J80" s="1">
        <v>2.1</v>
      </c>
      <c r="K80" s="1">
        <v>0.96502109999999997</v>
      </c>
      <c r="L80" s="9">
        <v>99.9</v>
      </c>
      <c r="N80" s="1">
        <v>0.9</v>
      </c>
      <c r="O80">
        <f>$Y$21/4</f>
        <v>1890.35</v>
      </c>
      <c r="P80" s="18">
        <v>0.16294</v>
      </c>
      <c r="R80" s="20">
        <v>-3.0442562017970989</v>
      </c>
      <c r="S80">
        <v>376.9</v>
      </c>
      <c r="U80" s="18">
        <v>1.08205</v>
      </c>
      <c r="V80" s="6">
        <v>3097.3310000000001</v>
      </c>
      <c r="W80" s="3" t="s">
        <v>145</v>
      </c>
      <c r="X80">
        <v>7975.2</v>
      </c>
      <c r="Y80">
        <v>6212.4</v>
      </c>
      <c r="Z80" s="3">
        <f t="shared" si="1"/>
        <v>38899</v>
      </c>
      <c r="AD80" s="1">
        <v>1.5</v>
      </c>
      <c r="AH80">
        <v>1.1119000000000001</v>
      </c>
      <c r="AK80" s="21">
        <v>4.3</v>
      </c>
      <c r="AL80" s="21"/>
      <c r="AM80" s="21"/>
      <c r="AN80" s="21"/>
      <c r="AO80" s="21"/>
      <c r="AP80" s="21">
        <v>1.8</v>
      </c>
      <c r="AQ80" s="21"/>
      <c r="AR80" s="21"/>
      <c r="AT80" s="21">
        <v>5.9</v>
      </c>
    </row>
    <row r="81" spans="1:46">
      <c r="A81" s="2">
        <v>43739</v>
      </c>
      <c r="B81" s="1">
        <v>0.3</v>
      </c>
      <c r="C81" s="1">
        <v>5</v>
      </c>
      <c r="D81" s="18">
        <v>7.4666666666666668</v>
      </c>
      <c r="E81" s="30">
        <v>1.2</v>
      </c>
      <c r="F81" s="30">
        <v>1</v>
      </c>
      <c r="G81" s="8">
        <v>-0.37379028399999997</v>
      </c>
      <c r="H81" s="30">
        <v>0.3</v>
      </c>
      <c r="I81" s="1">
        <v>2</v>
      </c>
      <c r="J81" s="1">
        <v>2</v>
      </c>
      <c r="K81" s="1">
        <v>-0.444042086</v>
      </c>
      <c r="L81" s="9">
        <v>99.2</v>
      </c>
      <c r="N81" s="1">
        <v>-1.1000000000000001</v>
      </c>
      <c r="O81">
        <f>$Y$21/4</f>
        <v>1890.35</v>
      </c>
      <c r="P81" s="18">
        <v>5.6030000000000003E-2</v>
      </c>
      <c r="R81" s="20">
        <v>-2.5458453917278212</v>
      </c>
      <c r="S81">
        <v>414.7</v>
      </c>
      <c r="U81" s="18">
        <v>-1.89055</v>
      </c>
      <c r="V81" s="6">
        <v>3037.6559999999999</v>
      </c>
      <c r="W81" s="3" t="s">
        <v>146</v>
      </c>
      <c r="X81">
        <v>9062.9</v>
      </c>
      <c r="Y81">
        <v>7207.8</v>
      </c>
      <c r="Z81" s="3">
        <f t="shared" si="1"/>
        <v>38930</v>
      </c>
      <c r="AD81" s="1">
        <v>0.9</v>
      </c>
      <c r="AH81">
        <v>1.1071</v>
      </c>
      <c r="AK81" s="21">
        <v>4.7</v>
      </c>
      <c r="AL81" s="21"/>
      <c r="AM81" s="21"/>
      <c r="AN81" s="21"/>
      <c r="AO81" s="21"/>
      <c r="AP81" s="21">
        <v>1.2</v>
      </c>
      <c r="AQ81" s="21"/>
      <c r="AR81" s="21"/>
      <c r="AT81" s="21">
        <v>5.8</v>
      </c>
    </row>
    <row r="82" spans="1:46">
      <c r="A82" s="2">
        <v>43831</v>
      </c>
      <c r="B82" s="1">
        <v>-1.8</v>
      </c>
      <c r="C82" s="1">
        <v>5</v>
      </c>
      <c r="D82" s="18">
        <v>7.3666666666666671</v>
      </c>
      <c r="E82" s="30">
        <v>1.6</v>
      </c>
      <c r="F82" s="30">
        <v>1.1000000000000001</v>
      </c>
      <c r="G82" s="8">
        <v>-0.44033333299999999</v>
      </c>
      <c r="H82" s="30">
        <v>0.3</v>
      </c>
      <c r="I82" s="1">
        <v>-3.7</v>
      </c>
      <c r="J82" s="1">
        <v>-0.9</v>
      </c>
      <c r="K82" s="1">
        <v>2.3199836079999998</v>
      </c>
      <c r="L82" s="9">
        <v>100.1</v>
      </c>
      <c r="N82" s="1">
        <v>-2</v>
      </c>
      <c r="O82">
        <f>$Y$22/4</f>
        <v>1799.05</v>
      </c>
      <c r="P82" s="18">
        <v>-3.4341699999999999</v>
      </c>
      <c r="R82" s="20">
        <v>3.62882309515027</v>
      </c>
      <c r="S82">
        <v>379</v>
      </c>
      <c r="U82" s="18">
        <v>-5.4815800000000001</v>
      </c>
      <c r="V82" s="6">
        <v>2933.47</v>
      </c>
      <c r="W82" s="3" t="s">
        <v>147</v>
      </c>
      <c r="X82">
        <v>9739.2999999999993</v>
      </c>
      <c r="Y82">
        <v>7587.9</v>
      </c>
      <c r="Z82" s="3">
        <f t="shared" si="1"/>
        <v>38961</v>
      </c>
      <c r="AD82" s="1">
        <v>-1.5</v>
      </c>
      <c r="AH82">
        <v>1.1027</v>
      </c>
      <c r="AK82" s="21">
        <v>2.9</v>
      </c>
      <c r="AL82" s="21"/>
      <c r="AM82" s="21"/>
      <c r="AN82" s="21"/>
      <c r="AO82" s="21"/>
      <c r="AP82" s="21">
        <v>-2.9</v>
      </c>
      <c r="AQ82" s="21"/>
      <c r="AR82" s="21"/>
      <c r="AT82" s="21">
        <v>-6.9</v>
      </c>
    </row>
    <row r="83" spans="1:46">
      <c r="A83" s="2">
        <v>43922</v>
      </c>
      <c r="B83" s="1">
        <v>-9.1999999999999993</v>
      </c>
      <c r="C83" s="1">
        <v>6.1</v>
      </c>
      <c r="D83" s="18">
        <v>7.7</v>
      </c>
      <c r="E83" s="30">
        <v>0.7</v>
      </c>
      <c r="F83" s="30">
        <v>0.2</v>
      </c>
      <c r="G83" s="8">
        <v>-0.46676190499999998</v>
      </c>
      <c r="H83" s="30">
        <v>0.5</v>
      </c>
      <c r="I83" s="1">
        <v>-22.2</v>
      </c>
      <c r="J83" s="1">
        <v>-17.5</v>
      </c>
      <c r="K83" s="1">
        <v>5.1741168350000004</v>
      </c>
      <c r="L83" s="9">
        <v>84.3</v>
      </c>
      <c r="N83" s="1">
        <v>-20.5</v>
      </c>
      <c r="O83">
        <f>$Y$22/4</f>
        <v>1799.05</v>
      </c>
      <c r="P83" s="18">
        <v>-11.27702</v>
      </c>
      <c r="R83" s="20">
        <v>-8.32119646560575</v>
      </c>
      <c r="S83">
        <v>429</v>
      </c>
      <c r="U83" s="18">
        <v>-22.08324</v>
      </c>
      <c r="V83" s="6">
        <v>2421.134</v>
      </c>
      <c r="W83" s="3" t="s">
        <v>148</v>
      </c>
      <c r="X83">
        <v>9836.4</v>
      </c>
      <c r="Y83">
        <v>7950.2</v>
      </c>
      <c r="Z83" s="3">
        <f t="shared" si="1"/>
        <v>38991</v>
      </c>
      <c r="AD83" s="1">
        <v>-10.6</v>
      </c>
      <c r="AH83">
        <v>1.1013999999999999</v>
      </c>
      <c r="AK83" s="21">
        <v>-6.9</v>
      </c>
      <c r="AL83" s="21"/>
      <c r="AM83" s="21"/>
      <c r="AN83" s="21"/>
      <c r="AO83" s="21"/>
      <c r="AP83" s="21">
        <v>-14.1</v>
      </c>
      <c r="AQ83" s="21"/>
      <c r="AR83" s="21"/>
      <c r="AT83" s="21">
        <v>3.1</v>
      </c>
    </row>
    <row r="84" spans="1:46">
      <c r="A84" s="2">
        <v>44013</v>
      </c>
      <c r="B84" s="1">
        <v>8.9</v>
      </c>
      <c r="C84" s="1">
        <v>6.3</v>
      </c>
      <c r="D84" s="18">
        <v>8.5666666666666664</v>
      </c>
      <c r="E84" s="30">
        <v>-0.2</v>
      </c>
      <c r="F84" s="30">
        <v>0</v>
      </c>
      <c r="G84" s="8">
        <v>-0.52348923999999997</v>
      </c>
      <c r="H84" s="30">
        <v>0.2</v>
      </c>
      <c r="I84" s="1">
        <v>-9.6999999999999993</v>
      </c>
      <c r="J84" s="1">
        <v>-9.9</v>
      </c>
      <c r="K84" s="1">
        <v>-5.2851272979999999</v>
      </c>
      <c r="L84" s="9">
        <v>97.6</v>
      </c>
      <c r="N84" s="1">
        <v>17.2</v>
      </c>
      <c r="O84">
        <f>$Y$22/4</f>
        <v>1799.05</v>
      </c>
      <c r="P84" s="18">
        <v>12.103949999999999</v>
      </c>
      <c r="R84" s="20">
        <v>0.72399981900943</v>
      </c>
      <c r="S84">
        <v>438.3</v>
      </c>
      <c r="U84" s="18">
        <v>-8.39846</v>
      </c>
      <c r="V84" s="6">
        <v>2837.203</v>
      </c>
      <c r="W84" s="3" t="s">
        <v>149</v>
      </c>
      <c r="X84">
        <v>10555.3</v>
      </c>
      <c r="Y84">
        <v>8886.5</v>
      </c>
      <c r="Z84" s="3">
        <f t="shared" si="1"/>
        <v>39022</v>
      </c>
      <c r="AD84" s="1">
        <v>-2.6</v>
      </c>
      <c r="AH84">
        <v>1.1689000000000001</v>
      </c>
      <c r="AK84" s="21">
        <v>-0.2</v>
      </c>
      <c r="AL84" s="21"/>
      <c r="AM84" s="21"/>
      <c r="AN84" s="21"/>
      <c r="AO84" s="21"/>
      <c r="AP84" s="21">
        <v>-3.9</v>
      </c>
      <c r="AQ84" s="21"/>
      <c r="AR84" s="21"/>
      <c r="AT84" s="21">
        <v>4.8</v>
      </c>
    </row>
    <row r="85" spans="1:46">
      <c r="A85" s="2">
        <v>44105</v>
      </c>
      <c r="B85" s="1">
        <v>0.8</v>
      </c>
      <c r="C85" s="1">
        <v>6.1</v>
      </c>
      <c r="D85" s="18">
        <v>8.2666666666666675</v>
      </c>
      <c r="E85" s="30">
        <v>-0.6</v>
      </c>
      <c r="F85" s="30">
        <v>-0.3</v>
      </c>
      <c r="G85" s="8">
        <v>-0.61351154399999996</v>
      </c>
      <c r="H85" s="30">
        <v>0</v>
      </c>
      <c r="I85" s="1">
        <v>-4.5999999999999996</v>
      </c>
      <c r="J85" s="1">
        <v>-7.4</v>
      </c>
      <c r="K85" s="1">
        <v>0.38957438799999999</v>
      </c>
      <c r="L85" s="9">
        <v>101.3</v>
      </c>
      <c r="N85" s="1">
        <v>4.5</v>
      </c>
      <c r="O85">
        <f>$Y$22/4</f>
        <v>1799.05</v>
      </c>
      <c r="P85" s="18">
        <v>-6.2100000000000002E-2</v>
      </c>
      <c r="R85" s="20">
        <v>-0.39667660907039998</v>
      </c>
      <c r="S85">
        <v>470.2</v>
      </c>
      <c r="U85" s="18">
        <v>0.11641</v>
      </c>
      <c r="V85" s="6">
        <v>3041.192</v>
      </c>
      <c r="W85" s="3" t="s">
        <v>150</v>
      </c>
      <c r="X85">
        <v>9421.7000000000007</v>
      </c>
      <c r="Y85">
        <v>7780.6</v>
      </c>
      <c r="Z85" s="3">
        <f t="shared" si="1"/>
        <v>39052</v>
      </c>
      <c r="AD85" s="1">
        <v>-2.1</v>
      </c>
      <c r="AH85">
        <v>1.1929000000000001</v>
      </c>
      <c r="AK85" s="21">
        <v>0.6</v>
      </c>
      <c r="AL85" s="21"/>
      <c r="AM85" s="21"/>
      <c r="AN85" s="21"/>
      <c r="AO85" s="21"/>
      <c r="AP85" s="21">
        <v>-4</v>
      </c>
      <c r="AQ85" s="21"/>
      <c r="AR85" s="21"/>
      <c r="AT85" s="21">
        <v>6.4</v>
      </c>
    </row>
    <row r="86" spans="1:46">
      <c r="A86" s="2">
        <v>44197</v>
      </c>
      <c r="B86" s="1">
        <v>-1.3</v>
      </c>
      <c r="C86" s="1">
        <v>6</v>
      </c>
      <c r="D86" s="18">
        <v>8.1999999999999993</v>
      </c>
      <c r="E86" s="30">
        <v>1.7</v>
      </c>
      <c r="F86" s="30">
        <v>1.1000000000000001</v>
      </c>
      <c r="G86" s="8">
        <v>-0.46459420299999998</v>
      </c>
      <c r="H86" s="30">
        <v>0</v>
      </c>
      <c r="I86" s="1">
        <v>-0.1</v>
      </c>
      <c r="J86" s="1">
        <v>-2.5</v>
      </c>
      <c r="K86" s="1">
        <v>0.84115114099999999</v>
      </c>
      <c r="L86" s="9">
        <v>100.9</v>
      </c>
      <c r="N86" s="1">
        <v>2.6</v>
      </c>
      <c r="O86">
        <f>$Y$23/4</f>
        <v>2033.95</v>
      </c>
      <c r="P86" s="18">
        <v>0.39471000000000001</v>
      </c>
      <c r="R86" s="20">
        <v>7.4757720944453796</v>
      </c>
      <c r="S86">
        <v>458</v>
      </c>
      <c r="U86" s="18">
        <v>5.6779500000000001</v>
      </c>
      <c r="V86" s="6">
        <v>3100.0309999999999</v>
      </c>
      <c r="W86" s="3" t="s">
        <v>151</v>
      </c>
      <c r="X86">
        <v>9012.2000000000007</v>
      </c>
      <c r="Y86">
        <v>7525.2</v>
      </c>
      <c r="Z86" s="3">
        <f t="shared" si="1"/>
        <v>39083</v>
      </c>
      <c r="AD86" s="1">
        <v>-1.6</v>
      </c>
      <c r="AH86">
        <v>1.2048000000000001</v>
      </c>
      <c r="AK86" s="21">
        <v>4.0999999999999996</v>
      </c>
      <c r="AL86" s="21"/>
      <c r="AM86" s="21"/>
      <c r="AN86" s="21"/>
      <c r="AO86" s="21"/>
      <c r="AP86" s="21">
        <v>-0.2</v>
      </c>
      <c r="AQ86" s="21"/>
      <c r="AR86" s="21"/>
      <c r="AT86" s="21">
        <v>18.7</v>
      </c>
    </row>
    <row r="87" spans="1:46">
      <c r="A87" s="2">
        <v>44287</v>
      </c>
      <c r="B87" s="1">
        <v>2.2000000000000002</v>
      </c>
      <c r="C87" s="1">
        <v>5.9</v>
      </c>
      <c r="D87" s="18">
        <v>8</v>
      </c>
      <c r="E87" s="30">
        <v>2.2000000000000002</v>
      </c>
      <c r="F87" s="30">
        <v>1.8</v>
      </c>
      <c r="G87" s="8">
        <v>-0.279045455</v>
      </c>
      <c r="H87" s="30">
        <v>0.3</v>
      </c>
      <c r="I87" s="1">
        <v>26.9</v>
      </c>
      <c r="J87" s="1">
        <v>19.5</v>
      </c>
      <c r="K87" s="1">
        <v>-1.173164289</v>
      </c>
      <c r="L87" s="9">
        <v>100.1</v>
      </c>
      <c r="N87" s="1">
        <v>1</v>
      </c>
      <c r="O87">
        <f>$Y$23/4</f>
        <v>2033.95</v>
      </c>
      <c r="P87" s="18">
        <v>2.10263</v>
      </c>
      <c r="R87" s="20">
        <v>8.6168710763757801</v>
      </c>
      <c r="S87">
        <v>455.3</v>
      </c>
      <c r="U87" s="18">
        <v>30.437719999999999</v>
      </c>
      <c r="V87" s="6">
        <v>3158.0720000000001</v>
      </c>
      <c r="W87" s="3" t="s">
        <v>152</v>
      </c>
      <c r="X87">
        <v>9134.7999999999993</v>
      </c>
      <c r="Y87">
        <v>6608.2</v>
      </c>
      <c r="Z87" s="3">
        <f t="shared" si="1"/>
        <v>39114</v>
      </c>
      <c r="AD87" s="1">
        <v>10.8</v>
      </c>
      <c r="AH87">
        <v>1.2058</v>
      </c>
      <c r="AK87" s="21">
        <v>17</v>
      </c>
      <c r="AL87" s="21"/>
      <c r="AM87" s="21"/>
      <c r="AN87" s="21"/>
      <c r="AO87" s="21"/>
      <c r="AP87" s="21">
        <v>14.8</v>
      </c>
      <c r="AQ87" s="21"/>
      <c r="AR87" s="21"/>
      <c r="AT87" s="21">
        <v>8.3000000000000007</v>
      </c>
    </row>
    <row r="88" spans="1:46">
      <c r="A88" s="2">
        <v>44378</v>
      </c>
      <c r="B88" s="1">
        <v>0.7</v>
      </c>
      <c r="C88" s="1">
        <v>5.5</v>
      </c>
      <c r="D88" s="18">
        <v>7.5333333333333332</v>
      </c>
      <c r="E88" s="30">
        <v>3.5</v>
      </c>
      <c r="F88" s="30">
        <v>2.8</v>
      </c>
      <c r="G88" s="8">
        <v>-0.45090909099999998</v>
      </c>
      <c r="H88" s="30">
        <v>0.1</v>
      </c>
      <c r="I88" s="1">
        <v>7.7</v>
      </c>
      <c r="J88" s="1">
        <v>8.8000000000000007</v>
      </c>
      <c r="K88" s="1">
        <v>1.967425395</v>
      </c>
      <c r="L88" s="9">
        <v>99.8</v>
      </c>
      <c r="N88" s="1">
        <v>-0.6</v>
      </c>
      <c r="O88">
        <f>$Y$23/4</f>
        <v>2033.95</v>
      </c>
      <c r="P88" s="18">
        <v>2.0802700000000001</v>
      </c>
      <c r="R88" s="20">
        <v>3.1575562492633602</v>
      </c>
      <c r="S88">
        <v>441.4</v>
      </c>
      <c r="U88" s="18">
        <v>13.59667</v>
      </c>
      <c r="V88" s="6">
        <v>3222.9679999999998</v>
      </c>
      <c r="W88" s="3" t="s">
        <v>153</v>
      </c>
      <c r="X88">
        <v>10328.4</v>
      </c>
      <c r="Y88">
        <v>8202.7000000000007</v>
      </c>
      <c r="Z88" s="3">
        <f t="shared" si="1"/>
        <v>39142</v>
      </c>
      <c r="AD88" s="1">
        <v>2.4</v>
      </c>
      <c r="AH88">
        <v>1.1788000000000001</v>
      </c>
      <c r="AK88" s="21">
        <v>10.1</v>
      </c>
      <c r="AL88" s="21"/>
      <c r="AM88" s="21"/>
      <c r="AN88" s="21"/>
      <c r="AO88" s="21"/>
      <c r="AP88" s="21">
        <v>4.5999999999999996</v>
      </c>
      <c r="AQ88" s="21"/>
      <c r="AR88" s="21"/>
      <c r="AT88" s="21">
        <v>5.2</v>
      </c>
    </row>
    <row r="89" spans="1:46">
      <c r="A89" s="2">
        <v>44470</v>
      </c>
      <c r="B89" s="1">
        <v>0</v>
      </c>
      <c r="C89" s="1">
        <v>5.3</v>
      </c>
      <c r="D89" s="18">
        <v>7.1333333333333329</v>
      </c>
      <c r="E89" s="30">
        <v>5.4</v>
      </c>
      <c r="F89" s="30">
        <v>4.5999999999999996</v>
      </c>
      <c r="G89" s="8">
        <v>-0.30073593100000001</v>
      </c>
      <c r="H89" s="30">
        <v>0.3</v>
      </c>
      <c r="I89" s="1">
        <v>6.8</v>
      </c>
      <c r="J89" s="1">
        <v>11.3</v>
      </c>
      <c r="K89" s="1">
        <v>1.1958062629999999</v>
      </c>
      <c r="L89" s="9">
        <v>99.9</v>
      </c>
      <c r="N89" s="1">
        <v>3.7</v>
      </c>
      <c r="O89">
        <f>$Y$23/4</f>
        <v>2033.95</v>
      </c>
      <c r="P89" s="18">
        <v>0.54925999999999997</v>
      </c>
      <c r="R89" s="20">
        <v>6.5731795404730997</v>
      </c>
      <c r="S89">
        <v>500.6</v>
      </c>
      <c r="U89" s="18">
        <v>11.06237</v>
      </c>
      <c r="V89" s="6">
        <v>3377.62</v>
      </c>
      <c r="W89" s="3" t="s">
        <v>154</v>
      </c>
      <c r="X89">
        <v>8915.2000000000007</v>
      </c>
      <c r="Y89">
        <v>6746</v>
      </c>
      <c r="Z89" s="3">
        <f t="shared" si="1"/>
        <v>39173</v>
      </c>
      <c r="AD89" s="1">
        <v>1.6</v>
      </c>
      <c r="AH89">
        <v>1.1435</v>
      </c>
      <c r="AK89" s="21">
        <v>11.9</v>
      </c>
      <c r="AL89" s="21"/>
      <c r="AM89" s="21"/>
      <c r="AN89" s="21"/>
      <c r="AO89" s="21"/>
      <c r="AP89" s="21">
        <v>5.2</v>
      </c>
      <c r="AQ89" s="21"/>
      <c r="AR89" s="21"/>
      <c r="AT89" s="21">
        <v>4.3</v>
      </c>
    </row>
    <row r="90" spans="1:46">
      <c r="A90" s="2">
        <v>44562</v>
      </c>
      <c r="B90" s="1">
        <v>1</v>
      </c>
      <c r="C90" s="1">
        <v>5.0999999999999996</v>
      </c>
      <c r="D90" s="18">
        <v>6.833333333333333</v>
      </c>
      <c r="E90" s="30">
        <v>6.1</v>
      </c>
      <c r="F90" s="30">
        <v>6.1</v>
      </c>
      <c r="G90" s="8">
        <v>0.10565907500000001</v>
      </c>
      <c r="H90" s="30">
        <v>0.8</v>
      </c>
      <c r="I90" s="1">
        <v>3.9</v>
      </c>
      <c r="J90" s="1">
        <v>6.8</v>
      </c>
      <c r="K90" s="1">
        <v>0.44063753</v>
      </c>
      <c r="L90" s="9">
        <v>101</v>
      </c>
      <c r="N90" s="1">
        <v>-0.1</v>
      </c>
      <c r="O90">
        <f>$Y$24/4</f>
        <v>2032.85</v>
      </c>
      <c r="P90" s="18">
        <v>0.60416999999999998</v>
      </c>
      <c r="R90" s="20">
        <v>5.6895696947783003</v>
      </c>
      <c r="S90">
        <v>437.3</v>
      </c>
      <c r="U90" s="18">
        <v>12.746029999999999</v>
      </c>
      <c r="V90" s="6">
        <v>3495.1619999999998</v>
      </c>
      <c r="W90" s="3" t="s">
        <v>155</v>
      </c>
      <c r="X90">
        <v>9426.2000000000007</v>
      </c>
      <c r="Y90">
        <v>7157.4</v>
      </c>
      <c r="Z90" s="3">
        <f t="shared" si="1"/>
        <v>39203</v>
      </c>
      <c r="AD90" s="1">
        <v>4</v>
      </c>
      <c r="AH90">
        <v>1.1216999999999999</v>
      </c>
      <c r="AK90" s="21">
        <v>10.7</v>
      </c>
      <c r="AL90" s="21"/>
      <c r="AM90" s="21"/>
      <c r="AN90" s="21"/>
      <c r="AO90" s="21"/>
      <c r="AP90" s="21">
        <v>5.4</v>
      </c>
      <c r="AQ90" s="21"/>
      <c r="AR90" s="21"/>
      <c r="AT90" s="21">
        <v>4.8</v>
      </c>
    </row>
    <row r="91" spans="1:46">
      <c r="A91" s="2">
        <v>44652</v>
      </c>
      <c r="B91" s="1">
        <v>-0.1</v>
      </c>
      <c r="C91" s="1">
        <v>5.0999999999999996</v>
      </c>
      <c r="D91" s="1"/>
      <c r="E91" s="30">
        <v>8.3000000000000007</v>
      </c>
      <c r="F91" s="30">
        <v>8</v>
      </c>
      <c r="G91" s="8">
        <v>1.048014354</v>
      </c>
      <c r="H91" s="30">
        <v>2</v>
      </c>
      <c r="I91" s="1">
        <v>3.8</v>
      </c>
      <c r="J91" s="1">
        <v>7.7</v>
      </c>
      <c r="K91" s="1">
        <v>-1.1231299999999999E-4</v>
      </c>
      <c r="L91" s="9">
        <v>98.3</v>
      </c>
      <c r="N91" s="1">
        <v>0.9</v>
      </c>
      <c r="O91">
        <f>$Y$24/4</f>
        <v>2032.85</v>
      </c>
      <c r="P91" s="18">
        <v>0.81647999999999998</v>
      </c>
      <c r="R91" s="20">
        <v>8.4726718504168996</v>
      </c>
      <c r="S91">
        <v>447.7</v>
      </c>
      <c r="U91" s="18">
        <v>11.786149999999999</v>
      </c>
      <c r="V91" s="6">
        <v>3530.2869999999998</v>
      </c>
      <c r="W91" s="3" t="s">
        <v>156</v>
      </c>
      <c r="X91">
        <v>9758.5</v>
      </c>
      <c r="Y91">
        <v>7395.8</v>
      </c>
      <c r="Z91" s="3">
        <f t="shared" si="1"/>
        <v>39234</v>
      </c>
      <c r="AD91" s="1">
        <v>1.6</v>
      </c>
      <c r="AH91">
        <v>1.0647</v>
      </c>
      <c r="AK91" s="21">
        <v>9.6999999999999993</v>
      </c>
      <c r="AL91" s="21"/>
      <c r="AM91" s="21"/>
      <c r="AN91" s="21"/>
      <c r="AO91" s="21"/>
      <c r="AP91" s="21">
        <v>4.0999999999999996</v>
      </c>
      <c r="AQ91" s="21"/>
      <c r="AR91" s="21"/>
      <c r="AT91" s="21">
        <v>0.4</v>
      </c>
    </row>
    <row r="92" spans="1:46">
      <c r="A92" s="2">
        <v>44743</v>
      </c>
      <c r="B92" s="1">
        <v>0.4</v>
      </c>
      <c r="C92" s="1">
        <v>5.5</v>
      </c>
      <c r="D92" s="1"/>
      <c r="E92" s="30">
        <v>9.4</v>
      </c>
      <c r="F92" s="30">
        <v>9.3000000000000007</v>
      </c>
      <c r="G92" s="8">
        <v>1.3039023780000001</v>
      </c>
      <c r="H92" s="30">
        <v>2.2999999999999998</v>
      </c>
      <c r="I92" s="1">
        <v>5.5</v>
      </c>
      <c r="J92" s="1">
        <v>10.199999999999999</v>
      </c>
      <c r="K92" s="1">
        <v>1.1345507189999999</v>
      </c>
      <c r="L92" s="9">
        <v>98.5</v>
      </c>
      <c r="N92" s="1">
        <v>1</v>
      </c>
      <c r="O92">
        <f>$Y$24/4</f>
        <v>2032.85</v>
      </c>
      <c r="P92" s="18">
        <v>0.47155000000000002</v>
      </c>
      <c r="R92" s="20">
        <v>-2.3418192944524998</v>
      </c>
      <c r="S92">
        <v>453.3</v>
      </c>
      <c r="U92" s="18">
        <v>8.2054500000000008</v>
      </c>
      <c r="V92" s="6">
        <v>3487.4270000000001</v>
      </c>
      <c r="W92" s="3" t="s">
        <v>157</v>
      </c>
      <c r="X92">
        <v>8662.6</v>
      </c>
      <c r="Y92">
        <v>6762.2</v>
      </c>
      <c r="Z92" s="3">
        <f t="shared" si="1"/>
        <v>39264</v>
      </c>
      <c r="AD92" s="1">
        <v>1.2</v>
      </c>
      <c r="AH92">
        <v>1.0069999999999999</v>
      </c>
      <c r="AK92" s="21">
        <v>9.1</v>
      </c>
      <c r="AL92" s="21"/>
      <c r="AM92" s="21"/>
      <c r="AN92" s="21"/>
      <c r="AO92" s="21"/>
      <c r="AP92" s="21">
        <v>2.5</v>
      </c>
      <c r="AQ92" s="21"/>
      <c r="AR92" s="21"/>
      <c r="AT92" s="21">
        <v>3.9</v>
      </c>
    </row>
    <row r="93" spans="1:46">
      <c r="A93" s="2">
        <v>44835</v>
      </c>
      <c r="B93" s="1">
        <v>-0.4</v>
      </c>
      <c r="C93" s="1">
        <v>5.5</v>
      </c>
      <c r="D93" s="1"/>
      <c r="E93" s="30">
        <v>10.8</v>
      </c>
      <c r="F93" s="30">
        <v>10</v>
      </c>
      <c r="G93" s="8">
        <v>2.112756133</v>
      </c>
      <c r="H93" s="30">
        <v>3</v>
      </c>
      <c r="I93" s="1">
        <v>0.7</v>
      </c>
      <c r="J93" s="1">
        <v>2.6</v>
      </c>
      <c r="K93" s="1">
        <v>2.8696497490000001</v>
      </c>
      <c r="L93" s="9">
        <v>99.2</v>
      </c>
      <c r="N93" s="1">
        <v>-1.1000000000000001</v>
      </c>
      <c r="O93">
        <f>$Y$24/4</f>
        <v>2032.85</v>
      </c>
      <c r="P93" s="18">
        <v>-6.8700000000000002E-3</v>
      </c>
      <c r="R93" s="20">
        <v>-1.3515218563061</v>
      </c>
      <c r="S93">
        <v>568.9</v>
      </c>
      <c r="U93" s="18">
        <v>2.13171</v>
      </c>
      <c r="V93" s="6">
        <v>3449.6210000000001</v>
      </c>
      <c r="W93" s="3" t="s">
        <v>158</v>
      </c>
      <c r="X93">
        <v>9470.4</v>
      </c>
      <c r="Y93">
        <v>7634.2</v>
      </c>
      <c r="Z93" s="3">
        <f t="shared" si="1"/>
        <v>39295</v>
      </c>
      <c r="AD93" s="1">
        <v>0.8</v>
      </c>
      <c r="AH93">
        <v>1.0205</v>
      </c>
      <c r="AK93" s="21">
        <v>7.1</v>
      </c>
      <c r="AL93" s="21"/>
      <c r="AM93" s="21"/>
      <c r="AN93" s="21"/>
      <c r="AO93" s="21"/>
      <c r="AP93" s="21">
        <v>1.9</v>
      </c>
      <c r="AQ93" s="21"/>
      <c r="AR93" s="21"/>
      <c r="AT93" s="21">
        <v>2.9</v>
      </c>
    </row>
    <row r="94" spans="1:46">
      <c r="A94" s="2">
        <v>44927</v>
      </c>
      <c r="B94" s="1">
        <v>0.1</v>
      </c>
      <c r="C94" s="1">
        <v>5.5</v>
      </c>
      <c r="D94" s="1"/>
      <c r="E94" s="30">
        <v>8.6999999999999993</v>
      </c>
      <c r="F94" s="30">
        <v>8</v>
      </c>
      <c r="G94" s="8">
        <v>2.3155685109999999</v>
      </c>
      <c r="H94" s="30">
        <v>3.2</v>
      </c>
      <c r="I94" s="1">
        <v>0.7</v>
      </c>
      <c r="J94" s="1">
        <v>0.3</v>
      </c>
      <c r="K94" s="1">
        <v>2.5742279589999999</v>
      </c>
      <c r="L94" s="9">
        <v>99</v>
      </c>
      <c r="N94" s="1">
        <v>-0.2</v>
      </c>
      <c r="P94" s="18">
        <v>4.138E-2</v>
      </c>
      <c r="R94" s="20">
        <v>-14.338800721338</v>
      </c>
      <c r="S94">
        <v>497</v>
      </c>
      <c r="U94" s="18">
        <v>-0.99226000000000003</v>
      </c>
      <c r="V94" s="6">
        <v>3460.4810000000002</v>
      </c>
      <c r="W94" s="3" t="s">
        <v>159</v>
      </c>
      <c r="X94">
        <v>9550.6</v>
      </c>
      <c r="Y94">
        <v>7449.4</v>
      </c>
      <c r="Z94" s="3">
        <f t="shared" si="1"/>
        <v>39326</v>
      </c>
      <c r="AD94" s="1">
        <v>-0.1</v>
      </c>
      <c r="AH94">
        <v>1.073</v>
      </c>
      <c r="AK94" s="21">
        <v>7.1</v>
      </c>
      <c r="AL94" s="21"/>
      <c r="AM94" s="21"/>
      <c r="AN94" s="21"/>
      <c r="AO94" s="21"/>
      <c r="AP94" s="21">
        <v>1.3</v>
      </c>
      <c r="AQ94" s="21"/>
      <c r="AR94" s="21"/>
      <c r="AT94" s="21">
        <v>4.5</v>
      </c>
    </row>
    <row r="95" spans="1:46">
      <c r="A95" s="2">
        <v>45017</v>
      </c>
      <c r="B95" s="1">
        <v>0</v>
      </c>
      <c r="C95" s="1">
        <v>5.6</v>
      </c>
      <c r="D95" s="1"/>
      <c r="E95" s="30">
        <v>6.9</v>
      </c>
      <c r="F95" s="30">
        <v>6.2</v>
      </c>
      <c r="G95" s="8">
        <v>2.3593602690000002</v>
      </c>
      <c r="H95" s="30">
        <v>3.2</v>
      </c>
      <c r="I95" s="1">
        <v>-1.1000000000000001</v>
      </c>
      <c r="J95" s="1">
        <v>-1.8</v>
      </c>
      <c r="K95" s="1">
        <v>9.2769905E-2</v>
      </c>
      <c r="L95" s="9">
        <v>97.3</v>
      </c>
      <c r="N95" s="1">
        <v>-0.9</v>
      </c>
      <c r="P95" s="18">
        <v>0.12595999999999999</v>
      </c>
      <c r="R95" s="20">
        <v>-10.59271501772808</v>
      </c>
      <c r="S95">
        <v>477.6</v>
      </c>
      <c r="U95" s="18">
        <v>-3.8927700000000001</v>
      </c>
      <c r="V95" s="6">
        <v>3392.8609999999999</v>
      </c>
      <c r="W95" s="3" t="s">
        <v>160</v>
      </c>
      <c r="X95">
        <v>10976.6</v>
      </c>
      <c r="Y95">
        <v>8320.7999999999993</v>
      </c>
      <c r="Z95" s="3">
        <f t="shared" si="1"/>
        <v>39356</v>
      </c>
      <c r="AD95" s="1">
        <v>0.1</v>
      </c>
      <c r="AH95">
        <v>1.0887</v>
      </c>
      <c r="AK95" s="21">
        <v>5.9</v>
      </c>
      <c r="AL95" s="21"/>
      <c r="AM95" s="21"/>
      <c r="AN95" s="21"/>
      <c r="AO95" s="21"/>
      <c r="AP95" s="21">
        <v>0.6</v>
      </c>
      <c r="AQ95" s="21"/>
      <c r="AR95" s="21"/>
      <c r="AT95" s="21">
        <v>6.3</v>
      </c>
    </row>
    <row r="96" spans="1:46">
      <c r="A96" s="2">
        <v>45108</v>
      </c>
      <c r="B96" s="1">
        <v>0</v>
      </c>
      <c r="C96" s="1">
        <v>5.7</v>
      </c>
      <c r="D96" s="1"/>
      <c r="E96" s="30">
        <v>5.7</v>
      </c>
      <c r="F96" s="30">
        <v>4.9000000000000004</v>
      </c>
      <c r="G96" s="8">
        <v>2.5545824709999998</v>
      </c>
      <c r="H96" s="30">
        <v>3.4</v>
      </c>
      <c r="I96" s="1">
        <v>-2.8</v>
      </c>
      <c r="J96" s="1">
        <v>-5.3</v>
      </c>
      <c r="K96" s="1">
        <v>1.5655721570000001</v>
      </c>
      <c r="L96" s="9">
        <v>95.4</v>
      </c>
      <c r="N96" s="1">
        <v>-0.7</v>
      </c>
      <c r="P96" s="18">
        <v>-6.3670000000000004E-2</v>
      </c>
      <c r="R96" s="20">
        <v>6.2133601011670002E-2</v>
      </c>
      <c r="U96" s="18">
        <v>-1.7054100000000001</v>
      </c>
      <c r="V96" s="6">
        <v>3427.9520000000002</v>
      </c>
      <c r="W96" s="3" t="s">
        <v>161</v>
      </c>
      <c r="X96">
        <v>10634.7</v>
      </c>
      <c r="Y96">
        <v>8318.4</v>
      </c>
      <c r="Z96" s="3">
        <f t="shared" si="1"/>
        <v>39387</v>
      </c>
      <c r="AD96" s="1">
        <v>-0.3</v>
      </c>
      <c r="AH96">
        <v>1.0884</v>
      </c>
      <c r="AK96" s="21">
        <v>6.2</v>
      </c>
      <c r="AL96" s="21"/>
      <c r="AM96" s="21"/>
      <c r="AN96" s="21"/>
      <c r="AO96" s="21"/>
      <c r="AP96" s="21">
        <v>0.1</v>
      </c>
      <c r="AQ96" s="21"/>
      <c r="AR96" s="21"/>
      <c r="AT96" s="21">
        <v>4.9000000000000004</v>
      </c>
    </row>
    <row r="97" spans="1:46">
      <c r="A97" s="3">
        <v>45200</v>
      </c>
      <c r="B97" s="1">
        <v>-0.3</v>
      </c>
      <c r="E97" s="1">
        <v>5.74</v>
      </c>
      <c r="F97" s="30">
        <v>2.7</v>
      </c>
      <c r="G97" s="8">
        <v>2.5088835719999998</v>
      </c>
      <c r="H97" s="30">
        <v>3.3</v>
      </c>
      <c r="I97" s="1">
        <v>-3.3</v>
      </c>
      <c r="J97" s="1">
        <v>-5.0999999999999996</v>
      </c>
      <c r="L97" s="9">
        <v>96.7</v>
      </c>
      <c r="N97" s="1">
        <v>-1.6</v>
      </c>
      <c r="P97" s="18">
        <v>-5.4140000000000001E-2</v>
      </c>
      <c r="U97" s="18">
        <v>-8.2589999999999997E-2</v>
      </c>
      <c r="V97" s="6">
        <v>3446.7719999999999</v>
      </c>
      <c r="W97" s="3" t="s">
        <v>162</v>
      </c>
      <c r="X97">
        <v>8879.4</v>
      </c>
      <c r="Y97">
        <v>7397.1</v>
      </c>
      <c r="Z97" s="3">
        <f t="shared" si="1"/>
        <v>39417</v>
      </c>
      <c r="AD97" s="1">
        <v>-0.2</v>
      </c>
      <c r="AH97">
        <v>1.0750999999999999</v>
      </c>
      <c r="AK97" s="21">
        <v>5.9</v>
      </c>
      <c r="AL97" s="21"/>
      <c r="AM97" s="21"/>
      <c r="AN97" s="21"/>
      <c r="AO97" s="21"/>
      <c r="AP97" s="21">
        <v>0.1</v>
      </c>
      <c r="AQ97" s="21"/>
      <c r="AR97" s="21"/>
      <c r="AT97" s="21">
        <v>5.2</v>
      </c>
    </row>
    <row r="98" spans="1:46">
      <c r="A98" s="3">
        <v>45292</v>
      </c>
      <c r="E98" s="1"/>
      <c r="F98" s="30"/>
      <c r="G98">
        <v>2.29</v>
      </c>
      <c r="H98" s="30">
        <v>3</v>
      </c>
      <c r="L98" s="19"/>
      <c r="U98" s="18">
        <v>1.3488899999999999</v>
      </c>
      <c r="V98" s="6">
        <v>3507.1590000000001</v>
      </c>
      <c r="W98" s="3" t="s">
        <v>163</v>
      </c>
      <c r="X98">
        <v>9423.7000000000007</v>
      </c>
      <c r="Y98">
        <v>7999.4</v>
      </c>
      <c r="Z98" s="3">
        <f t="shared" si="1"/>
        <v>39448</v>
      </c>
      <c r="AD98">
        <v>-0.2</v>
      </c>
      <c r="AK98" s="21">
        <v>5.5</v>
      </c>
      <c r="AL98" s="21"/>
      <c r="AM98" s="21"/>
      <c r="AN98" s="21"/>
      <c r="AO98" s="21"/>
      <c r="AP98" s="21">
        <v>0.3</v>
      </c>
      <c r="AQ98" s="21"/>
      <c r="AR98" s="21"/>
      <c r="AT98" s="21">
        <v>5.3</v>
      </c>
    </row>
    <row r="99" spans="1:46">
      <c r="E99" s="1"/>
      <c r="F99" s="1"/>
      <c r="L99" s="19"/>
      <c r="W99" s="3" t="s">
        <v>164</v>
      </c>
      <c r="X99">
        <v>9792.7999999999993</v>
      </c>
      <c r="Y99">
        <v>8230.9</v>
      </c>
      <c r="Z99" s="3">
        <f t="shared" si="1"/>
        <v>39479</v>
      </c>
    </row>
    <row r="100" spans="1:46">
      <c r="E100" s="1"/>
      <c r="F100" s="1"/>
      <c r="L100" s="19"/>
      <c r="W100" s="3" t="s">
        <v>165</v>
      </c>
      <c r="X100">
        <v>9265</v>
      </c>
      <c r="Y100">
        <v>7677.9</v>
      </c>
      <c r="Z100" s="3">
        <f t="shared" si="1"/>
        <v>39508</v>
      </c>
    </row>
    <row r="101" spans="1:46">
      <c r="E101" s="1"/>
      <c r="F101" s="1"/>
      <c r="L101" s="19"/>
      <c r="W101" s="3" t="s">
        <v>166</v>
      </c>
      <c r="X101">
        <v>10612.1</v>
      </c>
      <c r="Y101">
        <v>9520.4</v>
      </c>
      <c r="Z101" s="3">
        <f t="shared" si="1"/>
        <v>39539</v>
      </c>
    </row>
    <row r="102" spans="1:46">
      <c r="E102" s="1"/>
      <c r="F102" s="1"/>
      <c r="L102" s="19"/>
      <c r="W102" s="3" t="s">
        <v>167</v>
      </c>
      <c r="X102">
        <v>9567.7000000000007</v>
      </c>
      <c r="Y102">
        <v>8759.1</v>
      </c>
      <c r="Z102" s="3">
        <f t="shared" si="1"/>
        <v>39569</v>
      </c>
    </row>
    <row r="103" spans="1:46">
      <c r="E103" s="1"/>
      <c r="F103" s="1"/>
      <c r="L103" s="19"/>
      <c r="W103" s="3" t="s">
        <v>168</v>
      </c>
      <c r="X103">
        <v>10411.9</v>
      </c>
      <c r="Y103">
        <v>8303.7000000000007</v>
      </c>
      <c r="Z103" s="3">
        <f t="shared" si="1"/>
        <v>39600</v>
      </c>
    </row>
    <row r="104" spans="1:46">
      <c r="E104" s="1"/>
      <c r="F104" s="1"/>
      <c r="L104" s="19"/>
      <c r="W104" s="3" t="s">
        <v>169</v>
      </c>
      <c r="X104">
        <v>9434.7999999999993</v>
      </c>
      <c r="Y104">
        <v>7877.9</v>
      </c>
      <c r="Z104" s="3">
        <f t="shared" si="1"/>
        <v>39630</v>
      </c>
    </row>
    <row r="105" spans="1:46">
      <c r="E105" s="1"/>
      <c r="F105" s="1"/>
      <c r="L105" s="19"/>
      <c r="W105" s="3" t="s">
        <v>170</v>
      </c>
      <c r="X105">
        <v>9198.9</v>
      </c>
      <c r="Y105">
        <v>7464.3</v>
      </c>
      <c r="Z105" s="3">
        <f t="shared" si="1"/>
        <v>39661</v>
      </c>
    </row>
    <row r="106" spans="1:46">
      <c r="E106" s="1"/>
      <c r="F106" s="1"/>
      <c r="L106" s="19"/>
      <c r="W106" s="3" t="s">
        <v>171</v>
      </c>
      <c r="X106">
        <v>10453.700000000001</v>
      </c>
      <c r="Y106">
        <v>9191.7999999999993</v>
      </c>
      <c r="Z106" s="3">
        <f t="shared" si="1"/>
        <v>39692</v>
      </c>
    </row>
    <row r="107" spans="1:46">
      <c r="E107" s="1"/>
      <c r="F107" s="1"/>
      <c r="L107" s="19"/>
      <c r="W107" s="3" t="s">
        <v>172</v>
      </c>
      <c r="X107">
        <v>10628.8</v>
      </c>
      <c r="Y107">
        <v>8990.2000000000007</v>
      </c>
      <c r="Z107" s="3">
        <f t="shared" si="1"/>
        <v>39722</v>
      </c>
    </row>
    <row r="108" spans="1:46">
      <c r="E108" s="1"/>
      <c r="F108" s="1"/>
      <c r="L108" s="19"/>
      <c r="W108" s="3" t="s">
        <v>173</v>
      </c>
      <c r="X108">
        <v>9247.1</v>
      </c>
      <c r="Y108">
        <v>7990.4</v>
      </c>
      <c r="Z108" s="3">
        <f t="shared" si="1"/>
        <v>39753</v>
      </c>
    </row>
    <row r="109" spans="1:46">
      <c r="L109" s="19"/>
      <c r="W109" s="3" t="s">
        <v>174</v>
      </c>
      <c r="X109">
        <v>8410.7999999999993</v>
      </c>
      <c r="Y109">
        <v>7806.4</v>
      </c>
      <c r="Z109" s="3">
        <f t="shared" si="1"/>
        <v>39783</v>
      </c>
    </row>
    <row r="110" spans="1:46">
      <c r="L110" s="19"/>
      <c r="W110" s="3" t="s">
        <v>175</v>
      </c>
      <c r="X110">
        <v>7569.9</v>
      </c>
      <c r="Y110">
        <v>7141.8</v>
      </c>
      <c r="Z110" s="3">
        <f t="shared" si="1"/>
        <v>39814</v>
      </c>
    </row>
    <row r="111" spans="1:46">
      <c r="L111" s="19"/>
      <c r="W111" s="3" t="s">
        <v>176</v>
      </c>
      <c r="X111">
        <v>7312.2</v>
      </c>
      <c r="Y111">
        <v>6875.4</v>
      </c>
      <c r="Z111" s="3">
        <f t="shared" si="1"/>
        <v>39845</v>
      </c>
    </row>
    <row r="112" spans="1:46">
      <c r="L112" s="19"/>
      <c r="W112" s="3" t="s">
        <v>177</v>
      </c>
      <c r="X112">
        <v>8135.9</v>
      </c>
      <c r="Y112">
        <v>7101.8</v>
      </c>
      <c r="Z112" s="3">
        <f t="shared" si="1"/>
        <v>39873</v>
      </c>
    </row>
    <row r="113" spans="12:26">
      <c r="L113" s="19"/>
      <c r="W113" s="3" t="s">
        <v>178</v>
      </c>
      <c r="X113">
        <v>7125.8</v>
      </c>
      <c r="Y113">
        <v>6468.1</v>
      </c>
      <c r="Z113" s="3">
        <f t="shared" si="1"/>
        <v>39904</v>
      </c>
    </row>
    <row r="114" spans="12:26">
      <c r="L114" s="19"/>
      <c r="W114" s="3" t="s">
        <v>179</v>
      </c>
      <c r="X114">
        <v>6875.2</v>
      </c>
      <c r="Y114">
        <v>5965.1</v>
      </c>
      <c r="Z114" s="3">
        <f t="shared" si="1"/>
        <v>39934</v>
      </c>
    </row>
    <row r="115" spans="12:26">
      <c r="L115" s="19"/>
      <c r="W115" s="3" t="s">
        <v>180</v>
      </c>
      <c r="X115">
        <v>7403.5</v>
      </c>
      <c r="Y115">
        <v>6597.8</v>
      </c>
      <c r="Z115" s="3">
        <f t="shared" si="1"/>
        <v>39965</v>
      </c>
    </row>
    <row r="116" spans="12:26">
      <c r="L116" s="19"/>
      <c r="W116" s="3" t="s">
        <v>181</v>
      </c>
      <c r="X116">
        <v>6871.9</v>
      </c>
      <c r="Y116">
        <v>6744.2</v>
      </c>
      <c r="Z116" s="3">
        <f t="shared" si="1"/>
        <v>39995</v>
      </c>
    </row>
    <row r="117" spans="12:26">
      <c r="L117" s="19"/>
      <c r="W117" s="3" t="s">
        <v>182</v>
      </c>
      <c r="X117">
        <v>7266.6</v>
      </c>
      <c r="Y117">
        <v>6241.1</v>
      </c>
      <c r="Z117" s="3">
        <f t="shared" si="1"/>
        <v>40026</v>
      </c>
    </row>
    <row r="118" spans="12:26">
      <c r="L118" s="19"/>
      <c r="W118" s="3" t="s">
        <v>183</v>
      </c>
      <c r="X118">
        <v>8301.4</v>
      </c>
      <c r="Y118">
        <v>7132.5</v>
      </c>
      <c r="Z118" s="3">
        <f t="shared" si="1"/>
        <v>40057</v>
      </c>
    </row>
    <row r="119" spans="12:26">
      <c r="L119" s="19"/>
      <c r="W119" s="3" t="s">
        <v>184</v>
      </c>
      <c r="X119">
        <v>7970.5</v>
      </c>
      <c r="Y119">
        <v>7224</v>
      </c>
      <c r="Z119" s="3">
        <f t="shared" si="1"/>
        <v>40087</v>
      </c>
    </row>
    <row r="120" spans="12:26">
      <c r="L120" s="19"/>
      <c r="W120" s="3" t="s">
        <v>185</v>
      </c>
      <c r="X120">
        <v>8241.5</v>
      </c>
      <c r="Y120">
        <v>7604.3</v>
      </c>
      <c r="Z120" s="3">
        <f t="shared" si="1"/>
        <v>40118</v>
      </c>
    </row>
    <row r="121" spans="12:26">
      <c r="L121" s="19"/>
      <c r="W121" s="3" t="s">
        <v>186</v>
      </c>
      <c r="X121">
        <v>7184.1</v>
      </c>
      <c r="Y121">
        <v>6208.6</v>
      </c>
      <c r="Z121" s="3">
        <f t="shared" si="1"/>
        <v>40148</v>
      </c>
    </row>
    <row r="122" spans="12:26">
      <c r="L122" s="19"/>
      <c r="W122" s="3" t="s">
        <v>187</v>
      </c>
      <c r="X122">
        <v>6451.6</v>
      </c>
      <c r="Y122">
        <v>5916.1</v>
      </c>
      <c r="Z122" s="3">
        <f t="shared" si="1"/>
        <v>40179</v>
      </c>
    </row>
    <row r="123" spans="12:26">
      <c r="L123" s="19"/>
      <c r="W123" s="3" t="s">
        <v>188</v>
      </c>
      <c r="X123">
        <v>8369.9</v>
      </c>
      <c r="Y123">
        <v>6121.2</v>
      </c>
      <c r="Z123" s="3">
        <f t="shared" si="1"/>
        <v>40210</v>
      </c>
    </row>
    <row r="124" spans="12:26">
      <c r="L124" s="19"/>
      <c r="W124" s="3" t="s">
        <v>189</v>
      </c>
      <c r="X124">
        <v>8386.4</v>
      </c>
      <c r="Y124">
        <v>7592.8</v>
      </c>
      <c r="Z124" s="3">
        <f t="shared" si="1"/>
        <v>40238</v>
      </c>
    </row>
    <row r="125" spans="12:26">
      <c r="L125" s="19"/>
      <c r="W125" s="3" t="s">
        <v>190</v>
      </c>
      <c r="X125">
        <v>7348.3</v>
      </c>
      <c r="Y125">
        <v>6675.9</v>
      </c>
      <c r="Z125" s="3">
        <f t="shared" si="1"/>
        <v>40269</v>
      </c>
    </row>
    <row r="126" spans="12:26">
      <c r="L126" s="19"/>
      <c r="W126" s="3" t="s">
        <v>191</v>
      </c>
      <c r="X126">
        <v>7486.7</v>
      </c>
      <c r="Y126">
        <v>6397.3</v>
      </c>
      <c r="Z126" s="3">
        <f t="shared" si="1"/>
        <v>40299</v>
      </c>
    </row>
    <row r="127" spans="12:26">
      <c r="L127" s="19"/>
      <c r="W127" s="3" t="s">
        <v>192</v>
      </c>
      <c r="X127">
        <v>8788.1</v>
      </c>
      <c r="Y127">
        <v>7450.2</v>
      </c>
      <c r="Z127" s="3">
        <f t="shared" si="1"/>
        <v>40330</v>
      </c>
    </row>
    <row r="128" spans="12:26">
      <c r="L128" s="19"/>
      <c r="W128" s="3" t="s">
        <v>193</v>
      </c>
      <c r="X128">
        <v>7918</v>
      </c>
      <c r="Y128">
        <v>7154</v>
      </c>
      <c r="Z128" s="3">
        <f t="shared" si="1"/>
        <v>40360</v>
      </c>
    </row>
    <row r="129" spans="12:26">
      <c r="L129" s="19"/>
      <c r="W129" s="3" t="s">
        <v>194</v>
      </c>
      <c r="X129">
        <v>7694.8</v>
      </c>
      <c r="Y129">
        <v>6930.6</v>
      </c>
      <c r="Z129" s="3">
        <f t="shared" si="1"/>
        <v>40391</v>
      </c>
    </row>
    <row r="130" spans="12:26">
      <c r="L130" s="19"/>
      <c r="W130" s="3" t="s">
        <v>195</v>
      </c>
      <c r="X130">
        <v>8679.7999999999993</v>
      </c>
      <c r="Y130">
        <v>7661.9</v>
      </c>
      <c r="Z130" s="3">
        <f t="shared" si="1"/>
        <v>40422</v>
      </c>
    </row>
    <row r="131" spans="12:26">
      <c r="L131" s="19"/>
      <c r="W131" s="3" t="s">
        <v>196</v>
      </c>
      <c r="X131">
        <v>8326</v>
      </c>
      <c r="Y131">
        <v>7555.3</v>
      </c>
      <c r="Z131" s="3">
        <f t="shared" ref="Z131:Z194" si="2">DATE(LEFT(W131,4),MID(W131,6,2),1)</f>
        <v>40452</v>
      </c>
    </row>
    <row r="132" spans="12:26">
      <c r="L132" s="19"/>
      <c r="W132" s="3" t="s">
        <v>197</v>
      </c>
      <c r="X132">
        <v>9080.2999999999993</v>
      </c>
      <c r="Y132">
        <v>8341.2999999999993</v>
      </c>
      <c r="Z132" s="3">
        <f t="shared" si="2"/>
        <v>40483</v>
      </c>
    </row>
    <row r="133" spans="12:26">
      <c r="L133" s="19"/>
      <c r="W133" s="3" t="s">
        <v>198</v>
      </c>
      <c r="X133">
        <v>8054</v>
      </c>
      <c r="Y133">
        <v>6925.8</v>
      </c>
      <c r="Z133" s="3">
        <f t="shared" si="2"/>
        <v>40513</v>
      </c>
    </row>
    <row r="134" spans="12:26">
      <c r="L134" s="19"/>
      <c r="W134" s="3" t="s">
        <v>199</v>
      </c>
      <c r="X134">
        <v>8489.7999999999993</v>
      </c>
      <c r="Y134">
        <v>6639.7</v>
      </c>
      <c r="Z134" s="3">
        <f t="shared" si="2"/>
        <v>40544</v>
      </c>
    </row>
    <row r="135" spans="12:26">
      <c r="L135" s="19"/>
      <c r="W135" s="3" t="s">
        <v>200</v>
      </c>
      <c r="X135">
        <v>8125.8</v>
      </c>
      <c r="Y135">
        <v>7022.2</v>
      </c>
      <c r="Z135" s="3">
        <f t="shared" si="2"/>
        <v>40575</v>
      </c>
    </row>
    <row r="136" spans="12:26">
      <c r="L136" s="19"/>
      <c r="W136" s="3" t="s">
        <v>201</v>
      </c>
      <c r="X136">
        <v>9654.7000000000007</v>
      </c>
      <c r="Y136">
        <v>8213.5</v>
      </c>
      <c r="Z136" s="3">
        <f t="shared" si="2"/>
        <v>40603</v>
      </c>
    </row>
    <row r="137" spans="12:26">
      <c r="L137" s="19"/>
      <c r="W137" s="3" t="s">
        <v>202</v>
      </c>
      <c r="X137">
        <v>7875.6</v>
      </c>
      <c r="Y137">
        <v>7642.8</v>
      </c>
      <c r="Z137" s="3">
        <f t="shared" si="2"/>
        <v>40634</v>
      </c>
    </row>
    <row r="138" spans="12:26">
      <c r="L138" s="19"/>
      <c r="W138" s="3" t="s">
        <v>203</v>
      </c>
      <c r="X138">
        <v>8895.7999999999993</v>
      </c>
      <c r="Y138">
        <v>8356.6</v>
      </c>
      <c r="Z138" s="3">
        <f t="shared" si="2"/>
        <v>40664</v>
      </c>
    </row>
    <row r="139" spans="12:26">
      <c r="L139" s="19"/>
      <c r="W139" s="3" t="s">
        <v>204</v>
      </c>
      <c r="X139">
        <v>8316.4</v>
      </c>
      <c r="Y139">
        <v>7780.6</v>
      </c>
      <c r="Z139" s="3">
        <f t="shared" si="2"/>
        <v>40695</v>
      </c>
    </row>
    <row r="140" spans="12:26">
      <c r="L140" s="19"/>
      <c r="W140" s="3" t="s">
        <v>205</v>
      </c>
      <c r="X140">
        <v>8103</v>
      </c>
      <c r="Y140">
        <v>7302.6</v>
      </c>
      <c r="Z140" s="3">
        <f t="shared" si="2"/>
        <v>40725</v>
      </c>
    </row>
    <row r="141" spans="12:26">
      <c r="L141" s="19"/>
      <c r="W141" s="3" t="s">
        <v>206</v>
      </c>
      <c r="X141">
        <v>9161.6</v>
      </c>
      <c r="Y141">
        <v>8321.2000000000007</v>
      </c>
      <c r="Z141" s="3">
        <f t="shared" si="2"/>
        <v>40756</v>
      </c>
    </row>
    <row r="142" spans="12:26">
      <c r="L142" s="19"/>
      <c r="W142" s="3" t="s">
        <v>207</v>
      </c>
      <c r="X142">
        <v>9624.6</v>
      </c>
      <c r="Y142">
        <v>8165.1</v>
      </c>
      <c r="Z142" s="3">
        <f t="shared" si="2"/>
        <v>40787</v>
      </c>
    </row>
    <row r="143" spans="12:26">
      <c r="L143" s="19"/>
      <c r="W143" s="3" t="s">
        <v>208</v>
      </c>
      <c r="X143">
        <v>9591.4</v>
      </c>
      <c r="Y143">
        <v>8015.3</v>
      </c>
      <c r="Z143" s="3">
        <f t="shared" si="2"/>
        <v>40817</v>
      </c>
    </row>
    <row r="144" spans="12:26">
      <c r="L144" s="19"/>
      <c r="W144" s="3" t="s">
        <v>209</v>
      </c>
      <c r="X144">
        <v>9604.7999999999993</v>
      </c>
      <c r="Y144">
        <v>8815.7000000000007</v>
      </c>
      <c r="Z144" s="3">
        <f t="shared" si="2"/>
        <v>40848</v>
      </c>
    </row>
    <row r="145" spans="12:26">
      <c r="L145" s="19"/>
      <c r="W145" s="3" t="s">
        <v>210</v>
      </c>
      <c r="X145">
        <v>8839.2999999999993</v>
      </c>
      <c r="Y145">
        <v>7524.1</v>
      </c>
      <c r="Z145" s="3">
        <f t="shared" si="2"/>
        <v>40878</v>
      </c>
    </row>
    <row r="146" spans="12:26">
      <c r="L146" s="19"/>
      <c r="W146" s="3" t="s">
        <v>211</v>
      </c>
      <c r="X146">
        <v>8171.7</v>
      </c>
      <c r="Y146">
        <v>7460.4</v>
      </c>
      <c r="Z146" s="3">
        <f t="shared" si="2"/>
        <v>40909</v>
      </c>
    </row>
    <row r="147" spans="12:26">
      <c r="L147" s="19"/>
      <c r="W147" s="3" t="s">
        <v>212</v>
      </c>
      <c r="X147">
        <v>9000.9</v>
      </c>
      <c r="Y147">
        <v>7837.5</v>
      </c>
      <c r="Z147" s="3">
        <f t="shared" si="2"/>
        <v>40940</v>
      </c>
    </row>
    <row r="148" spans="12:26">
      <c r="L148" s="19"/>
      <c r="W148" s="3" t="s">
        <v>213</v>
      </c>
      <c r="X148">
        <v>10107.700000000001</v>
      </c>
      <c r="Y148">
        <v>7890.5</v>
      </c>
      <c r="Z148" s="3">
        <f t="shared" si="2"/>
        <v>40969</v>
      </c>
    </row>
    <row r="149" spans="12:26">
      <c r="L149" s="19"/>
      <c r="W149" s="3" t="s">
        <v>214</v>
      </c>
      <c r="X149">
        <v>8597.4</v>
      </c>
      <c r="Y149">
        <v>6926.9</v>
      </c>
      <c r="Z149" s="3">
        <f t="shared" si="2"/>
        <v>41000</v>
      </c>
    </row>
    <row r="150" spans="12:26">
      <c r="L150" s="19"/>
      <c r="W150" s="3" t="s">
        <v>215</v>
      </c>
      <c r="X150">
        <v>9307.4</v>
      </c>
      <c r="Y150">
        <v>7524.8</v>
      </c>
      <c r="Z150" s="3">
        <f t="shared" si="2"/>
        <v>41030</v>
      </c>
    </row>
    <row r="151" spans="12:26">
      <c r="L151" s="19"/>
      <c r="W151" s="3" t="s">
        <v>216</v>
      </c>
      <c r="X151">
        <v>9454.6</v>
      </c>
      <c r="Y151">
        <v>7453.1</v>
      </c>
      <c r="Z151" s="3">
        <f t="shared" si="2"/>
        <v>41061</v>
      </c>
    </row>
    <row r="152" spans="12:26">
      <c r="L152" s="19"/>
      <c r="W152" s="3" t="s">
        <v>217</v>
      </c>
      <c r="X152">
        <v>8560.2000000000007</v>
      </c>
      <c r="Y152">
        <v>7467.5</v>
      </c>
      <c r="Z152" s="3">
        <f t="shared" si="2"/>
        <v>41091</v>
      </c>
    </row>
    <row r="153" spans="12:26">
      <c r="L153" s="19"/>
      <c r="W153" s="3" t="s">
        <v>218</v>
      </c>
      <c r="X153">
        <v>9368.5</v>
      </c>
      <c r="Y153">
        <v>7970.9</v>
      </c>
      <c r="Z153" s="3">
        <f t="shared" si="2"/>
        <v>41122</v>
      </c>
    </row>
    <row r="154" spans="12:26">
      <c r="L154" s="19"/>
      <c r="W154" s="3" t="s">
        <v>219</v>
      </c>
      <c r="X154">
        <v>9154.6</v>
      </c>
      <c r="Y154">
        <v>7722.2</v>
      </c>
      <c r="Z154" s="3">
        <f t="shared" si="2"/>
        <v>41153</v>
      </c>
    </row>
    <row r="155" spans="12:26">
      <c r="L155" s="19"/>
      <c r="W155" s="3" t="s">
        <v>220</v>
      </c>
      <c r="X155">
        <v>9920.2999999999993</v>
      </c>
      <c r="Y155">
        <v>8660.6</v>
      </c>
      <c r="Z155" s="3">
        <f t="shared" si="2"/>
        <v>41183</v>
      </c>
    </row>
    <row r="156" spans="12:26">
      <c r="L156" s="19"/>
      <c r="W156" s="3" t="s">
        <v>221</v>
      </c>
      <c r="X156">
        <v>9590.4</v>
      </c>
      <c r="Y156">
        <v>8586.7999999999993</v>
      </c>
      <c r="Z156" s="3">
        <f t="shared" si="2"/>
        <v>41214</v>
      </c>
    </row>
    <row r="157" spans="12:26">
      <c r="L157" s="19"/>
      <c r="W157" s="3" t="s">
        <v>222</v>
      </c>
      <c r="X157">
        <v>9118.7999999999993</v>
      </c>
      <c r="Y157">
        <v>6525.8</v>
      </c>
      <c r="Z157" s="3">
        <f t="shared" si="2"/>
        <v>41244</v>
      </c>
    </row>
    <row r="158" spans="12:26">
      <c r="L158" s="19"/>
      <c r="W158" s="3" t="s">
        <v>223</v>
      </c>
      <c r="X158">
        <v>9098.5</v>
      </c>
      <c r="Y158">
        <v>7928.9</v>
      </c>
      <c r="Z158" s="3">
        <f t="shared" si="2"/>
        <v>41275</v>
      </c>
    </row>
    <row r="159" spans="12:26">
      <c r="L159" s="19"/>
      <c r="W159" s="3" t="s">
        <v>224</v>
      </c>
      <c r="X159">
        <v>8946.6</v>
      </c>
      <c r="Y159">
        <v>7704.2</v>
      </c>
      <c r="Z159" s="3">
        <f t="shared" si="2"/>
        <v>41306</v>
      </c>
    </row>
    <row r="160" spans="12:26">
      <c r="L160" s="19"/>
      <c r="W160" s="3" t="s">
        <v>225</v>
      </c>
      <c r="X160">
        <v>9343.5</v>
      </c>
      <c r="Y160">
        <v>7284</v>
      </c>
      <c r="Z160" s="3">
        <f t="shared" si="2"/>
        <v>41334</v>
      </c>
    </row>
    <row r="161" spans="12:26">
      <c r="L161" s="19"/>
      <c r="W161" s="3" t="s">
        <v>226</v>
      </c>
      <c r="X161">
        <v>9627.2999999999993</v>
      </c>
      <c r="Y161">
        <v>7302</v>
      </c>
      <c r="Z161" s="3">
        <f t="shared" si="2"/>
        <v>41365</v>
      </c>
    </row>
    <row r="162" spans="12:26">
      <c r="L162" s="19"/>
      <c r="W162" s="3" t="s">
        <v>227</v>
      </c>
      <c r="X162">
        <v>9595.7999999999993</v>
      </c>
      <c r="Y162">
        <v>8185</v>
      </c>
      <c r="Z162" s="3">
        <f t="shared" si="2"/>
        <v>41395</v>
      </c>
    </row>
    <row r="163" spans="12:26">
      <c r="L163" s="19"/>
      <c r="W163" s="3" t="s">
        <v>228</v>
      </c>
      <c r="X163">
        <v>9822.6</v>
      </c>
      <c r="Y163">
        <v>7452.7</v>
      </c>
      <c r="Z163" s="3">
        <f t="shared" si="2"/>
        <v>41426</v>
      </c>
    </row>
    <row r="164" spans="12:26">
      <c r="L164" s="19"/>
      <c r="W164" s="3" t="s">
        <v>229</v>
      </c>
      <c r="X164">
        <v>8978.7999999999993</v>
      </c>
      <c r="Y164">
        <v>8414</v>
      </c>
      <c r="Z164" s="3">
        <f t="shared" si="2"/>
        <v>41456</v>
      </c>
    </row>
    <row r="165" spans="12:26">
      <c r="L165" s="19"/>
      <c r="W165" s="3" t="s">
        <v>230</v>
      </c>
      <c r="X165">
        <v>10700.4</v>
      </c>
      <c r="Y165">
        <v>9147.6</v>
      </c>
      <c r="Z165" s="3">
        <f t="shared" si="2"/>
        <v>41487</v>
      </c>
    </row>
    <row r="166" spans="12:26">
      <c r="L166" s="19"/>
      <c r="W166" s="3" t="s">
        <v>231</v>
      </c>
      <c r="X166">
        <v>9802.9</v>
      </c>
      <c r="Y166">
        <v>9757.6</v>
      </c>
      <c r="Z166" s="3">
        <f t="shared" si="2"/>
        <v>41518</v>
      </c>
    </row>
    <row r="167" spans="12:26">
      <c r="L167" s="19"/>
      <c r="W167" s="3" t="s">
        <v>232</v>
      </c>
      <c r="X167">
        <v>10257.6</v>
      </c>
      <c r="Y167">
        <v>10087.200000000001</v>
      </c>
      <c r="Z167" s="3">
        <f t="shared" si="2"/>
        <v>41548</v>
      </c>
    </row>
    <row r="168" spans="12:26">
      <c r="L168" s="19"/>
      <c r="W168" s="3" t="s">
        <v>233</v>
      </c>
      <c r="X168">
        <v>9766.2000000000007</v>
      </c>
      <c r="Y168">
        <v>9796</v>
      </c>
      <c r="Z168" s="3">
        <f t="shared" si="2"/>
        <v>41579</v>
      </c>
    </row>
    <row r="169" spans="12:26">
      <c r="L169" s="19"/>
      <c r="W169" s="3" t="s">
        <v>234</v>
      </c>
      <c r="X169">
        <v>8672.7000000000007</v>
      </c>
      <c r="Y169">
        <v>7185.5</v>
      </c>
      <c r="Z169" s="3">
        <f t="shared" si="2"/>
        <v>41609</v>
      </c>
    </row>
    <row r="170" spans="12:26">
      <c r="L170" s="19"/>
      <c r="W170" s="3" t="s">
        <v>235</v>
      </c>
      <c r="X170">
        <v>8874.7999999999993</v>
      </c>
      <c r="Y170">
        <v>9422.1</v>
      </c>
      <c r="Z170" s="3">
        <f t="shared" si="2"/>
        <v>41640</v>
      </c>
    </row>
    <row r="171" spans="12:26">
      <c r="L171" s="19"/>
      <c r="W171" s="3" t="s">
        <v>236</v>
      </c>
      <c r="X171">
        <v>8936.9</v>
      </c>
      <c r="Y171">
        <v>8962.7999999999993</v>
      </c>
      <c r="Z171" s="3">
        <f t="shared" si="2"/>
        <v>41671</v>
      </c>
    </row>
    <row r="172" spans="12:26">
      <c r="L172" s="19"/>
      <c r="W172" s="3" t="s">
        <v>237</v>
      </c>
      <c r="X172">
        <v>9986.7999999999993</v>
      </c>
      <c r="Y172">
        <v>9241</v>
      </c>
      <c r="Z172" s="3">
        <f t="shared" si="2"/>
        <v>41699</v>
      </c>
    </row>
    <row r="173" spans="12:26">
      <c r="L173" s="19"/>
      <c r="W173" s="3" t="s">
        <v>238</v>
      </c>
      <c r="X173">
        <v>9534.4</v>
      </c>
      <c r="Y173">
        <v>8934.9</v>
      </c>
      <c r="Z173" s="3">
        <f t="shared" si="2"/>
        <v>41730</v>
      </c>
    </row>
    <row r="174" spans="12:26">
      <c r="L174" s="19"/>
      <c r="W174" s="3" t="s">
        <v>239</v>
      </c>
      <c r="X174">
        <v>9473.9</v>
      </c>
      <c r="Y174">
        <v>8788.2999999999993</v>
      </c>
      <c r="Z174" s="3">
        <f t="shared" si="2"/>
        <v>41760</v>
      </c>
    </row>
    <row r="175" spans="12:26">
      <c r="L175" s="19"/>
      <c r="W175" s="3" t="s">
        <v>240</v>
      </c>
      <c r="X175">
        <v>9738.5</v>
      </c>
      <c r="Y175">
        <v>8326.1</v>
      </c>
      <c r="Z175" s="3">
        <f t="shared" si="2"/>
        <v>41791</v>
      </c>
    </row>
    <row r="176" spans="12:26">
      <c r="L176" s="19"/>
      <c r="W176" s="3" t="s">
        <v>241</v>
      </c>
      <c r="X176">
        <v>9026.7999999999993</v>
      </c>
      <c r="Y176">
        <v>9163.7999999999993</v>
      </c>
      <c r="Z176" s="3">
        <f t="shared" si="2"/>
        <v>41821</v>
      </c>
    </row>
    <row r="177" spans="12:26">
      <c r="L177" s="19"/>
      <c r="W177" s="3" t="s">
        <v>242</v>
      </c>
      <c r="X177">
        <v>8920.2000000000007</v>
      </c>
      <c r="Y177">
        <v>8810.5</v>
      </c>
      <c r="Z177" s="3">
        <f t="shared" si="2"/>
        <v>41852</v>
      </c>
    </row>
    <row r="178" spans="12:26">
      <c r="L178" s="19"/>
      <c r="W178" s="3" t="s">
        <v>243</v>
      </c>
      <c r="X178">
        <v>10357.5</v>
      </c>
      <c r="Y178">
        <v>10910.2</v>
      </c>
      <c r="Z178" s="3">
        <f t="shared" si="2"/>
        <v>41883</v>
      </c>
    </row>
    <row r="179" spans="12:26">
      <c r="L179" s="19"/>
      <c r="W179" s="3" t="s">
        <v>244</v>
      </c>
      <c r="X179">
        <v>10337.1</v>
      </c>
      <c r="Y179">
        <v>10003.4</v>
      </c>
      <c r="Z179" s="3">
        <f t="shared" si="2"/>
        <v>41913</v>
      </c>
    </row>
    <row r="180" spans="12:26">
      <c r="L180" s="19"/>
      <c r="W180" s="3" t="s">
        <v>245</v>
      </c>
      <c r="X180">
        <v>9955.1</v>
      </c>
      <c r="Y180">
        <v>9191.4</v>
      </c>
      <c r="Z180" s="3">
        <f t="shared" si="2"/>
        <v>41944</v>
      </c>
    </row>
    <row r="181" spans="12:26">
      <c r="L181" s="19"/>
      <c r="W181" s="3" t="s">
        <v>246</v>
      </c>
      <c r="X181">
        <v>8967.4</v>
      </c>
      <c r="Y181">
        <v>8274.2999999999993</v>
      </c>
      <c r="Z181" s="3">
        <f t="shared" si="2"/>
        <v>41974</v>
      </c>
    </row>
    <row r="182" spans="12:26">
      <c r="L182" s="19"/>
      <c r="W182" s="3" t="s">
        <v>247</v>
      </c>
      <c r="X182">
        <v>9206.7000000000007</v>
      </c>
      <c r="Y182">
        <v>9118.7000000000007</v>
      </c>
      <c r="Z182" s="3">
        <f t="shared" si="2"/>
        <v>42005</v>
      </c>
    </row>
    <row r="183" spans="12:26">
      <c r="L183" s="19"/>
      <c r="W183" s="3" t="s">
        <v>248</v>
      </c>
      <c r="X183">
        <v>9224.4</v>
      </c>
      <c r="Y183">
        <v>10101.6</v>
      </c>
      <c r="Z183" s="3">
        <f t="shared" si="2"/>
        <v>42036</v>
      </c>
    </row>
    <row r="184" spans="12:26">
      <c r="L184" s="19"/>
      <c r="W184" s="3" t="s">
        <v>249</v>
      </c>
      <c r="X184">
        <v>10755.8</v>
      </c>
      <c r="Y184">
        <v>10377.4</v>
      </c>
      <c r="Z184" s="3">
        <f t="shared" si="2"/>
        <v>42064</v>
      </c>
    </row>
    <row r="185" spans="12:26">
      <c r="L185" s="19"/>
      <c r="W185" s="3" t="s">
        <v>250</v>
      </c>
      <c r="X185">
        <v>9860.9</v>
      </c>
      <c r="Y185">
        <v>10790.8</v>
      </c>
      <c r="Z185" s="3">
        <f t="shared" si="2"/>
        <v>42095</v>
      </c>
    </row>
    <row r="186" spans="12:26">
      <c r="L186" s="19"/>
      <c r="W186" s="3" t="s">
        <v>251</v>
      </c>
      <c r="X186">
        <v>9250.5</v>
      </c>
      <c r="Y186">
        <v>9032</v>
      </c>
      <c r="Z186" s="3">
        <f t="shared" si="2"/>
        <v>42125</v>
      </c>
    </row>
    <row r="187" spans="12:26">
      <c r="L187" s="19"/>
      <c r="W187" s="3" t="s">
        <v>252</v>
      </c>
      <c r="X187">
        <v>10387.9</v>
      </c>
      <c r="Y187">
        <v>8733</v>
      </c>
      <c r="Z187" s="3">
        <f t="shared" si="2"/>
        <v>42156</v>
      </c>
    </row>
    <row r="188" spans="12:26">
      <c r="L188" s="19"/>
      <c r="W188" s="3" t="s">
        <v>253</v>
      </c>
      <c r="X188">
        <v>9518.2999999999993</v>
      </c>
      <c r="Y188">
        <v>8762.2000000000007</v>
      </c>
      <c r="Z188" s="3">
        <f t="shared" si="2"/>
        <v>42186</v>
      </c>
    </row>
    <row r="189" spans="12:26">
      <c r="L189" s="19"/>
      <c r="W189" s="3" t="s">
        <v>254</v>
      </c>
      <c r="X189">
        <v>9463.4</v>
      </c>
      <c r="Y189">
        <v>9278.7999999999993</v>
      </c>
      <c r="Z189" s="3">
        <f t="shared" si="2"/>
        <v>42217</v>
      </c>
    </row>
    <row r="190" spans="12:26">
      <c r="L190" s="19"/>
      <c r="W190" s="3" t="s">
        <v>255</v>
      </c>
      <c r="X190">
        <v>10550.6</v>
      </c>
      <c r="Y190">
        <v>8571.9</v>
      </c>
      <c r="Z190" s="3">
        <f t="shared" si="2"/>
        <v>42248</v>
      </c>
    </row>
    <row r="191" spans="12:26">
      <c r="L191" s="19"/>
      <c r="W191" s="3" t="s">
        <v>256</v>
      </c>
      <c r="X191">
        <v>10616.7</v>
      </c>
      <c r="Y191">
        <v>9980.2999999999993</v>
      </c>
      <c r="Z191" s="3">
        <f t="shared" si="2"/>
        <v>42278</v>
      </c>
    </row>
    <row r="192" spans="12:26">
      <c r="L192" s="19"/>
      <c r="W192" s="3" t="s">
        <v>257</v>
      </c>
      <c r="X192">
        <v>10545.3</v>
      </c>
      <c r="Y192">
        <v>9130</v>
      </c>
      <c r="Z192" s="3">
        <f t="shared" si="2"/>
        <v>42309</v>
      </c>
    </row>
    <row r="193" spans="12:26">
      <c r="L193" s="19"/>
      <c r="W193" s="3" t="s">
        <v>258</v>
      </c>
      <c r="X193">
        <v>10223.1</v>
      </c>
      <c r="Y193">
        <v>7817.6</v>
      </c>
      <c r="Z193" s="3">
        <f t="shared" si="2"/>
        <v>42339</v>
      </c>
    </row>
    <row r="194" spans="12:26">
      <c r="L194" s="19"/>
      <c r="W194" s="3" t="s">
        <v>259</v>
      </c>
      <c r="X194">
        <v>8902.5</v>
      </c>
      <c r="Y194">
        <v>7396.8</v>
      </c>
      <c r="Z194" s="3">
        <f t="shared" si="2"/>
        <v>42370</v>
      </c>
    </row>
    <row r="195" spans="12:26">
      <c r="L195" s="19"/>
      <c r="W195" s="3" t="s">
        <v>260</v>
      </c>
      <c r="X195">
        <v>10191.799999999999</v>
      </c>
      <c r="Y195">
        <v>7715.4</v>
      </c>
      <c r="Z195" s="3">
        <f t="shared" ref="Z195:Z258" si="3">DATE(LEFT(W195,4),MID(W195,6,2),1)</f>
        <v>42401</v>
      </c>
    </row>
    <row r="196" spans="12:26">
      <c r="L196" s="19"/>
      <c r="W196" s="3" t="s">
        <v>261</v>
      </c>
      <c r="X196">
        <v>10429.4</v>
      </c>
      <c r="Y196">
        <v>9224.6</v>
      </c>
      <c r="Z196" s="3">
        <f t="shared" si="3"/>
        <v>42430</v>
      </c>
    </row>
    <row r="197" spans="12:26">
      <c r="L197" s="19"/>
      <c r="W197" s="3" t="s">
        <v>262</v>
      </c>
      <c r="X197">
        <v>10260.6</v>
      </c>
      <c r="Y197">
        <v>9492.7000000000007</v>
      </c>
      <c r="Z197" s="3">
        <f t="shared" si="3"/>
        <v>42461</v>
      </c>
    </row>
    <row r="198" spans="12:26">
      <c r="L198" s="19"/>
      <c r="W198" s="3" t="s">
        <v>263</v>
      </c>
      <c r="X198">
        <v>10053.4</v>
      </c>
      <c r="Y198">
        <v>7843.6</v>
      </c>
      <c r="Z198" s="3">
        <f t="shared" si="3"/>
        <v>42491</v>
      </c>
    </row>
    <row r="199" spans="12:26">
      <c r="L199" s="19"/>
      <c r="W199" s="3" t="s">
        <v>264</v>
      </c>
      <c r="X199">
        <v>10956.7</v>
      </c>
      <c r="Y199">
        <v>7701.6</v>
      </c>
      <c r="Z199" s="3">
        <f t="shared" si="3"/>
        <v>42522</v>
      </c>
    </row>
    <row r="200" spans="12:26">
      <c r="L200" s="19"/>
      <c r="W200" s="3" t="s">
        <v>265</v>
      </c>
      <c r="X200">
        <v>9243.9</v>
      </c>
      <c r="Y200">
        <v>7560.6</v>
      </c>
      <c r="Z200" s="3">
        <f t="shared" si="3"/>
        <v>42552</v>
      </c>
    </row>
    <row r="201" spans="12:26">
      <c r="L201" s="19"/>
      <c r="W201" s="3" t="s">
        <v>266</v>
      </c>
      <c r="X201">
        <v>10130.6</v>
      </c>
      <c r="Y201">
        <v>8335</v>
      </c>
      <c r="Z201" s="3">
        <f t="shared" si="3"/>
        <v>42583</v>
      </c>
    </row>
    <row r="202" spans="12:26">
      <c r="L202" s="19"/>
      <c r="W202" s="3" t="s">
        <v>267</v>
      </c>
      <c r="X202">
        <v>10876.1</v>
      </c>
      <c r="Y202">
        <v>8796.7000000000007</v>
      </c>
      <c r="Z202" s="3">
        <f t="shared" si="3"/>
        <v>42614</v>
      </c>
    </row>
    <row r="203" spans="12:26">
      <c r="L203" s="19"/>
      <c r="W203" s="3" t="s">
        <v>268</v>
      </c>
      <c r="X203">
        <v>10379.1</v>
      </c>
      <c r="Y203">
        <v>8822</v>
      </c>
      <c r="Z203" s="3">
        <f t="shared" si="3"/>
        <v>42644</v>
      </c>
    </row>
    <row r="204" spans="12:26">
      <c r="L204" s="19"/>
      <c r="W204" s="3" t="s">
        <v>269</v>
      </c>
      <c r="X204">
        <v>11394.3</v>
      </c>
      <c r="Y204">
        <v>8964.2000000000007</v>
      </c>
      <c r="Z204" s="3">
        <f t="shared" si="3"/>
        <v>42675</v>
      </c>
    </row>
    <row r="205" spans="12:26">
      <c r="L205" s="19"/>
      <c r="W205" s="3" t="s">
        <v>270</v>
      </c>
      <c r="X205">
        <v>10213.4</v>
      </c>
      <c r="Y205">
        <v>8947.7999999999993</v>
      </c>
      <c r="Z205" s="3">
        <f t="shared" si="3"/>
        <v>42705</v>
      </c>
    </row>
    <row r="206" spans="12:26">
      <c r="L206" s="19"/>
      <c r="W206" s="3" t="s">
        <v>271</v>
      </c>
      <c r="X206">
        <v>9844.2999999999993</v>
      </c>
      <c r="Y206">
        <v>8561.9</v>
      </c>
      <c r="Z206" s="3">
        <f t="shared" si="3"/>
        <v>42736</v>
      </c>
    </row>
    <row r="207" spans="12:26">
      <c r="L207" s="19"/>
      <c r="W207" s="3" t="s">
        <v>272</v>
      </c>
      <c r="X207">
        <v>10608.3</v>
      </c>
      <c r="Y207">
        <v>7630.1</v>
      </c>
      <c r="Z207" s="3">
        <f t="shared" si="3"/>
        <v>42767</v>
      </c>
    </row>
    <row r="208" spans="12:26">
      <c r="L208" s="19"/>
      <c r="W208" s="3" t="s">
        <v>273</v>
      </c>
      <c r="X208">
        <v>12387.6</v>
      </c>
      <c r="Y208">
        <v>9465.9</v>
      </c>
      <c r="Z208" s="3">
        <f t="shared" si="3"/>
        <v>42795</v>
      </c>
    </row>
    <row r="209" spans="12:26">
      <c r="L209" s="19"/>
      <c r="W209" s="3" t="s">
        <v>274</v>
      </c>
      <c r="X209">
        <v>10127.700000000001</v>
      </c>
      <c r="Y209">
        <v>7859.1</v>
      </c>
      <c r="Z209" s="3">
        <f t="shared" si="3"/>
        <v>42826</v>
      </c>
    </row>
    <row r="210" spans="12:26">
      <c r="L210" s="19"/>
      <c r="W210" s="3" t="s">
        <v>275</v>
      </c>
      <c r="X210">
        <v>11168.2</v>
      </c>
      <c r="Y210">
        <v>8305.2999999999993</v>
      </c>
      <c r="Z210" s="3">
        <f t="shared" si="3"/>
        <v>42856</v>
      </c>
    </row>
    <row r="211" spans="12:26">
      <c r="L211" s="19"/>
      <c r="W211" s="3" t="s">
        <v>276</v>
      </c>
      <c r="X211">
        <v>11243.1</v>
      </c>
      <c r="Y211">
        <v>8110.8</v>
      </c>
      <c r="Z211" s="3">
        <f t="shared" si="3"/>
        <v>42887</v>
      </c>
    </row>
    <row r="212" spans="12:26">
      <c r="L212" s="19"/>
      <c r="W212" s="3" t="s">
        <v>277</v>
      </c>
      <c r="X212">
        <v>9508</v>
      </c>
      <c r="Y212">
        <v>7787.6</v>
      </c>
      <c r="Z212" s="3">
        <f t="shared" si="3"/>
        <v>42917</v>
      </c>
    </row>
    <row r="213" spans="12:26">
      <c r="L213" s="19"/>
      <c r="W213" s="3" t="s">
        <v>278</v>
      </c>
      <c r="X213">
        <v>10927.6</v>
      </c>
      <c r="Y213">
        <v>8862.4</v>
      </c>
      <c r="Z213" s="3">
        <f t="shared" si="3"/>
        <v>42948</v>
      </c>
    </row>
    <row r="214" spans="12:26">
      <c r="L214" s="19"/>
      <c r="W214" s="3" t="s">
        <v>279</v>
      </c>
      <c r="X214">
        <v>10986.8</v>
      </c>
      <c r="Y214">
        <v>9254.2000000000007</v>
      </c>
      <c r="Z214" s="3">
        <f t="shared" si="3"/>
        <v>42979</v>
      </c>
    </row>
    <row r="215" spans="12:26">
      <c r="L215" s="19"/>
      <c r="W215" s="3" t="s">
        <v>280</v>
      </c>
      <c r="X215">
        <v>11225.2</v>
      </c>
      <c r="Y215">
        <v>10072</v>
      </c>
      <c r="Z215" s="3">
        <f t="shared" si="3"/>
        <v>43009</v>
      </c>
    </row>
    <row r="216" spans="12:26">
      <c r="L216" s="19"/>
      <c r="W216" s="3" t="s">
        <v>281</v>
      </c>
      <c r="X216">
        <v>11437.8</v>
      </c>
      <c r="Y216">
        <v>8907.1</v>
      </c>
      <c r="Z216" s="3">
        <f t="shared" si="3"/>
        <v>43040</v>
      </c>
    </row>
    <row r="217" spans="12:26">
      <c r="L217" s="19"/>
      <c r="W217" s="3" t="s">
        <v>282</v>
      </c>
      <c r="X217">
        <v>10138</v>
      </c>
      <c r="Y217">
        <v>7279.7</v>
      </c>
      <c r="Z217" s="3">
        <f t="shared" si="3"/>
        <v>43070</v>
      </c>
    </row>
    <row r="218" spans="12:26">
      <c r="L218" s="19"/>
      <c r="W218" s="3" t="s">
        <v>283</v>
      </c>
      <c r="X218">
        <v>10821.3</v>
      </c>
      <c r="Y218">
        <v>8398.4</v>
      </c>
      <c r="Z218" s="3">
        <f t="shared" si="3"/>
        <v>43101</v>
      </c>
    </row>
    <row r="219" spans="12:26">
      <c r="L219" s="19"/>
      <c r="W219" s="3" t="s">
        <v>284</v>
      </c>
      <c r="X219">
        <v>10647</v>
      </c>
      <c r="Y219">
        <v>8043.5</v>
      </c>
      <c r="Z219" s="3">
        <f t="shared" si="3"/>
        <v>43132</v>
      </c>
    </row>
    <row r="220" spans="12:26">
      <c r="L220" s="19"/>
      <c r="W220" s="3" t="s">
        <v>285</v>
      </c>
      <c r="X220">
        <v>12988</v>
      </c>
      <c r="Y220">
        <v>8388.2000000000007</v>
      </c>
      <c r="Z220" s="3">
        <f t="shared" si="3"/>
        <v>43160</v>
      </c>
    </row>
    <row r="221" spans="12:26">
      <c r="L221" s="19"/>
      <c r="W221" s="3" t="s">
        <v>286</v>
      </c>
      <c r="X221">
        <v>19937.8</v>
      </c>
      <c r="Y221">
        <v>8109.2</v>
      </c>
      <c r="Z221" s="3">
        <f t="shared" si="3"/>
        <v>43191</v>
      </c>
    </row>
    <row r="222" spans="12:26">
      <c r="L222" s="19"/>
      <c r="W222" s="3" t="s">
        <v>287</v>
      </c>
      <c r="X222">
        <v>11477.6</v>
      </c>
      <c r="Y222">
        <v>9228.9</v>
      </c>
      <c r="Z222" s="3">
        <f t="shared" si="3"/>
        <v>43221</v>
      </c>
    </row>
    <row r="223" spans="12:26">
      <c r="L223" s="19"/>
      <c r="W223" s="3" t="s">
        <v>288</v>
      </c>
      <c r="X223">
        <v>11544.9</v>
      </c>
      <c r="Y223">
        <v>10666</v>
      </c>
      <c r="Z223" s="3">
        <f t="shared" si="3"/>
        <v>43252</v>
      </c>
    </row>
    <row r="224" spans="12:26">
      <c r="L224" s="19"/>
      <c r="W224" s="3" t="s">
        <v>289</v>
      </c>
      <c r="X224">
        <v>10451.1</v>
      </c>
      <c r="Y224">
        <v>9578.4</v>
      </c>
      <c r="Z224" s="3">
        <f t="shared" si="3"/>
        <v>43282</v>
      </c>
    </row>
    <row r="225" spans="12:26">
      <c r="L225" s="19"/>
      <c r="W225" s="3" t="s">
        <v>290</v>
      </c>
      <c r="X225">
        <v>11342.8</v>
      </c>
      <c r="Y225">
        <v>9973.2999999999993</v>
      </c>
      <c r="Z225" s="3">
        <f t="shared" si="3"/>
        <v>43313</v>
      </c>
    </row>
    <row r="226" spans="12:26">
      <c r="L226" s="19"/>
      <c r="W226" s="3" t="s">
        <v>291</v>
      </c>
      <c r="X226">
        <v>11005.6</v>
      </c>
      <c r="Y226">
        <v>9233.9</v>
      </c>
      <c r="Z226" s="3">
        <f t="shared" si="3"/>
        <v>43344</v>
      </c>
    </row>
    <row r="227" spans="12:26">
      <c r="L227" s="19"/>
      <c r="W227" s="3" t="s">
        <v>292</v>
      </c>
      <c r="X227">
        <v>12594.3</v>
      </c>
      <c r="Y227">
        <v>9243</v>
      </c>
      <c r="Z227" s="3">
        <f t="shared" si="3"/>
        <v>43374</v>
      </c>
    </row>
    <row r="228" spans="12:26">
      <c r="L228" s="19"/>
      <c r="W228" s="3" t="s">
        <v>293</v>
      </c>
      <c r="X228">
        <v>12241.6</v>
      </c>
      <c r="Y228">
        <v>9312.2000000000007</v>
      </c>
      <c r="Z228" s="3">
        <f t="shared" si="3"/>
        <v>43405</v>
      </c>
    </row>
    <row r="229" spans="12:26">
      <c r="L229" s="19"/>
      <c r="W229" s="3" t="s">
        <v>294</v>
      </c>
      <c r="X229">
        <v>10356.299999999999</v>
      </c>
      <c r="Y229">
        <v>7017.7</v>
      </c>
      <c r="Z229" s="3">
        <f t="shared" si="3"/>
        <v>43435</v>
      </c>
    </row>
    <row r="230" spans="12:26">
      <c r="L230" s="19"/>
      <c r="W230" s="3" t="s">
        <v>295</v>
      </c>
      <c r="X230">
        <v>11252.3</v>
      </c>
      <c r="Y230">
        <v>8431</v>
      </c>
      <c r="Z230" s="3">
        <f t="shared" si="3"/>
        <v>43466</v>
      </c>
    </row>
    <row r="231" spans="12:26">
      <c r="L231" s="19"/>
      <c r="W231" s="3" t="s">
        <v>296</v>
      </c>
      <c r="X231">
        <v>11094.3</v>
      </c>
      <c r="Y231">
        <v>7822.8</v>
      </c>
      <c r="Z231" s="3">
        <f t="shared" si="3"/>
        <v>43497</v>
      </c>
    </row>
    <row r="232" spans="12:26">
      <c r="L232" s="19"/>
      <c r="W232" s="3" t="s">
        <v>297</v>
      </c>
      <c r="X232">
        <v>12056.8</v>
      </c>
      <c r="Y232">
        <v>8474.1</v>
      </c>
      <c r="Z232" s="3">
        <f t="shared" si="3"/>
        <v>43525</v>
      </c>
    </row>
    <row r="233" spans="12:26">
      <c r="L233" s="19"/>
      <c r="W233" s="3" t="s">
        <v>298</v>
      </c>
      <c r="X233">
        <v>11111.5</v>
      </c>
      <c r="Y233">
        <v>9657.5</v>
      </c>
      <c r="Z233" s="3">
        <f t="shared" si="3"/>
        <v>43556</v>
      </c>
    </row>
    <row r="234" spans="12:26">
      <c r="L234" s="19"/>
      <c r="W234" s="3" t="s">
        <v>299</v>
      </c>
      <c r="X234">
        <v>12025.2</v>
      </c>
      <c r="Y234">
        <v>10037.4</v>
      </c>
      <c r="Z234" s="3">
        <f t="shared" si="3"/>
        <v>43586</v>
      </c>
    </row>
    <row r="235" spans="12:26">
      <c r="L235" s="19"/>
      <c r="W235" s="3" t="s">
        <v>300</v>
      </c>
      <c r="X235">
        <v>11589.2</v>
      </c>
      <c r="Y235">
        <v>9498</v>
      </c>
      <c r="Z235" s="3">
        <f t="shared" si="3"/>
        <v>43617</v>
      </c>
    </row>
    <row r="236" spans="12:26">
      <c r="L236" s="19"/>
      <c r="W236" s="3" t="s">
        <v>301</v>
      </c>
      <c r="X236">
        <v>11504.8</v>
      </c>
      <c r="Y236">
        <v>10004</v>
      </c>
      <c r="Z236" s="3">
        <f t="shared" si="3"/>
        <v>43647</v>
      </c>
    </row>
    <row r="237" spans="12:26">
      <c r="L237" s="19"/>
      <c r="W237" s="3" t="s">
        <v>302</v>
      </c>
      <c r="X237">
        <v>12928.1</v>
      </c>
      <c r="Y237">
        <v>10114</v>
      </c>
      <c r="Z237" s="3">
        <f t="shared" si="3"/>
        <v>43678</v>
      </c>
    </row>
    <row r="238" spans="12:26">
      <c r="L238" s="19"/>
      <c r="W238" s="3" t="s">
        <v>303</v>
      </c>
      <c r="X238">
        <v>12438.9</v>
      </c>
      <c r="Y238">
        <v>8740.5</v>
      </c>
      <c r="Z238" s="3">
        <f t="shared" si="3"/>
        <v>43709</v>
      </c>
    </row>
    <row r="239" spans="12:26">
      <c r="L239" s="19"/>
      <c r="W239" s="3" t="s">
        <v>304</v>
      </c>
      <c r="X239">
        <v>12665</v>
      </c>
      <c r="Y239">
        <v>8550.6</v>
      </c>
      <c r="Z239" s="3">
        <f t="shared" si="3"/>
        <v>43739</v>
      </c>
    </row>
    <row r="240" spans="12:26">
      <c r="L240" s="19"/>
      <c r="W240" s="3" t="s">
        <v>305</v>
      </c>
      <c r="X240">
        <v>12075.9</v>
      </c>
      <c r="Y240">
        <v>8418.7999999999993</v>
      </c>
      <c r="Z240" s="3">
        <f t="shared" si="3"/>
        <v>43770</v>
      </c>
    </row>
    <row r="241" spans="12:26">
      <c r="L241" s="19"/>
      <c r="W241" s="3" t="s">
        <v>306</v>
      </c>
      <c r="X241">
        <v>10503.7</v>
      </c>
      <c r="Y241">
        <v>6836.1</v>
      </c>
      <c r="Z241" s="3">
        <f t="shared" si="3"/>
        <v>43800</v>
      </c>
    </row>
    <row r="242" spans="12:26">
      <c r="L242" s="19"/>
      <c r="W242" s="3" t="s">
        <v>307</v>
      </c>
      <c r="X242">
        <v>11050.3</v>
      </c>
      <c r="Y242">
        <v>8676.4</v>
      </c>
      <c r="Z242" s="3">
        <f t="shared" si="3"/>
        <v>43831</v>
      </c>
    </row>
    <row r="243" spans="12:26">
      <c r="L243" s="19"/>
      <c r="W243" s="3" t="s">
        <v>308</v>
      </c>
      <c r="X243">
        <v>10974.2</v>
      </c>
      <c r="Y243">
        <v>8058.7</v>
      </c>
      <c r="Z243" s="3">
        <f t="shared" si="3"/>
        <v>43862</v>
      </c>
    </row>
    <row r="244" spans="12:26">
      <c r="L244" s="19"/>
      <c r="W244" s="3" t="s">
        <v>309</v>
      </c>
      <c r="X244">
        <v>12881.2</v>
      </c>
      <c r="Y244">
        <v>8830.7999999999993</v>
      </c>
      <c r="Z244" s="3">
        <f t="shared" si="3"/>
        <v>43891</v>
      </c>
    </row>
    <row r="245" spans="12:26">
      <c r="L245" s="19"/>
      <c r="W245" s="3" t="s">
        <v>310</v>
      </c>
      <c r="X245">
        <v>10097.799999999999</v>
      </c>
      <c r="Y245">
        <v>6909.8</v>
      </c>
      <c r="Z245" s="3">
        <f t="shared" si="3"/>
        <v>43922</v>
      </c>
    </row>
    <row r="246" spans="12:26">
      <c r="L246" s="19"/>
      <c r="W246" s="3" t="s">
        <v>311</v>
      </c>
      <c r="X246">
        <v>11497.2</v>
      </c>
      <c r="Y246">
        <v>6759.1</v>
      </c>
      <c r="Z246" s="3">
        <f t="shared" si="3"/>
        <v>43952</v>
      </c>
    </row>
    <row r="247" spans="12:26">
      <c r="L247" s="19"/>
      <c r="W247" s="3" t="s">
        <v>312</v>
      </c>
      <c r="X247">
        <v>11871.4</v>
      </c>
      <c r="Y247">
        <v>7624.3</v>
      </c>
      <c r="Z247" s="3">
        <f t="shared" si="3"/>
        <v>43983</v>
      </c>
    </row>
    <row r="248" spans="12:26">
      <c r="L248" s="19"/>
      <c r="W248" s="3" t="s">
        <v>313</v>
      </c>
      <c r="X248">
        <v>10846</v>
      </c>
      <c r="Y248">
        <v>7619.6</v>
      </c>
      <c r="Z248" s="3">
        <f t="shared" si="3"/>
        <v>44013</v>
      </c>
    </row>
    <row r="249" spans="12:26">
      <c r="L249" s="19"/>
      <c r="W249" s="3" t="s">
        <v>314</v>
      </c>
      <c r="X249">
        <v>10439.200000000001</v>
      </c>
      <c r="Y249">
        <v>8058.7</v>
      </c>
      <c r="Z249" s="3">
        <f t="shared" si="3"/>
        <v>44044</v>
      </c>
    </row>
    <row r="250" spans="12:26">
      <c r="L250" s="19"/>
      <c r="W250" s="3" t="s">
        <v>315</v>
      </c>
      <c r="X250">
        <v>12265.6</v>
      </c>
      <c r="Y250">
        <v>8944.4</v>
      </c>
      <c r="Z250" s="3">
        <f t="shared" si="3"/>
        <v>44075</v>
      </c>
    </row>
    <row r="251" spans="12:26">
      <c r="L251" s="19"/>
      <c r="W251" s="3" t="s">
        <v>316</v>
      </c>
      <c r="X251">
        <v>12725.3</v>
      </c>
      <c r="Y251">
        <v>9002.1</v>
      </c>
      <c r="Z251" s="3">
        <f t="shared" si="3"/>
        <v>44105</v>
      </c>
    </row>
    <row r="252" spans="12:26">
      <c r="L252" s="19"/>
      <c r="W252" s="3" t="s">
        <v>317</v>
      </c>
      <c r="X252">
        <v>12790.8</v>
      </c>
      <c r="Y252">
        <v>8415.2999999999993</v>
      </c>
      <c r="Z252" s="3">
        <f t="shared" si="3"/>
        <v>44136</v>
      </c>
    </row>
    <row r="253" spans="12:26">
      <c r="L253" s="19"/>
      <c r="W253" s="3" t="s">
        <v>318</v>
      </c>
      <c r="X253">
        <v>11971.6</v>
      </c>
      <c r="Y253">
        <v>7345.3</v>
      </c>
      <c r="Z253" s="3">
        <f t="shared" si="3"/>
        <v>44166</v>
      </c>
    </row>
    <row r="254" spans="12:26">
      <c r="L254" s="19"/>
      <c r="W254" s="3" t="s">
        <v>319</v>
      </c>
      <c r="X254">
        <v>11134.3</v>
      </c>
      <c r="Y254">
        <v>7743.6</v>
      </c>
      <c r="Z254" s="3">
        <f t="shared" si="3"/>
        <v>44197</v>
      </c>
    </row>
    <row r="255" spans="12:26">
      <c r="L255" s="19"/>
      <c r="W255" s="3" t="s">
        <v>320</v>
      </c>
      <c r="X255">
        <v>11814.7</v>
      </c>
      <c r="Y255">
        <v>7465.7</v>
      </c>
      <c r="Z255" s="3">
        <f t="shared" si="3"/>
        <v>44228</v>
      </c>
    </row>
    <row r="256" spans="12:26">
      <c r="L256" s="19"/>
      <c r="W256" s="3" t="s">
        <v>321</v>
      </c>
      <c r="X256">
        <v>13897.6</v>
      </c>
      <c r="Y256">
        <v>10117.6</v>
      </c>
      <c r="Z256" s="3">
        <f t="shared" si="3"/>
        <v>44256</v>
      </c>
    </row>
    <row r="257" spans="12:26">
      <c r="L257" s="19"/>
      <c r="W257" s="3" t="s">
        <v>322</v>
      </c>
      <c r="X257">
        <v>12379.2</v>
      </c>
      <c r="Y257">
        <v>8450.1</v>
      </c>
      <c r="Z257" s="3">
        <f t="shared" si="3"/>
        <v>44287</v>
      </c>
    </row>
    <row r="258" spans="12:26">
      <c r="L258" s="19"/>
      <c r="W258" s="3" t="s">
        <v>323</v>
      </c>
      <c r="X258">
        <v>12404</v>
      </c>
      <c r="Y258">
        <v>8630.6</v>
      </c>
      <c r="Z258" s="3">
        <f t="shared" si="3"/>
        <v>44317</v>
      </c>
    </row>
    <row r="259" spans="12:26">
      <c r="L259" s="19"/>
      <c r="W259" s="3" t="s">
        <v>324</v>
      </c>
      <c r="X259">
        <v>13725.5</v>
      </c>
      <c r="Y259">
        <v>9629.5</v>
      </c>
      <c r="Z259" s="3">
        <f t="shared" ref="Z259:Z289" si="4">DATE(LEFT(W259,4),MID(W259,6,2),1)</f>
        <v>44348</v>
      </c>
    </row>
    <row r="260" spans="12:26">
      <c r="L260" s="19"/>
      <c r="W260" s="3" t="s">
        <v>325</v>
      </c>
      <c r="X260">
        <v>12704.1</v>
      </c>
      <c r="Y260">
        <v>8412.9</v>
      </c>
      <c r="Z260" s="3">
        <f t="shared" si="4"/>
        <v>44378</v>
      </c>
    </row>
    <row r="261" spans="12:26">
      <c r="L261" s="19"/>
      <c r="W261" s="3" t="s">
        <v>326</v>
      </c>
      <c r="X261">
        <v>12654.8</v>
      </c>
      <c r="Y261">
        <v>8913.1</v>
      </c>
      <c r="Z261" s="3">
        <f t="shared" si="4"/>
        <v>44409</v>
      </c>
    </row>
    <row r="262" spans="12:26">
      <c r="L262" s="19"/>
      <c r="W262" s="3" t="s">
        <v>327</v>
      </c>
      <c r="X262">
        <v>14032.4</v>
      </c>
      <c r="Y262">
        <v>9835.9</v>
      </c>
      <c r="Z262" s="3">
        <f t="shared" si="4"/>
        <v>44440</v>
      </c>
    </row>
    <row r="263" spans="12:26">
      <c r="L263" s="19"/>
      <c r="W263" s="3" t="s">
        <v>328</v>
      </c>
      <c r="X263">
        <v>14119.9</v>
      </c>
      <c r="Y263">
        <v>9804.1</v>
      </c>
      <c r="Z263" s="3">
        <f t="shared" si="4"/>
        <v>44470</v>
      </c>
    </row>
    <row r="264" spans="12:26">
      <c r="L264" s="19"/>
      <c r="W264" s="3" t="s">
        <v>329</v>
      </c>
      <c r="X264">
        <v>15000.1</v>
      </c>
      <c r="Y264">
        <v>10850.5</v>
      </c>
      <c r="Z264" s="3">
        <f t="shared" si="4"/>
        <v>44501</v>
      </c>
    </row>
    <row r="265" spans="12:26">
      <c r="L265" s="19"/>
      <c r="W265" s="3" t="s">
        <v>330</v>
      </c>
      <c r="X265">
        <v>15390.6</v>
      </c>
      <c r="Y265">
        <v>9712.5</v>
      </c>
      <c r="Z265" s="3">
        <f t="shared" si="4"/>
        <v>44531</v>
      </c>
    </row>
    <row r="266" spans="12:26">
      <c r="L266" s="19"/>
      <c r="W266" s="3" t="s">
        <v>331</v>
      </c>
      <c r="X266">
        <v>13985</v>
      </c>
      <c r="Y266">
        <v>9781.2000000000007</v>
      </c>
      <c r="Z266" s="3">
        <f t="shared" si="4"/>
        <v>44562</v>
      </c>
    </row>
    <row r="267" spans="12:26">
      <c r="L267" s="19"/>
      <c r="W267" s="3" t="s">
        <v>332</v>
      </c>
      <c r="X267">
        <v>13870.4</v>
      </c>
      <c r="Y267">
        <v>9661.7000000000007</v>
      </c>
      <c r="Z267" s="3">
        <f t="shared" si="4"/>
        <v>44593</v>
      </c>
    </row>
    <row r="268" spans="12:26">
      <c r="L268" s="19"/>
      <c r="W268" s="3" t="s">
        <v>333</v>
      </c>
      <c r="X268">
        <v>16935</v>
      </c>
      <c r="Y268">
        <v>14170.7</v>
      </c>
      <c r="Z268" s="3">
        <f t="shared" si="4"/>
        <v>44621</v>
      </c>
    </row>
    <row r="269" spans="12:26">
      <c r="L269" s="19"/>
      <c r="W269" s="3" t="s">
        <v>334</v>
      </c>
      <c r="X269">
        <v>14995.5</v>
      </c>
      <c r="Y269">
        <v>10182.5</v>
      </c>
      <c r="Z269" s="3">
        <f t="shared" si="4"/>
        <v>44652</v>
      </c>
    </row>
    <row r="270" spans="12:26">
      <c r="L270" s="19"/>
      <c r="W270" s="3" t="s">
        <v>335</v>
      </c>
      <c r="X270">
        <v>15986.6</v>
      </c>
      <c r="Y270">
        <v>11119.1</v>
      </c>
      <c r="Z270" s="3">
        <f t="shared" si="4"/>
        <v>44682</v>
      </c>
    </row>
    <row r="271" spans="12:26">
      <c r="L271" s="19"/>
      <c r="W271" s="3" t="s">
        <v>336</v>
      </c>
      <c r="X271">
        <v>16208.9</v>
      </c>
      <c r="Y271">
        <v>11694.2</v>
      </c>
      <c r="Z271" s="3">
        <f t="shared" si="4"/>
        <v>44713</v>
      </c>
    </row>
    <row r="272" spans="12:26">
      <c r="L272" s="19"/>
      <c r="W272" s="3" t="s">
        <v>337</v>
      </c>
      <c r="X272">
        <v>13845.7</v>
      </c>
      <c r="Y272">
        <v>11759.8</v>
      </c>
      <c r="Z272" s="3">
        <f t="shared" si="4"/>
        <v>44743</v>
      </c>
    </row>
    <row r="273" spans="12:26">
      <c r="L273" s="19"/>
      <c r="W273" s="3" t="s">
        <v>338</v>
      </c>
      <c r="X273">
        <v>14959.7</v>
      </c>
      <c r="Y273">
        <v>13071.1</v>
      </c>
      <c r="Z273" s="3">
        <f t="shared" si="4"/>
        <v>44774</v>
      </c>
    </row>
    <row r="274" spans="12:26">
      <c r="L274" s="19"/>
      <c r="W274" s="3" t="s">
        <v>339</v>
      </c>
      <c r="X274">
        <v>16100.8</v>
      </c>
      <c r="Y274">
        <v>12881.7</v>
      </c>
      <c r="Z274" s="3">
        <f t="shared" si="4"/>
        <v>44805</v>
      </c>
    </row>
    <row r="275" spans="12:26">
      <c r="L275" s="19"/>
      <c r="W275" s="3" t="s">
        <v>340</v>
      </c>
      <c r="X275">
        <v>15728.7</v>
      </c>
      <c r="Y275">
        <v>11544.2</v>
      </c>
      <c r="Z275" s="3">
        <f t="shared" si="4"/>
        <v>44835</v>
      </c>
    </row>
    <row r="276" spans="12:26">
      <c r="L276" s="19"/>
      <c r="W276" s="3" t="s">
        <v>341</v>
      </c>
      <c r="X276">
        <v>15490.9</v>
      </c>
      <c r="Y276">
        <v>12704.4</v>
      </c>
      <c r="Z276" s="3">
        <f t="shared" si="4"/>
        <v>44866</v>
      </c>
    </row>
    <row r="277" spans="12:26">
      <c r="L277" s="19"/>
      <c r="W277" s="3" t="s">
        <v>342</v>
      </c>
      <c r="X277">
        <v>14732.6</v>
      </c>
      <c r="Y277">
        <v>11450.1</v>
      </c>
      <c r="Z277" s="3">
        <f t="shared" si="4"/>
        <v>44896</v>
      </c>
    </row>
    <row r="278" spans="12:26">
      <c r="L278" s="19"/>
      <c r="W278" s="3" t="s">
        <v>343</v>
      </c>
      <c r="X278">
        <v>13427.2</v>
      </c>
      <c r="Y278">
        <v>11829.9</v>
      </c>
      <c r="Z278" s="3">
        <f t="shared" si="4"/>
        <v>44927</v>
      </c>
    </row>
    <row r="279" spans="12:26">
      <c r="L279" s="19"/>
      <c r="W279" s="3" t="s">
        <v>344</v>
      </c>
      <c r="X279">
        <v>12846.8</v>
      </c>
      <c r="Y279">
        <v>11509.4</v>
      </c>
      <c r="Z279" s="3">
        <f t="shared" si="4"/>
        <v>44958</v>
      </c>
    </row>
    <row r="280" spans="12:26">
      <c r="L280" s="19"/>
      <c r="W280" s="3" t="s">
        <v>345</v>
      </c>
      <c r="X280">
        <v>15365.2</v>
      </c>
      <c r="Y280">
        <v>12015.8</v>
      </c>
      <c r="Z280" s="3">
        <f t="shared" si="4"/>
        <v>44986</v>
      </c>
    </row>
    <row r="281" spans="12:26">
      <c r="L281" s="19"/>
      <c r="W281" s="3" t="s">
        <v>346</v>
      </c>
      <c r="X281">
        <v>12377.4</v>
      </c>
      <c r="Y281">
        <v>9707.7000000000007</v>
      </c>
      <c r="Z281" s="3">
        <f t="shared" si="4"/>
        <v>45017</v>
      </c>
    </row>
    <row r="282" spans="12:26">
      <c r="L282" s="19"/>
      <c r="W282" s="3" t="s">
        <v>347</v>
      </c>
      <c r="X282">
        <v>13513.4</v>
      </c>
      <c r="Y282">
        <v>10845.6</v>
      </c>
      <c r="Z282" s="3">
        <f t="shared" si="4"/>
        <v>45047</v>
      </c>
    </row>
    <row r="283" spans="12:26">
      <c r="L283" s="19"/>
      <c r="W283" s="3" t="s">
        <v>348</v>
      </c>
      <c r="X283">
        <v>14216.7</v>
      </c>
      <c r="Y283">
        <v>11755.9</v>
      </c>
      <c r="Z283" s="3">
        <f t="shared" si="4"/>
        <v>45078</v>
      </c>
    </row>
    <row r="284" spans="12:26">
      <c r="L284" s="19"/>
      <c r="W284" s="3" t="s">
        <v>349</v>
      </c>
      <c r="X284">
        <v>12523.2</v>
      </c>
      <c r="Y284">
        <v>10420</v>
      </c>
      <c r="Z284" s="3">
        <f t="shared" si="4"/>
        <v>45108</v>
      </c>
    </row>
    <row r="285" spans="12:26">
      <c r="L285" s="19"/>
      <c r="W285" s="3" t="s">
        <v>350</v>
      </c>
      <c r="X285">
        <v>15173.4</v>
      </c>
      <c r="Y285">
        <v>11492.7</v>
      </c>
      <c r="Z285" s="3">
        <f t="shared" si="4"/>
        <v>45139</v>
      </c>
    </row>
    <row r="286" spans="12:26">
      <c r="L286" s="19"/>
      <c r="W286" s="3" t="s">
        <v>351</v>
      </c>
      <c r="X286">
        <v>14380.7</v>
      </c>
      <c r="Y286">
        <v>11126.4</v>
      </c>
      <c r="Z286" s="3">
        <f t="shared" si="4"/>
        <v>45170</v>
      </c>
    </row>
    <row r="287" spans="12:26">
      <c r="L287" s="19"/>
      <c r="W287" s="3" t="s">
        <v>352</v>
      </c>
      <c r="X287">
        <v>13716.8</v>
      </c>
      <c r="Y287">
        <v>10470.5</v>
      </c>
      <c r="Z287" s="3">
        <f t="shared" si="4"/>
        <v>45200</v>
      </c>
    </row>
    <row r="288" spans="12:26">
      <c r="L288" s="19"/>
      <c r="W288" s="3" t="s">
        <v>353</v>
      </c>
      <c r="X288">
        <v>13767</v>
      </c>
      <c r="Y288">
        <v>10909.4</v>
      </c>
      <c r="Z288" s="3">
        <f t="shared" si="4"/>
        <v>45231</v>
      </c>
    </row>
    <row r="289" spans="12:26">
      <c r="L289" s="19"/>
      <c r="W289" s="3" t="s">
        <v>354</v>
      </c>
      <c r="X289">
        <v>11729.4</v>
      </c>
      <c r="Y289">
        <v>8898</v>
      </c>
      <c r="Z289" s="3">
        <f t="shared" si="4"/>
        <v>45261</v>
      </c>
    </row>
  </sheetData>
  <hyperlinks>
    <hyperlink ref="R1" r:id="rId2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5546875" defaultRowHeight="14.45"/>
  <cols>
    <col min="1" max="1" width="12.85546875" customWidth="1"/>
    <col min="2" max="2" width="81.42578125" bestFit="1" customWidth="1"/>
    <col min="3" max="3" width="22.425781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355</v>
      </c>
      <c r="D1" t="s">
        <v>356</v>
      </c>
      <c r="F1" s="33" t="s">
        <v>357</v>
      </c>
      <c r="G1" s="33"/>
      <c r="H1" s="33"/>
      <c r="I1" s="33"/>
      <c r="J1" s="22" t="s">
        <v>358</v>
      </c>
      <c r="M1" t="s">
        <v>359</v>
      </c>
      <c r="O1" t="s">
        <v>360</v>
      </c>
    </row>
    <row r="2" spans="1:1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>
      <c r="A99" s="2"/>
    </row>
    <row r="100" spans="1:15">
      <c r="A100" s="2"/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N54"/>
  <sheetViews>
    <sheetView workbookViewId="0">
      <selection activeCell="J3" sqref="J3"/>
    </sheetView>
  </sheetViews>
  <sheetFormatPr defaultColWidth="8.85546875" defaultRowHeight="14.45"/>
  <cols>
    <col min="1" max="1" width="15.140625" customWidth="1"/>
    <col min="2" max="2" width="38.42578125" customWidth="1"/>
    <col min="3" max="3" width="34.5703125" customWidth="1"/>
    <col min="4" max="4" width="23.5703125" customWidth="1"/>
    <col min="5" max="5" width="32.140625" customWidth="1"/>
  </cols>
  <sheetData>
    <row r="1" spans="1:14" ht="15">
      <c r="A1" t="s">
        <v>361</v>
      </c>
      <c r="B1" t="s">
        <v>362</v>
      </c>
      <c r="C1" s="23" t="s">
        <v>363</v>
      </c>
      <c r="D1" s="23" t="s">
        <v>364</v>
      </c>
      <c r="F1" t="s">
        <v>365</v>
      </c>
      <c r="H1" t="s">
        <v>366</v>
      </c>
      <c r="J1" t="s">
        <v>367</v>
      </c>
      <c r="N1" t="s">
        <v>368</v>
      </c>
    </row>
    <row r="2" spans="1:14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  <c r="N2" t="s">
        <v>369</v>
      </c>
    </row>
    <row r="3" spans="1:14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  <c r="N3" t="s">
        <v>370</v>
      </c>
    </row>
    <row r="4" spans="1:14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  <c r="N4" t="s">
        <v>371</v>
      </c>
    </row>
    <row r="5" spans="1:14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  <c r="N5" t="s">
        <v>372</v>
      </c>
    </row>
    <row r="6" spans="1:14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  <c r="N6" t="s">
        <v>373</v>
      </c>
    </row>
    <row r="7" spans="1:14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  <c r="N7" t="s">
        <v>374</v>
      </c>
    </row>
    <row r="8" spans="1:14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  <c r="N8" t="s">
        <v>375</v>
      </c>
    </row>
    <row r="9" spans="1:14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  <c r="N9" t="s">
        <v>376</v>
      </c>
    </row>
    <row r="10" spans="1:14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  <c r="N10" t="s">
        <v>377</v>
      </c>
    </row>
    <row r="11" spans="1:14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  <c r="N11" t="s">
        <v>378</v>
      </c>
    </row>
    <row r="12" spans="1:14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  <c r="N12" t="s">
        <v>379</v>
      </c>
    </row>
    <row r="13" spans="1:14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  <c r="N13" t="s">
        <v>380</v>
      </c>
    </row>
    <row r="14" spans="1:14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  <c r="N14" t="s">
        <v>381</v>
      </c>
    </row>
    <row r="15" spans="1:14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  <c r="N15" t="s">
        <v>382</v>
      </c>
    </row>
    <row r="16" spans="1:14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  <c r="N16" t="s">
        <v>383</v>
      </c>
    </row>
    <row r="17" spans="1:14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  <c r="N17" t="s">
        <v>384</v>
      </c>
    </row>
    <row r="18" spans="1:14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  <c r="N18" t="s">
        <v>385</v>
      </c>
    </row>
    <row r="19" spans="1:14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  <c r="N19" t="s">
        <v>386</v>
      </c>
    </row>
    <row r="20" spans="1:14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  <c r="N20" t="s">
        <v>387</v>
      </c>
    </row>
    <row r="21" spans="1:14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  <c r="N21" t="s">
        <v>388</v>
      </c>
    </row>
    <row r="22" spans="1:14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  <c r="N22" t="s">
        <v>389</v>
      </c>
    </row>
    <row r="23" spans="1:14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  <c r="N23" t="s">
        <v>390</v>
      </c>
    </row>
    <row r="24" spans="1:14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  <c r="N24" t="s">
        <v>391</v>
      </c>
    </row>
    <row r="25" spans="1:14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  <c r="N25" t="s">
        <v>392</v>
      </c>
    </row>
    <row r="26" spans="1:14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  <c r="N26" t="s">
        <v>393</v>
      </c>
    </row>
    <row r="27" spans="1:14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  <c r="N27" t="s">
        <v>394</v>
      </c>
    </row>
    <row r="28" spans="1:14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  <c r="N28" t="s">
        <v>395</v>
      </c>
    </row>
    <row r="29" spans="1:14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  <c r="N29" t="s">
        <v>396</v>
      </c>
    </row>
    <row r="30" spans="1:14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  <c r="N30" t="s">
        <v>397</v>
      </c>
    </row>
    <row r="31" spans="1:14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  <c r="N31" t="s">
        <v>398</v>
      </c>
    </row>
    <row r="32" spans="1:14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  <c r="N32" t="s">
        <v>399</v>
      </c>
    </row>
    <row r="33" spans="1:14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  <c r="N33" t="s">
        <v>400</v>
      </c>
    </row>
    <row r="34" spans="1:14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  <c r="N34" t="s">
        <v>401</v>
      </c>
    </row>
    <row r="35" spans="1:14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  <c r="N35" t="s">
        <v>402</v>
      </c>
    </row>
    <row r="36" spans="1:14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  <c r="N36" t="s">
        <v>374</v>
      </c>
    </row>
    <row r="37" spans="1:14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  <c r="N37" t="s">
        <v>403</v>
      </c>
    </row>
    <row r="38" spans="1:14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  <c r="N38" t="s">
        <v>404</v>
      </c>
    </row>
    <row r="39" spans="1:14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  <c r="N39" t="s">
        <v>405</v>
      </c>
    </row>
    <row r="40" spans="1:14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  <c r="N40" t="s">
        <v>385</v>
      </c>
    </row>
    <row r="41" spans="1:14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  <c r="N41" t="s">
        <v>377</v>
      </c>
    </row>
    <row r="42" spans="1:14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  <c r="N42" t="s">
        <v>406</v>
      </c>
    </row>
    <row r="43" spans="1:14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  <c r="N43" t="s">
        <v>384</v>
      </c>
    </row>
    <row r="44" spans="1:14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  <c r="N44" t="s">
        <v>407</v>
      </c>
    </row>
    <row r="45" spans="1:14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  <c r="N45" t="s">
        <v>408</v>
      </c>
    </row>
    <row r="46" spans="1:14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  <c r="N46" t="s">
        <v>409</v>
      </c>
    </row>
    <row r="47" spans="1:14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  <c r="N47" t="s">
        <v>410</v>
      </c>
    </row>
    <row r="48" spans="1:14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  <c r="N48" t="s">
        <v>411</v>
      </c>
    </row>
    <row r="49" spans="1:14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  <c r="N49" t="s">
        <v>412</v>
      </c>
    </row>
    <row r="50" spans="1:14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  <c r="N50" t="s">
        <v>413</v>
      </c>
    </row>
    <row r="51" spans="1:14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  <c r="N51" t="s">
        <v>414</v>
      </c>
    </row>
    <row r="52" spans="1:14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  <c r="N52" t="s">
        <v>415</v>
      </c>
    </row>
    <row r="53" spans="1:14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  <c r="N53" t="s">
        <v>416</v>
      </c>
    </row>
    <row r="54" spans="1:14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  <c r="N54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361</v>
      </c>
      <c r="D1" t="s">
        <v>418</v>
      </c>
      <c r="F1" t="s">
        <v>419</v>
      </c>
      <c r="G1" t="s">
        <v>420</v>
      </c>
      <c r="I1" t="s">
        <v>421</v>
      </c>
      <c r="J1" t="s">
        <v>422</v>
      </c>
      <c r="M1" t="s">
        <v>423</v>
      </c>
      <c r="N1" t="s">
        <v>424</v>
      </c>
    </row>
    <row r="2" spans="3:47">
      <c r="C2" t="str" cm="1">
        <f t="array" ref="C2:D24">TRANSPOSE(Y2:AU3)</f>
        <v>2001</v>
      </c>
      <c r="D2">
        <v>40029198</v>
      </c>
      <c r="F2" t="s">
        <v>425</v>
      </c>
      <c r="G2" s="13">
        <f>19840+19167+13587+11099+8978</f>
        <v>72671</v>
      </c>
      <c r="I2" s="10" t="s">
        <v>426</v>
      </c>
      <c r="J2" s="11">
        <v>44</v>
      </c>
      <c r="M2" s="10" t="s">
        <v>427</v>
      </c>
      <c r="N2" s="14">
        <v>75.2</v>
      </c>
      <c r="V2" t="s">
        <v>428</v>
      </c>
      <c r="W2" t="s">
        <v>429</v>
      </c>
      <c r="X2" t="s">
        <v>430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</row>
    <row r="3" spans="3:47">
      <c r="C3" t="str">
        <v>2002</v>
      </c>
      <c r="D3">
        <v>40056637</v>
      </c>
      <c r="F3" t="s">
        <v>431</v>
      </c>
      <c r="G3" s="13">
        <f>20268+22941</f>
        <v>43209</v>
      </c>
      <c r="I3" s="10" t="s">
        <v>432</v>
      </c>
      <c r="J3" s="11">
        <v>35</v>
      </c>
      <c r="M3" s="10" t="s">
        <v>433</v>
      </c>
      <c r="N3" s="14">
        <v>59.4</v>
      </c>
      <c r="V3" t="s">
        <v>434</v>
      </c>
      <c r="W3" t="s">
        <v>435</v>
      </c>
      <c r="X3" t="s">
        <v>436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437</v>
      </c>
      <c r="G4" s="13">
        <f>26192+5957</f>
        <v>32149</v>
      </c>
      <c r="I4" s="10" t="s">
        <v>438</v>
      </c>
      <c r="J4" s="11">
        <v>32</v>
      </c>
      <c r="M4" s="10" t="s">
        <v>439</v>
      </c>
      <c r="N4" s="14">
        <v>57.8</v>
      </c>
      <c r="V4" t="s">
        <v>440</v>
      </c>
    </row>
    <row r="5" spans="3:47">
      <c r="C5" t="str">
        <v>2004</v>
      </c>
      <c r="D5">
        <v>40039826</v>
      </c>
      <c r="F5" t="s">
        <v>441</v>
      </c>
      <c r="G5" s="13">
        <f>16341+10501</f>
        <v>26842</v>
      </c>
      <c r="I5" s="10" t="s">
        <v>442</v>
      </c>
      <c r="J5" s="11">
        <v>22</v>
      </c>
      <c r="M5" s="10" t="s">
        <v>443</v>
      </c>
      <c r="N5" s="14">
        <v>53.7</v>
      </c>
    </row>
    <row r="6" spans="3:47">
      <c r="C6" t="str">
        <v>2005</v>
      </c>
      <c r="D6">
        <v>41239999</v>
      </c>
      <c r="F6" t="s">
        <v>444</v>
      </c>
      <c r="G6" s="13">
        <f>15052+6921</f>
        <v>21973</v>
      </c>
      <c r="I6" s="10" t="s">
        <v>445</v>
      </c>
      <c r="J6" s="11">
        <v>16</v>
      </c>
      <c r="M6" s="10" t="s">
        <v>446</v>
      </c>
      <c r="N6" s="14">
        <v>51.7</v>
      </c>
    </row>
    <row r="7" spans="3:47">
      <c r="C7" t="str">
        <v>2006</v>
      </c>
      <c r="D7">
        <v>41693116</v>
      </c>
      <c r="F7" t="s">
        <v>447</v>
      </c>
      <c r="G7" s="13">
        <v>14248</v>
      </c>
      <c r="I7" s="10" t="s">
        <v>448</v>
      </c>
      <c r="J7" s="11">
        <v>16</v>
      </c>
      <c r="M7" s="10" t="s">
        <v>449</v>
      </c>
      <c r="N7" s="14">
        <v>49.8</v>
      </c>
      <c r="O7" s="12" t="s">
        <v>450</v>
      </c>
    </row>
    <row r="8" spans="3:47">
      <c r="C8" t="str">
        <v>2007</v>
      </c>
      <c r="D8">
        <v>41861246</v>
      </c>
      <c r="F8" t="s">
        <v>451</v>
      </c>
      <c r="G8" s="13">
        <f>11578+5989</f>
        <v>17567</v>
      </c>
      <c r="I8" s="10" t="s">
        <v>452</v>
      </c>
      <c r="J8" s="11">
        <v>15</v>
      </c>
    </row>
    <row r="9" spans="3:47">
      <c r="C9" t="str">
        <v>2008</v>
      </c>
      <c r="D9">
        <v>41917490</v>
      </c>
      <c r="F9" t="s">
        <v>453</v>
      </c>
      <c r="G9" s="13">
        <f>6087+6110+8750</f>
        <v>20947</v>
      </c>
      <c r="H9" s="12" t="s">
        <v>450</v>
      </c>
      <c r="I9" s="10" t="s">
        <v>454</v>
      </c>
      <c r="J9" s="11">
        <v>14</v>
      </c>
    </row>
    <row r="10" spans="3:47">
      <c r="C10" t="str">
        <v>2009</v>
      </c>
      <c r="D10">
        <v>41978630</v>
      </c>
      <c r="I10" s="10" t="s">
        <v>455</v>
      </c>
      <c r="J10" s="11">
        <v>14</v>
      </c>
    </row>
    <row r="11" spans="3:47">
      <c r="C11" t="str">
        <v>2010</v>
      </c>
      <c r="D11">
        <v>41949335</v>
      </c>
      <c r="I11" s="10" t="s">
        <v>456</v>
      </c>
      <c r="J11" s="11">
        <v>12</v>
      </c>
    </row>
    <row r="12" spans="3:47">
      <c r="C12" t="str">
        <v>2011</v>
      </c>
      <c r="D12">
        <v>41729225</v>
      </c>
      <c r="I12" s="10" t="s">
        <v>457</v>
      </c>
      <c r="J12" s="11">
        <v>7</v>
      </c>
      <c r="K12" s="12" t="s">
        <v>450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458</v>
      </c>
    </row>
    <row r="2" spans="1:3">
      <c r="A2">
        <v>2009</v>
      </c>
      <c r="C2" t="s">
        <v>459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460</v>
      </c>
    </row>
    <row r="15" spans="1:3">
      <c r="A15" t="s">
        <v>461</v>
      </c>
    </row>
    <row r="16" spans="1:3">
      <c r="A16" t="s">
        <v>462</v>
      </c>
    </row>
    <row r="17" spans="1:1">
      <c r="A17" t="s">
        <v>463</v>
      </c>
    </row>
    <row r="18" spans="1:1">
      <c r="A18" t="s">
        <v>464</v>
      </c>
    </row>
    <row r="19" spans="1:1">
      <c r="A19" t="s">
        <v>465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466</v>
      </c>
      <c r="C1" t="s">
        <v>0</v>
      </c>
      <c r="D1" t="s">
        <v>467</v>
      </c>
      <c r="E1" t="s">
        <v>468</v>
      </c>
      <c r="F1" t="s">
        <v>0</v>
      </c>
      <c r="G1" t="s">
        <v>467</v>
      </c>
      <c r="H1" t="s">
        <v>469</v>
      </c>
      <c r="I1" t="s">
        <v>470</v>
      </c>
      <c r="J1" t="s">
        <v>467</v>
      </c>
      <c r="K1" t="s">
        <v>471</v>
      </c>
      <c r="L1" s="1" t="s">
        <v>0</v>
      </c>
      <c r="M1" s="1" t="s">
        <v>467</v>
      </c>
      <c r="N1" s="15" t="s">
        <v>472</v>
      </c>
      <c r="O1" s="15" t="s">
        <v>470</v>
      </c>
      <c r="P1" t="s">
        <v>467</v>
      </c>
      <c r="Q1" s="15" t="s">
        <v>473</v>
      </c>
      <c r="R1" s="15" t="s">
        <v>0</v>
      </c>
      <c r="S1" s="15" t="s">
        <v>467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2024-05-31T14:14:14Z</dcterms:modified>
  <cp:category/>
  <cp:contentStatus/>
</cp:coreProperties>
</file>