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ocuments\svn\Applications\AOF2016Simon\"/>
    </mc:Choice>
  </mc:AlternateContent>
  <bookViews>
    <workbookView xWindow="0" yWindow="0" windowWidth="16380" windowHeight="8190" tabRatio="988"/>
  </bookViews>
  <sheets>
    <sheet name="BUDGET" sheetId="1" r:id="rId1"/>
    <sheet name="TILLSTÅND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7" i="1" l="1"/>
  <c r="L57" i="1"/>
  <c r="N56" i="1"/>
  <c r="L56" i="1"/>
  <c r="L55" i="1"/>
  <c r="P54" i="1"/>
  <c r="P52" i="1"/>
  <c r="P41" i="1"/>
  <c r="N41" i="1"/>
  <c r="L41" i="1"/>
  <c r="J41" i="1"/>
  <c r="R36" i="1"/>
  <c r="R35" i="1"/>
  <c r="P34" i="1"/>
  <c r="P37" i="1" s="1"/>
  <c r="N34" i="1"/>
  <c r="N37" i="1" s="1"/>
  <c r="L34" i="1"/>
  <c r="L37" i="1" s="1"/>
  <c r="J34" i="1"/>
  <c r="R33" i="1"/>
  <c r="J58" i="1" s="1"/>
  <c r="R32" i="1"/>
  <c r="J57" i="1" s="1"/>
  <c r="P57" i="1" s="1"/>
  <c r="R31" i="1"/>
  <c r="J56" i="1" s="1"/>
  <c r="P56" i="1" s="1"/>
  <c r="R30" i="1"/>
  <c r="J55" i="1" s="1"/>
  <c r="P24" i="1"/>
  <c r="N24" i="1"/>
  <c r="L24" i="1"/>
  <c r="J24" i="1"/>
  <c r="R24" i="1" s="1"/>
  <c r="P22" i="1"/>
  <c r="N22" i="1"/>
  <c r="L22" i="1"/>
  <c r="J22" i="1"/>
  <c r="R22" i="1" s="1"/>
  <c r="P20" i="1"/>
  <c r="N20" i="1"/>
  <c r="L20" i="1"/>
  <c r="J20" i="1"/>
  <c r="R20" i="1" s="1"/>
  <c r="P18" i="1"/>
  <c r="N18" i="1"/>
  <c r="N12" i="1" s="1"/>
  <c r="L18" i="1"/>
  <c r="J18" i="1"/>
  <c r="R18" i="1" s="1"/>
  <c r="P16" i="1"/>
  <c r="P12" i="1" s="1"/>
  <c r="N16" i="1"/>
  <c r="L16" i="1"/>
  <c r="J16" i="1"/>
  <c r="R16" i="1" s="1"/>
  <c r="P14" i="1"/>
  <c r="N14" i="1"/>
  <c r="L14" i="1"/>
  <c r="J14" i="1"/>
  <c r="J12" i="1" s="1"/>
  <c r="L12" i="1"/>
  <c r="L25" i="1" s="1"/>
  <c r="R34" i="1" l="1"/>
  <c r="J37" i="1"/>
  <c r="R12" i="1"/>
  <c r="J25" i="1"/>
  <c r="J26" i="1" s="1"/>
  <c r="J59" i="1"/>
  <c r="N59" i="1"/>
  <c r="L59" i="1"/>
  <c r="P25" i="1"/>
  <c r="P26" i="1"/>
  <c r="P27" i="1" s="1"/>
  <c r="P39" i="1" s="1"/>
  <c r="P55" i="1"/>
  <c r="N26" i="1"/>
  <c r="N25" i="1"/>
  <c r="N27" i="1"/>
  <c r="N39" i="1" s="1"/>
  <c r="L26" i="1"/>
  <c r="L27" i="1" s="1"/>
  <c r="L39" i="1" s="1"/>
  <c r="R37" i="1"/>
  <c r="R14" i="1"/>
  <c r="L58" i="1"/>
  <c r="P58" i="1" s="1"/>
  <c r="N55" i="1"/>
  <c r="N58" i="1"/>
  <c r="L43" i="1" l="1"/>
  <c r="L45" i="1"/>
  <c r="L44" i="1"/>
  <c r="P45" i="1"/>
  <c r="P43" i="1"/>
  <c r="P44" i="1"/>
  <c r="R26" i="1"/>
  <c r="J27" i="1"/>
  <c r="N43" i="1"/>
  <c r="N45" i="1"/>
  <c r="N44" i="1"/>
  <c r="N49" i="1"/>
  <c r="N53" i="1" s="1"/>
  <c r="N60" i="1" s="1"/>
  <c r="L49" i="1"/>
  <c r="L53" i="1" s="1"/>
  <c r="J49" i="1"/>
  <c r="P59" i="1"/>
  <c r="R25" i="1"/>
  <c r="J53" i="1" l="1"/>
  <c r="P49" i="1"/>
  <c r="N50" i="1"/>
  <c r="L50" i="1"/>
  <c r="J50" i="1"/>
  <c r="P50" i="1" s="1"/>
  <c r="J39" i="1"/>
  <c r="R27" i="1"/>
  <c r="R39" i="1" s="1"/>
  <c r="N51" i="1"/>
  <c r="L51" i="1"/>
  <c r="J51" i="1"/>
  <c r="P51" i="1" s="1"/>
  <c r="N62" i="1"/>
  <c r="L60" i="1"/>
  <c r="R44" i="1" l="1"/>
  <c r="R45" i="1"/>
  <c r="R43" i="1"/>
  <c r="J44" i="1"/>
  <c r="J45" i="1"/>
  <c r="J43" i="1"/>
  <c r="J60" i="1"/>
  <c r="P53" i="1"/>
  <c r="P60" i="1" s="1"/>
</calcChain>
</file>

<file path=xl/comments1.xml><?xml version="1.0" encoding="utf-8"?>
<comments xmlns="http://schemas.openxmlformats.org/spreadsheetml/2006/main">
  <authors>
    <author/>
  </authors>
  <commentList>
    <comment ref="E35" authorId="0" shapeId="0">
      <text>
        <r>
          <rPr>
            <sz val="9"/>
            <color rgb="FF000000"/>
            <rFont val="Tahoma"/>
            <family val="2"/>
            <charset val="1"/>
          </rPr>
          <t xml:space="preserve">Ange t.ex. land eller annat universitet som samarbetet gäller för!
</t>
        </r>
      </text>
    </comment>
  </commentList>
</comments>
</file>

<file path=xl/sharedStrings.xml><?xml version="1.0" encoding="utf-8"?>
<sst xmlns="http://schemas.openxmlformats.org/spreadsheetml/2006/main" count="91" uniqueCount="66">
  <si>
    <t>FORSKARDOKTOR projekt budgeterat enl. TOTALKOSTNADSMODELLEN</t>
  </si>
  <si>
    <t>Fakultet</t>
  </si>
  <si>
    <t>Naturvetenskaper och teknik</t>
  </si>
  <si>
    <t>Kostnadsställe</t>
  </si>
  <si>
    <t>Projektnamn</t>
  </si>
  <si>
    <t>Energy Aware Software</t>
  </si>
  <si>
    <t>Projektkod</t>
  </si>
  <si>
    <t>Projektledare</t>
  </si>
  <si>
    <t>Simon Holmbacka</t>
  </si>
  <si>
    <t>Projekttid</t>
  </si>
  <si>
    <t>koefficient för effektiv arbetstid</t>
  </si>
  <si>
    <t>totalt</t>
  </si>
  <si>
    <t>Lönekostnader</t>
  </si>
  <si>
    <t>månadslön</t>
  </si>
  <si>
    <t>månad(er)</t>
  </si>
  <si>
    <t>forskardoktor</t>
  </si>
  <si>
    <t>välj...</t>
  </si>
  <si>
    <t>forskare</t>
  </si>
  <si>
    <t>professor</t>
  </si>
  <si>
    <t>projektledare</t>
  </si>
  <si>
    <t>stödpersonal</t>
  </si>
  <si>
    <t>doktorand</t>
  </si>
  <si>
    <t>Lönebikostnader</t>
  </si>
  <si>
    <t>Allmänna omkostnader</t>
  </si>
  <si>
    <t>Totalt</t>
  </si>
  <si>
    <t>Övriga kostnader</t>
  </si>
  <si>
    <t>Resekostnader</t>
  </si>
  <si>
    <t>Material och tillbehör</t>
  </si>
  <si>
    <t>Köpta tjänster</t>
  </si>
  <si>
    <t>Maskiner</t>
  </si>
  <si>
    <t>mobilitet</t>
  </si>
  <si>
    <t>annat</t>
  </si>
  <si>
    <t>ÖVRIGA KOSTNADER TOTALT</t>
  </si>
  <si>
    <t>PROJEKTETS KOSTNADER TOTALT</t>
  </si>
  <si>
    <t>Finansiering</t>
  </si>
  <si>
    <t>Finlands Akademi, ange procent</t>
  </si>
  <si>
    <t>eventuell övrig finansiär</t>
  </si>
  <si>
    <t>Åbo Akademi, egen finansiering</t>
  </si>
  <si>
    <t>OBS! Egen finansiering allokeras INTE ifråga om forskardoktorprojekt!</t>
  </si>
  <si>
    <t>FA</t>
  </si>
  <si>
    <t>ÅA</t>
  </si>
  <si>
    <t>Övr. Finan.</t>
  </si>
  <si>
    <t>TOTALT</t>
  </si>
  <si>
    <t>löner totalt</t>
  </si>
  <si>
    <t>FINANSIERING TOTALT</t>
  </si>
  <si>
    <t>EUR</t>
  </si>
  <si>
    <t>Planerad egen finansiering överstiger totala egna löneandel</t>
  </si>
  <si>
    <t>Tillstånd för projektansökan</t>
  </si>
  <si>
    <t>Projektledare:</t>
  </si>
  <si>
    <t>Projektets namn och akronym:</t>
  </si>
  <si>
    <t>Projekttid:</t>
  </si>
  <si>
    <t>Finansiär:</t>
  </si>
  <si>
    <t>Finlands Akademi</t>
  </si>
  <si>
    <t>Projekttyp:</t>
  </si>
  <si>
    <t>ÅA:s totalbudget (€):</t>
  </si>
  <si>
    <t>ÅA egen finansiering (€):</t>
  </si>
  <si>
    <t>Ovanstående ansökan har för fakultetens del godkänts:</t>
  </si>
  <si>
    <t>Åbo / Vasa</t>
  </si>
  <si>
    <t>datum</t>
  </si>
  <si>
    <t>Dekanus</t>
  </si>
  <si>
    <t>(underskrift + namnförtydligande)</t>
  </si>
  <si>
    <t>Ämnesansvarig</t>
  </si>
  <si>
    <t>Ekonomisekreterare</t>
  </si>
  <si>
    <t>Sänds till forskningsservice (Tiina/Hanna eller Siv). Bifoga även en budget.</t>
  </si>
  <si>
    <t>Computer Engineering (DT)</t>
  </si>
  <si>
    <t>9/2017 - 8/2020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</si>
</sst>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%"/>
    <numFmt numFmtId="165" formatCode="0.00%"/>
    <numFmt numFmtId="166" formatCode="m/d/yyyy"/>
  </numFmts>
  <fonts count="2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254061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i/>
      <sz val="11"/>
      <name val="Calibri"/>
      <family val="2"/>
      <charset val="1"/>
    </font>
    <font>
      <sz val="8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rgb="FF808080"/>
      <name val="Calibri"/>
      <family val="2"/>
      <charset val="1"/>
    </font>
    <font>
      <i/>
      <sz val="11"/>
      <color rgb="FF0D0D0D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F2F2F2"/>
        <bgColor rgb="FFEBF1DE"/>
      </patternFill>
    </fill>
    <fill>
      <patternFill patternType="solid">
        <fgColor rgb="FFB9CDE5"/>
        <bgColor rgb="FFCCC1DA"/>
      </patternFill>
    </fill>
    <fill>
      <patternFill patternType="solid">
        <fgColor rgb="FFFFFFFF"/>
        <bgColor rgb="FFF2F2F2"/>
      </patternFill>
    </fill>
    <fill>
      <patternFill patternType="solid">
        <fgColor rgb="FFFEBFBA"/>
        <bgColor rgb="FFE6B9B8"/>
      </patternFill>
    </fill>
    <fill>
      <patternFill patternType="solid">
        <fgColor rgb="FFC3D69B"/>
        <bgColor rgb="FFBFBFBF"/>
      </patternFill>
    </fill>
  </fills>
  <borders count="38">
    <border>
      <left/>
      <right/>
      <top/>
      <bottom/>
      <diagonal/>
    </border>
    <border>
      <left style="dotted">
        <color rgb="FFC00000"/>
      </left>
      <right/>
      <top style="dotted">
        <color rgb="FFC00000"/>
      </top>
      <bottom/>
      <diagonal/>
    </border>
    <border>
      <left/>
      <right/>
      <top style="dotted">
        <color rgb="FFC00000"/>
      </top>
      <bottom/>
      <diagonal/>
    </border>
    <border>
      <left/>
      <right style="dotted">
        <color rgb="FFC00000"/>
      </right>
      <top style="dotted">
        <color rgb="FFC00000"/>
      </top>
      <bottom/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 style="dotted">
        <color rgb="FFA6A6A6"/>
      </top>
      <bottom/>
      <diagonal/>
    </border>
    <border>
      <left style="thin">
        <color rgb="FFA6A6A6"/>
      </left>
      <right style="thin">
        <color rgb="FFA6A6A6"/>
      </right>
      <top style="dotted">
        <color rgb="FFA6A6A6"/>
      </top>
      <bottom/>
      <diagonal/>
    </border>
    <border>
      <left style="thin">
        <color rgb="FFA6A6A6"/>
      </left>
      <right/>
      <top style="dotted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double">
        <color rgb="FF808080"/>
      </bottom>
      <diagonal/>
    </border>
    <border>
      <left/>
      <right/>
      <top style="double">
        <color rgb="FF808080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rgb="FFC00000"/>
      </left>
      <right/>
      <top/>
      <bottom style="dotted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 style="dotted">
        <color rgb="FFC00000"/>
      </right>
      <top/>
      <bottom style="dotted">
        <color rgb="FFC00000"/>
      </bottom>
      <diagonal/>
    </border>
    <border>
      <left style="thin">
        <color auto="1"/>
      </left>
      <right style="dashed">
        <color rgb="FFA6A6A6"/>
      </right>
      <top style="thin">
        <color auto="1"/>
      </top>
      <bottom style="thin">
        <color auto="1"/>
      </bottom>
      <diagonal/>
    </border>
    <border>
      <left style="dashed">
        <color rgb="FFA6A6A6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rgb="FFA6A6A6"/>
      </top>
      <bottom style="dashed">
        <color rgb="FFA6A6A6"/>
      </bottom>
      <diagonal/>
    </border>
    <border>
      <left style="thin">
        <color auto="1"/>
      </left>
      <right style="thin">
        <color auto="1"/>
      </right>
      <top style="dashed">
        <color rgb="FFA6A6A6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rgb="FFBFBFBF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">
    <xf numFmtId="0" fontId="0" fillId="0" borderId="0"/>
    <xf numFmtId="164" fontId="22" fillId="0" borderId="0" applyBorder="0" applyProtection="0"/>
    <xf numFmtId="0" fontId="22" fillId="4" borderId="0" applyBorder="0" applyProtection="0"/>
  </cellStyleXfs>
  <cellXfs count="142">
    <xf numFmtId="0" fontId="0" fillId="0" borderId="0" xfId="0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/>
    <xf numFmtId="0" fontId="0" fillId="5" borderId="5" xfId="0" applyFill="1" applyBorder="1"/>
    <xf numFmtId="0" fontId="0" fillId="5" borderId="0" xfId="0" applyFill="1" applyBorder="1" applyAlignment="1">
      <alignment horizontal="center" wrapText="1"/>
    </xf>
    <xf numFmtId="0" fontId="0" fillId="5" borderId="7" xfId="0" applyFill="1" applyBorder="1"/>
    <xf numFmtId="0" fontId="0" fillId="5" borderId="7" xfId="0" applyFill="1" applyBorder="1" applyAlignment="1">
      <alignment horizontal="center" wrapText="1"/>
    </xf>
    <xf numFmtId="0" fontId="1" fillId="5" borderId="9" xfId="0" applyFont="1" applyFill="1" applyBorder="1" applyAlignment="1">
      <alignment horizontal="center"/>
    </xf>
    <xf numFmtId="0" fontId="1" fillId="2" borderId="6" xfId="2" applyFont="1" applyFill="1" applyBorder="1" applyAlignment="1" applyProtection="1">
      <alignment horizontal="center" wrapText="1"/>
      <protection locked="0"/>
    </xf>
    <xf numFmtId="0" fontId="5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3" fillId="5" borderId="0" xfId="0" applyFont="1" applyFill="1" applyBorder="1" applyAlignment="1"/>
    <xf numFmtId="0" fontId="0" fillId="5" borderId="0" xfId="0" applyFill="1" applyBorder="1" applyAlignment="1"/>
    <xf numFmtId="3" fontId="22" fillId="6" borderId="10" xfId="2" applyNumberFormat="1" applyFont="1" applyFill="1" applyBorder="1" applyAlignment="1" applyProtection="1">
      <alignment horizontal="center" wrapText="1"/>
    </xf>
    <xf numFmtId="1" fontId="0" fillId="5" borderId="0" xfId="0" applyNumberFormat="1" applyFill="1" applyBorder="1"/>
    <xf numFmtId="1" fontId="0" fillId="5" borderId="10" xfId="0" applyNumberFormat="1" applyFill="1" applyBorder="1"/>
    <xf numFmtId="3" fontId="1" fillId="6" borderId="10" xfId="2" applyNumberFormat="1" applyFont="1" applyFill="1" applyBorder="1" applyAlignment="1" applyProtection="1">
      <alignment horizontal="center" wrapText="1"/>
    </xf>
    <xf numFmtId="0" fontId="0" fillId="0" borderId="0" xfId="0" applyBorder="1"/>
    <xf numFmtId="3" fontId="0" fillId="5" borderId="0" xfId="0" applyNumberFormat="1" applyFill="1" applyBorder="1"/>
    <xf numFmtId="1" fontId="0" fillId="2" borderId="6" xfId="0" applyNumberFormat="1" applyFill="1" applyBorder="1" applyAlignment="1" applyProtection="1">
      <alignment horizontal="center"/>
      <protection locked="0"/>
    </xf>
    <xf numFmtId="0" fontId="3" fillId="2" borderId="10" xfId="2" applyFont="1" applyFill="1" applyBorder="1" applyAlignment="1" applyProtection="1">
      <protection locked="0"/>
    </xf>
    <xf numFmtId="3" fontId="4" fillId="2" borderId="10" xfId="0" applyNumberFormat="1" applyFont="1" applyFill="1" applyBorder="1" applyProtection="1">
      <protection locked="0"/>
    </xf>
    <xf numFmtId="3" fontId="8" fillId="5" borderId="0" xfId="2" applyNumberFormat="1" applyFont="1" applyFill="1" applyBorder="1" applyAlignment="1" applyProtection="1">
      <alignment horizontal="center" wrapText="1"/>
    </xf>
    <xf numFmtId="1" fontId="8" fillId="5" borderId="0" xfId="2" applyNumberFormat="1" applyFont="1" applyFill="1" applyBorder="1" applyAlignment="1" applyProtection="1">
      <alignment horizontal="center" wrapText="1"/>
    </xf>
    <xf numFmtId="3" fontId="8" fillId="5" borderId="0" xfId="2" applyNumberFormat="1" applyFont="1" applyFill="1" applyBorder="1" applyAlignment="1" applyProtection="1">
      <alignment horizontal="center" wrapText="1"/>
    </xf>
    <xf numFmtId="0" fontId="3" fillId="0" borderId="0" xfId="0" applyFont="1"/>
    <xf numFmtId="0" fontId="9" fillId="5" borderId="0" xfId="0" applyFont="1" applyFill="1" applyBorder="1"/>
    <xf numFmtId="3" fontId="8" fillId="5" borderId="0" xfId="0" applyNumberFormat="1" applyFont="1" applyFill="1" applyBorder="1"/>
    <xf numFmtId="3" fontId="10" fillId="5" borderId="11" xfId="0" applyNumberFormat="1" applyFont="1" applyFill="1" applyBorder="1" applyAlignment="1">
      <alignment horizontal="right"/>
    </xf>
    <xf numFmtId="1" fontId="11" fillId="2" borderId="6" xfId="2" applyNumberFormat="1" applyFont="1" applyFill="1" applyBorder="1" applyAlignment="1" applyProtection="1">
      <alignment horizontal="center"/>
      <protection locked="0"/>
    </xf>
    <xf numFmtId="3" fontId="8" fillId="5" borderId="12" xfId="2" applyNumberFormat="1" applyFont="1" applyFill="1" applyBorder="1" applyAlignment="1" applyProtection="1">
      <alignment horizontal="center" wrapText="1"/>
    </xf>
    <xf numFmtId="3" fontId="8" fillId="5" borderId="13" xfId="2" applyNumberFormat="1" applyFont="1" applyFill="1" applyBorder="1" applyAlignment="1" applyProtection="1">
      <alignment horizontal="center" wrapText="1"/>
    </xf>
    <xf numFmtId="3" fontId="8" fillId="5" borderId="7" xfId="2" applyNumberFormat="1" applyFont="1" applyFill="1" applyBorder="1" applyAlignment="1" applyProtection="1">
      <alignment horizontal="center" wrapText="1"/>
    </xf>
    <xf numFmtId="0" fontId="0" fillId="0" borderId="0" xfId="0"/>
    <xf numFmtId="3" fontId="8" fillId="5" borderId="10" xfId="2" applyNumberFormat="1" applyFont="1" applyFill="1" applyBorder="1" applyAlignment="1" applyProtection="1">
      <alignment horizontal="center" wrapText="1"/>
    </xf>
    <xf numFmtId="3" fontId="8" fillId="5" borderId="7" xfId="0" applyNumberFormat="1" applyFont="1" applyFill="1" applyBorder="1"/>
    <xf numFmtId="1" fontId="0" fillId="0" borderId="0" xfId="0" applyNumberFormat="1" applyBorder="1"/>
    <xf numFmtId="164" fontId="1" fillId="5" borderId="9" xfId="2" applyNumberFormat="1" applyFont="1" applyFill="1" applyBorder="1" applyAlignment="1" applyProtection="1"/>
    <xf numFmtId="164" fontId="12" fillId="3" borderId="0" xfId="2" applyNumberFormat="1" applyFont="1" applyFill="1" applyBorder="1" applyAlignment="1" applyProtection="1"/>
    <xf numFmtId="3" fontId="22" fillId="6" borderId="14" xfId="2" applyNumberFormat="1" applyFont="1" applyFill="1" applyBorder="1" applyAlignment="1" applyProtection="1">
      <alignment horizontal="center" wrapText="1"/>
    </xf>
    <xf numFmtId="3" fontId="1" fillId="6" borderId="14" xfId="2" applyNumberFormat="1" applyFont="1" applyFill="1" applyBorder="1" applyAlignment="1" applyProtection="1">
      <alignment horizontal="center" wrapText="1"/>
    </xf>
    <xf numFmtId="3" fontId="22" fillId="6" borderId="0" xfId="2" applyNumberFormat="1" applyFont="1" applyFill="1" applyBorder="1" applyAlignment="1" applyProtection="1">
      <alignment horizontal="center" wrapText="1"/>
    </xf>
    <xf numFmtId="3" fontId="22" fillId="6" borderId="14" xfId="2" applyNumberFormat="1" applyFont="1" applyFill="1" applyBorder="1" applyAlignment="1" applyProtection="1">
      <alignment horizontal="center" wrapText="1"/>
    </xf>
    <xf numFmtId="3" fontId="1" fillId="6" borderId="0" xfId="2" applyNumberFormat="1" applyFont="1" applyFill="1" applyBorder="1" applyAlignment="1" applyProtection="1">
      <alignment horizontal="center" wrapText="1"/>
    </xf>
    <xf numFmtId="0" fontId="5" fillId="5" borderId="0" xfId="0" applyFont="1" applyFill="1" applyBorder="1"/>
    <xf numFmtId="0" fontId="3" fillId="5" borderId="0" xfId="0" applyFont="1" applyFill="1" applyBorder="1"/>
    <xf numFmtId="3" fontId="0" fillId="5" borderId="7" xfId="0" applyNumberFormat="1" applyFont="1" applyFill="1" applyBorder="1" applyAlignment="1">
      <alignment horizontal="center" wrapText="1"/>
    </xf>
    <xf numFmtId="3" fontId="1" fillId="5" borderId="7" xfId="0" applyNumberFormat="1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center" wrapText="1"/>
    </xf>
    <xf numFmtId="3" fontId="0" fillId="2" borderId="0" xfId="0" applyNumberFormat="1" applyFill="1" applyBorder="1" applyAlignment="1" applyProtection="1">
      <alignment horizontal="center" wrapText="1"/>
      <protection locked="0"/>
    </xf>
    <xf numFmtId="3" fontId="0" fillId="2" borderId="10" xfId="0" applyNumberFormat="1" applyFill="1" applyBorder="1" applyAlignment="1" applyProtection="1">
      <alignment horizontal="center" wrapText="1"/>
      <protection locked="0"/>
    </xf>
    <xf numFmtId="3" fontId="1" fillId="6" borderId="0" xfId="2" applyNumberFormat="1" applyFont="1" applyFill="1" applyBorder="1" applyAlignment="1" applyProtection="1">
      <alignment horizontal="center" wrapText="1"/>
    </xf>
    <xf numFmtId="3" fontId="0" fillId="2" borderId="14" xfId="0" applyNumberFormat="1" applyFill="1" applyBorder="1" applyAlignment="1" applyProtection="1">
      <alignment horizontal="center" wrapText="1"/>
      <protection locked="0"/>
    </xf>
    <xf numFmtId="3" fontId="1" fillId="6" borderId="14" xfId="2" applyNumberFormat="1" applyFont="1" applyFill="1" applyBorder="1" applyAlignment="1" applyProtection="1">
      <alignment horizontal="center" wrapText="1"/>
    </xf>
    <xf numFmtId="2" fontId="0" fillId="0" borderId="0" xfId="0" applyNumberFormat="1"/>
    <xf numFmtId="0" fontId="11" fillId="5" borderId="0" xfId="0" applyFont="1" applyFill="1" applyBorder="1" applyAlignment="1" applyProtection="1"/>
    <xf numFmtId="3" fontId="0" fillId="6" borderId="14" xfId="0" applyNumberFormat="1" applyFill="1" applyBorder="1" applyAlignment="1" applyProtection="1">
      <alignment horizontal="center" wrapText="1"/>
    </xf>
    <xf numFmtId="0" fontId="13" fillId="5" borderId="0" xfId="0" applyFont="1" applyFill="1" applyBorder="1" applyAlignment="1">
      <alignment horizontal="center"/>
    </xf>
    <xf numFmtId="0" fontId="0" fillId="5" borderId="0" xfId="0" applyFill="1" applyBorder="1" applyProtection="1"/>
    <xf numFmtId="3" fontId="8" fillId="2" borderId="14" xfId="0" applyNumberFormat="1" applyFont="1" applyFill="1" applyBorder="1" applyAlignment="1" applyProtection="1">
      <alignment horizontal="center" wrapText="1"/>
      <protection locked="0"/>
    </xf>
    <xf numFmtId="1" fontId="8" fillId="5" borderId="0" xfId="0" applyNumberFormat="1" applyFont="1" applyFill="1" applyBorder="1"/>
    <xf numFmtId="3" fontId="8" fillId="2" borderId="7" xfId="0" applyNumberFormat="1" applyFont="1" applyFill="1" applyBorder="1" applyAlignment="1" applyProtection="1">
      <alignment horizontal="center" wrapText="1"/>
      <protection locked="0"/>
    </xf>
    <xf numFmtId="3" fontId="14" fillId="6" borderId="14" xfId="2" applyNumberFormat="1" applyFont="1" applyFill="1" applyBorder="1" applyAlignment="1" applyProtection="1">
      <alignment horizontal="center" wrapText="1"/>
    </xf>
    <xf numFmtId="0" fontId="4" fillId="5" borderId="0" xfId="0" applyFont="1" applyFill="1" applyBorder="1" applyAlignment="1">
      <alignment horizontal="center"/>
    </xf>
    <xf numFmtId="0" fontId="11" fillId="5" borderId="0" xfId="0" applyFont="1" applyFill="1" applyBorder="1" applyAlignment="1" applyProtection="1">
      <alignment horizontal="center" wrapText="1"/>
    </xf>
    <xf numFmtId="3" fontId="0" fillId="5" borderId="7" xfId="0" applyNumberFormat="1" applyFill="1" applyBorder="1" applyAlignment="1">
      <alignment horizontal="center" wrapText="1"/>
    </xf>
    <xf numFmtId="3" fontId="1" fillId="5" borderId="15" xfId="0" applyNumberFormat="1" applyFont="1" applyFill="1" applyBorder="1" applyAlignment="1">
      <alignment horizontal="center" wrapText="1"/>
    </xf>
    <xf numFmtId="3" fontId="1" fillId="5" borderId="0" xfId="0" applyNumberFormat="1" applyFont="1" applyFill="1" applyBorder="1" applyAlignment="1">
      <alignment horizontal="center" wrapText="1"/>
    </xf>
    <xf numFmtId="3" fontId="15" fillId="7" borderId="15" xfId="0" applyNumberFormat="1" applyFont="1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1" fillId="2" borderId="9" xfId="0" applyNumberFormat="1" applyFont="1" applyFill="1" applyBorder="1" applyProtection="1">
      <protection locked="0"/>
    </xf>
    <xf numFmtId="3" fontId="1" fillId="6" borderId="6" xfId="0" applyNumberFormat="1" applyFon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 wrapText="1"/>
    </xf>
    <xf numFmtId="3" fontId="1" fillId="0" borderId="6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wrapText="1"/>
    </xf>
    <xf numFmtId="3" fontId="1" fillId="6" borderId="18" xfId="0" applyNumberFormat="1" applyFont="1" applyFill="1" applyBorder="1" applyAlignment="1">
      <alignment horizontal="center" wrapText="1"/>
    </xf>
    <xf numFmtId="3" fontId="16" fillId="6" borderId="6" xfId="0" applyNumberFormat="1" applyFont="1" applyFill="1" applyBorder="1" applyAlignment="1">
      <alignment horizontal="center"/>
    </xf>
    <xf numFmtId="0" fontId="17" fillId="5" borderId="0" xfId="0" applyFont="1" applyFill="1" applyBorder="1"/>
    <xf numFmtId="164" fontId="0" fillId="5" borderId="0" xfId="0" applyNumberFormat="1" applyFill="1" applyBorder="1"/>
    <xf numFmtId="0" fontId="18" fillId="5" borderId="0" xfId="0" applyFont="1" applyFill="1" applyBorder="1"/>
    <xf numFmtId="165" fontId="0" fillId="5" borderId="0" xfId="1" applyNumberFormat="1" applyFont="1" applyFill="1" applyBorder="1" applyAlignment="1" applyProtection="1"/>
    <xf numFmtId="1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1" fontId="22" fillId="5" borderId="19" xfId="2" applyNumberFormat="1" applyFont="1" applyFill="1" applyBorder="1" applyAlignment="1" applyProtection="1"/>
    <xf numFmtId="1" fontId="22" fillId="5" borderId="20" xfId="2" applyNumberFormat="1" applyFont="1" applyFill="1" applyBorder="1" applyAlignment="1" applyProtection="1">
      <alignment wrapText="1"/>
    </xf>
    <xf numFmtId="1" fontId="22" fillId="5" borderId="21" xfId="2" applyNumberFormat="1" applyFont="1" applyFill="1" applyBorder="1" applyAlignment="1" applyProtection="1"/>
    <xf numFmtId="1" fontId="22" fillId="5" borderId="22" xfId="2" applyNumberFormat="1" applyFont="1" applyFill="1" applyBorder="1" applyAlignment="1" applyProtection="1">
      <alignment wrapText="1"/>
    </xf>
    <xf numFmtId="1" fontId="0" fillId="5" borderId="23" xfId="0" applyNumberFormat="1" applyFill="1" applyBorder="1"/>
    <xf numFmtId="1" fontId="0" fillId="5" borderId="24" xfId="0" applyNumberFormat="1" applyFill="1" applyBorder="1" applyAlignment="1">
      <alignment wrapText="1"/>
    </xf>
    <xf numFmtId="1" fontId="16" fillId="5" borderId="23" xfId="0" applyNumberFormat="1" applyFont="1" applyFill="1" applyBorder="1"/>
    <xf numFmtId="1" fontId="0" fillId="5" borderId="21" xfId="0" applyNumberFormat="1" applyFill="1" applyBorder="1"/>
    <xf numFmtId="1" fontId="0" fillId="5" borderId="22" xfId="0" applyNumberFormat="1" applyFill="1" applyBorder="1" applyAlignment="1">
      <alignment wrapText="1"/>
    </xf>
    <xf numFmtId="1" fontId="22" fillId="5" borderId="21" xfId="2" applyNumberFormat="1" applyFont="1" applyFill="1" applyBorder="1" applyAlignment="1" applyProtection="1"/>
    <xf numFmtId="1" fontId="22" fillId="5" borderId="22" xfId="2" applyNumberFormat="1" applyFont="1" applyFill="1" applyBorder="1" applyAlignment="1" applyProtection="1">
      <alignment wrapText="1"/>
    </xf>
    <xf numFmtId="1" fontId="22" fillId="5" borderId="25" xfId="2" applyNumberFormat="1" applyFont="1" applyFill="1" applyBorder="1" applyAlignment="1" applyProtection="1"/>
    <xf numFmtId="1" fontId="1" fillId="5" borderId="26" xfId="0" applyNumberFormat="1" applyFont="1" applyFill="1" applyBorder="1"/>
    <xf numFmtId="1" fontId="1" fillId="5" borderId="27" xfId="0" applyNumberFormat="1" applyFont="1" applyFill="1" applyBorder="1" applyAlignment="1">
      <alignment wrapText="1"/>
    </xf>
    <xf numFmtId="0" fontId="1" fillId="5" borderId="26" xfId="0" applyFont="1" applyFill="1" applyBorder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0" xfId="0" applyFill="1"/>
    <xf numFmtId="0" fontId="20" fillId="5" borderId="0" xfId="0" applyFont="1" applyFill="1" applyAlignment="1"/>
    <xf numFmtId="0" fontId="0" fillId="5" borderId="0" xfId="0" applyFill="1" applyAlignment="1">
      <alignment wrapText="1"/>
    </xf>
    <xf numFmtId="0" fontId="0" fillId="5" borderId="0" xfId="0" applyFill="1" applyAlignment="1"/>
    <xf numFmtId="0" fontId="0" fillId="5" borderId="0" xfId="0" applyFill="1" applyBorder="1" applyAlignment="1">
      <alignment horizontal="left" wrapText="1"/>
    </xf>
    <xf numFmtId="1" fontId="6" fillId="5" borderId="0" xfId="0" applyNumberFormat="1" applyFont="1" applyFill="1" applyBorder="1" applyAlignment="1">
      <alignment horizontal="right" wrapText="1"/>
    </xf>
    <xf numFmtId="0" fontId="0" fillId="5" borderId="0" xfId="0" applyFill="1" applyBorder="1" applyAlignment="1">
      <alignment horizontal="center" wrapText="1"/>
    </xf>
    <xf numFmtId="0" fontId="11" fillId="2" borderId="10" xfId="0" applyFont="1" applyFill="1" applyBorder="1" applyAlignment="1" applyProtection="1">
      <alignment horizontal="center" wrapText="1"/>
      <protection locked="0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right" wrapText="1"/>
    </xf>
    <xf numFmtId="0" fontId="0" fillId="2" borderId="6" xfId="2" applyFont="1" applyFill="1" applyBorder="1" applyAlignment="1" applyProtection="1">
      <alignment horizontal="center" wrapText="1"/>
      <protection locked="0"/>
    </xf>
    <xf numFmtId="0" fontId="0" fillId="2" borderId="6" xfId="0" applyFill="1" applyBorder="1" applyAlignment="1" applyProtection="1">
      <alignment horizontal="center" wrapText="1"/>
      <protection locked="0"/>
    </xf>
    <xf numFmtId="0" fontId="4" fillId="5" borderId="8" xfId="0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5" borderId="37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 wrapText="1"/>
    </xf>
    <xf numFmtId="166" fontId="0" fillId="2" borderId="36" xfId="0" applyNumberFormat="1" applyFill="1" applyBorder="1" applyAlignment="1" applyProtection="1">
      <alignment horizontal="center" wrapText="1"/>
      <protection locked="0"/>
    </xf>
    <xf numFmtId="1" fontId="0" fillId="2" borderId="36" xfId="0" applyNumberFormat="1" applyFill="1" applyBorder="1" applyAlignment="1" applyProtection="1">
      <alignment horizontal="center" wrapText="1"/>
      <protection locked="0"/>
    </xf>
    <xf numFmtId="0" fontId="1" fillId="5" borderId="31" xfId="0" applyFont="1" applyFill="1" applyBorder="1" applyAlignment="1">
      <alignment horizontal="center" wrapText="1"/>
    </xf>
    <xf numFmtId="0" fontId="0" fillId="2" borderId="32" xfId="0" applyFill="1" applyBorder="1" applyAlignment="1" applyProtection="1">
      <alignment horizontal="left" wrapText="1"/>
      <protection locked="0"/>
    </xf>
    <xf numFmtId="0" fontId="1" fillId="5" borderId="19" xfId="0" applyFont="1" applyFill="1" applyBorder="1" applyAlignment="1">
      <alignment horizontal="center" wrapText="1"/>
    </xf>
    <xf numFmtId="0" fontId="1" fillId="5" borderId="19" xfId="0" applyFont="1" applyFill="1" applyBorder="1" applyAlignment="1">
      <alignment horizontal="center" vertical="top" wrapText="1"/>
    </xf>
    <xf numFmtId="3" fontId="0" fillId="2" borderId="35" xfId="0" applyNumberFormat="1" applyFill="1" applyBorder="1" applyAlignment="1" applyProtection="1">
      <alignment horizontal="center" vertical="center"/>
      <protection locked="0"/>
    </xf>
    <xf numFmtId="3" fontId="0" fillId="2" borderId="34" xfId="0" applyNumberFormat="1" applyFill="1" applyBorder="1" applyAlignment="1" applyProtection="1">
      <alignment horizontal="center" vertical="center" wrapText="1"/>
      <protection locked="0"/>
    </xf>
    <xf numFmtId="0" fontId="0" fillId="2" borderId="34" xfId="0" applyFill="1" applyBorder="1" applyAlignment="1" applyProtection="1">
      <alignment horizontal="center" vertical="center" wrapText="1"/>
      <protection locked="0"/>
    </xf>
    <xf numFmtId="0" fontId="21" fillId="5" borderId="0" xfId="0" applyFont="1" applyFill="1" applyBorder="1" applyAlignment="1">
      <alignment horizontal="center" wrapText="1"/>
    </xf>
    <xf numFmtId="0" fontId="0" fillId="2" borderId="33" xfId="0" applyFill="1" applyBorder="1" applyAlignment="1" applyProtection="1">
      <alignment horizontal="center" vertical="center" wrapText="1"/>
      <protection locked="0"/>
    </xf>
  </cellXfs>
  <cellStyles count="3">
    <cellStyle name="Explanatory Text" xfId="2" builtinId="53" customBuiltin="1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2DCDB"/>
      <rgbColor rgb="FFCCC1DA"/>
      <rgbColor rgb="FFE6B9B8"/>
      <rgbColor rgb="FFCC99FF"/>
      <rgbColor rgb="FFFEBFBA"/>
      <rgbColor rgb="FF3366FF"/>
      <rgbColor rgb="FF33CCCC"/>
      <rgbColor rgb="FFC3D69B"/>
      <rgbColor rgb="FFFFCC00"/>
      <rgbColor rgb="FFFF9900"/>
      <rgbColor rgb="FFFA7D00"/>
      <rgbColor rgb="FF7F7F7F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228600</xdr:colOff>
      <xdr:row>0</xdr:row>
      <xdr:rowOff>142920</xdr:rowOff>
    </xdr:from>
    <xdr:to>
      <xdr:col>17</xdr:col>
      <xdr:colOff>646200</xdr:colOff>
      <xdr:row>2</xdr:row>
      <xdr:rowOff>104400</xdr:rowOff>
    </xdr:to>
    <xdr:pic>
      <xdr:nvPicPr>
        <xdr:cNvPr id="2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86760" y="142920"/>
          <a:ext cx="417600" cy="3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114480</xdr:rowOff>
    </xdr:from>
    <xdr:to>
      <xdr:col>2</xdr:col>
      <xdr:colOff>897480</xdr:colOff>
      <xdr:row>7</xdr:row>
      <xdr:rowOff>152280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95200" y="114480"/>
          <a:ext cx="1192680" cy="1204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238125</xdr:colOff>
      <xdr:row>66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0</xdr:row>
      <xdr:rowOff>57240</xdr:rowOff>
    </xdr:from>
    <xdr:to>
      <xdr:col>2</xdr:col>
      <xdr:colOff>456120</xdr:colOff>
      <xdr:row>6</xdr:row>
      <xdr:rowOff>56880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80840" y="57240"/>
          <a:ext cx="1199160" cy="1114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74"/>
  <sheetViews>
    <sheetView tabSelected="1" topLeftCell="A16" zoomScaleNormal="100" workbookViewId="0">
      <selection activeCell="N36" sqref="N36"/>
    </sheetView>
  </sheetViews>
  <sheetFormatPr defaultRowHeight="15" x14ac:dyDescent="0.25"/>
  <cols>
    <col min="1" max="2" width="3.28515625"/>
    <col min="3" max="3" width="17.140625"/>
    <col min="4" max="4" width="0.85546875"/>
    <col min="5" max="5" width="6.5703125"/>
    <col min="6" max="6" width="6.140625"/>
    <col min="7" max="7" width="0.85546875"/>
    <col min="8" max="8" width="5.7109375"/>
    <col min="9" max="9" width="0.85546875"/>
    <col min="10" max="10" width="10.42578125"/>
    <col min="11" max="11" width="3.28515625"/>
    <col min="12" max="12" width="10.42578125"/>
    <col min="13" max="13" width="3.28515625"/>
    <col min="14" max="14" width="10.42578125"/>
    <col min="15" max="15" width="3.28515625"/>
    <col min="16" max="16" width="10.42578125"/>
    <col min="17" max="17" width="3.28515625"/>
    <col min="18" max="18" width="10.140625"/>
    <col min="19" max="19" width="3.28515625"/>
    <col min="20" max="21" width="0" hidden="1"/>
    <col min="23" max="1025" width="8.5703125"/>
  </cols>
  <sheetData>
    <row r="1" spans="1:24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4" ht="15" customHeight="1" x14ac:dyDescent="0.25">
      <c r="A2" s="4"/>
      <c r="B2" s="5"/>
      <c r="C2" s="6"/>
      <c r="D2" s="6"/>
      <c r="E2" s="6"/>
      <c r="F2" s="6"/>
      <c r="G2" s="6"/>
      <c r="H2" s="7" t="s">
        <v>0</v>
      </c>
      <c r="I2" s="7"/>
      <c r="J2" s="7"/>
      <c r="K2" s="7"/>
      <c r="L2" s="7"/>
      <c r="M2" s="7"/>
      <c r="N2" s="7"/>
      <c r="O2" s="7"/>
      <c r="P2" s="7"/>
      <c r="Q2" s="7"/>
      <c r="R2" s="8"/>
      <c r="S2" s="9"/>
    </row>
    <row r="3" spans="1:24" x14ac:dyDescent="0.25">
      <c r="A3" s="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0"/>
      <c r="Q3" s="6"/>
      <c r="R3" s="6"/>
      <c r="S3" s="9"/>
    </row>
    <row r="4" spans="1:24" ht="15" customHeight="1" x14ac:dyDescent="0.25">
      <c r="A4" s="4"/>
      <c r="B4" s="6"/>
      <c r="C4" s="6"/>
      <c r="D4" s="6"/>
      <c r="E4" s="126" t="s">
        <v>1</v>
      </c>
      <c r="F4" s="126"/>
      <c r="G4" s="126"/>
      <c r="H4" s="123" t="s">
        <v>2</v>
      </c>
      <c r="I4" s="123"/>
      <c r="J4" s="123"/>
      <c r="K4" s="123"/>
      <c r="L4" s="123"/>
      <c r="M4" s="122" t="s">
        <v>3</v>
      </c>
      <c r="N4" s="122"/>
      <c r="O4" s="124" t="s">
        <v>64</v>
      </c>
      <c r="P4" s="124"/>
      <c r="Q4" s="124"/>
      <c r="R4" s="124"/>
      <c r="S4" s="9"/>
    </row>
    <row r="5" spans="1:24" ht="15" customHeight="1" x14ac:dyDescent="0.25">
      <c r="A5" s="4"/>
      <c r="B5" s="6"/>
      <c r="C5" s="6"/>
      <c r="D5" s="6"/>
      <c r="E5" s="122" t="s">
        <v>4</v>
      </c>
      <c r="F5" s="122"/>
      <c r="G5" s="122"/>
      <c r="H5" s="123" t="s">
        <v>5</v>
      </c>
      <c r="I5" s="123"/>
      <c r="J5" s="123"/>
      <c r="K5" s="123"/>
      <c r="L5" s="123"/>
      <c r="M5" s="122" t="s">
        <v>6</v>
      </c>
      <c r="N5" s="122"/>
      <c r="O5" s="124"/>
      <c r="P5" s="124"/>
      <c r="Q5" s="124"/>
      <c r="R5" s="124"/>
      <c r="S5" s="9"/>
    </row>
    <row r="6" spans="1:24" ht="15" customHeight="1" x14ac:dyDescent="0.25">
      <c r="A6" s="4"/>
      <c r="B6" s="6"/>
      <c r="C6" s="6"/>
      <c r="D6" s="6"/>
      <c r="E6" s="122" t="s">
        <v>7</v>
      </c>
      <c r="F6" s="122"/>
      <c r="G6" s="122"/>
      <c r="H6" s="123" t="s">
        <v>8</v>
      </c>
      <c r="I6" s="123"/>
      <c r="J6" s="123"/>
      <c r="K6" s="123"/>
      <c r="L6" s="123"/>
      <c r="M6" s="122" t="s">
        <v>9</v>
      </c>
      <c r="N6" s="122"/>
      <c r="O6" s="124" t="s">
        <v>65</v>
      </c>
      <c r="P6" s="124"/>
      <c r="Q6" s="124"/>
      <c r="R6" s="124"/>
      <c r="S6" s="9"/>
    </row>
    <row r="7" spans="1:24" ht="3" customHeight="1" x14ac:dyDescent="0.25">
      <c r="A7" s="4"/>
      <c r="B7" s="6"/>
      <c r="C7" s="6"/>
      <c r="D7" s="6"/>
      <c r="E7" s="6"/>
      <c r="F7" s="6"/>
      <c r="G7" s="6"/>
      <c r="H7" s="11"/>
      <c r="I7" s="11"/>
      <c r="J7" s="12"/>
      <c r="K7" s="12"/>
      <c r="L7" s="12"/>
      <c r="M7" s="10"/>
      <c r="N7" s="10"/>
      <c r="O7" s="10"/>
      <c r="P7" s="10"/>
      <c r="Q7" s="6"/>
      <c r="R7" s="10"/>
      <c r="S7" s="9"/>
    </row>
    <row r="8" spans="1:24" ht="15" customHeight="1" x14ac:dyDescent="0.25">
      <c r="A8" s="4"/>
      <c r="B8" s="6"/>
      <c r="C8" s="6"/>
      <c r="D8" s="6"/>
      <c r="E8" s="6"/>
      <c r="F8" s="6"/>
      <c r="G8" s="6"/>
      <c r="H8" s="6"/>
      <c r="I8" s="6"/>
      <c r="J8" s="10"/>
      <c r="K8" s="10"/>
      <c r="L8" s="125" t="s">
        <v>10</v>
      </c>
      <c r="M8" s="125"/>
      <c r="N8" s="125"/>
      <c r="O8" s="125"/>
      <c r="P8" s="125"/>
      <c r="Q8" s="125"/>
      <c r="R8" s="13">
        <v>0.92</v>
      </c>
      <c r="S8" s="9"/>
    </row>
    <row r="9" spans="1:24" ht="3" customHeight="1" x14ac:dyDescent="0.25">
      <c r="A9" s="4"/>
      <c r="B9" s="6"/>
      <c r="C9" s="6"/>
      <c r="D9" s="6"/>
      <c r="E9" s="6"/>
      <c r="F9" s="6"/>
      <c r="G9" s="6"/>
      <c r="H9" s="6"/>
      <c r="I9" s="6"/>
      <c r="J9" s="10"/>
      <c r="K9" s="10"/>
      <c r="L9" s="10"/>
      <c r="M9" s="10"/>
      <c r="N9" s="10"/>
      <c r="O9" s="10"/>
      <c r="P9" s="10"/>
      <c r="Q9" s="6"/>
      <c r="R9" s="10"/>
      <c r="S9" s="9"/>
    </row>
    <row r="10" spans="1:24" x14ac:dyDescent="0.25">
      <c r="A10" s="4"/>
      <c r="B10" s="6"/>
      <c r="C10" s="6"/>
      <c r="D10" s="6"/>
      <c r="E10" s="6"/>
      <c r="F10" s="6"/>
      <c r="G10" s="6"/>
      <c r="H10" s="6"/>
      <c r="I10" s="6"/>
      <c r="J10" s="14">
        <v>2017</v>
      </c>
      <c r="K10" s="6"/>
      <c r="L10" s="14">
        <v>2018</v>
      </c>
      <c r="M10" s="6"/>
      <c r="N10" s="14">
        <v>2019</v>
      </c>
      <c r="O10" s="6"/>
      <c r="P10" s="14">
        <v>2020</v>
      </c>
      <c r="Q10" s="6"/>
      <c r="R10" s="15" t="s">
        <v>11</v>
      </c>
      <c r="S10" s="9"/>
    </row>
    <row r="11" spans="1:24" x14ac:dyDescent="0.25">
      <c r="A11" s="4"/>
      <c r="B11" s="6"/>
      <c r="C11" s="6"/>
      <c r="D11" s="6"/>
      <c r="E11" s="6"/>
      <c r="F11" s="6"/>
      <c r="G11" s="6"/>
      <c r="H11" s="6"/>
      <c r="I11" s="6"/>
      <c r="J11" s="16"/>
      <c r="K11" s="6"/>
      <c r="L11" s="16"/>
      <c r="M11" s="6"/>
      <c r="N11" s="16"/>
      <c r="O11" s="6"/>
      <c r="P11" s="17"/>
      <c r="Q11" s="6"/>
      <c r="R11" s="18"/>
      <c r="S11" s="9"/>
    </row>
    <row r="12" spans="1:24" ht="15" customHeight="1" x14ac:dyDescent="0.25">
      <c r="A12" s="4"/>
      <c r="B12" s="5" t="s">
        <v>12</v>
      </c>
      <c r="C12" s="6"/>
      <c r="D12" s="6"/>
      <c r="E12" s="19" t="s">
        <v>13</v>
      </c>
      <c r="F12" s="20"/>
      <c r="G12" s="20"/>
      <c r="H12" s="6"/>
      <c r="I12" s="6"/>
      <c r="J12" s="21">
        <f>SUM(J14:J24)</f>
        <v>13248</v>
      </c>
      <c r="K12" s="22"/>
      <c r="L12" s="21">
        <f>SUM(L14:L24)</f>
        <v>41400</v>
      </c>
      <c r="M12" s="22"/>
      <c r="N12" s="21">
        <f>SUM(N14:N24)</f>
        <v>41952</v>
      </c>
      <c r="O12" s="22"/>
      <c r="P12" s="21">
        <f>SUM(P14:P24)</f>
        <v>28336</v>
      </c>
      <c r="Q12" s="23"/>
      <c r="R12" s="24">
        <f>SUM(J12:Q12)</f>
        <v>124936</v>
      </c>
      <c r="S12" s="9"/>
    </row>
    <row r="13" spans="1:24" ht="15" customHeight="1" x14ac:dyDescent="0.25">
      <c r="A13" s="4"/>
      <c r="B13" s="5"/>
      <c r="C13" s="6"/>
      <c r="D13" s="6"/>
      <c r="E13" s="25"/>
      <c r="F13" s="118" t="s">
        <v>14</v>
      </c>
      <c r="G13" s="118"/>
      <c r="H13" s="118"/>
      <c r="I13" s="6"/>
      <c r="J13" s="26"/>
      <c r="K13" s="27">
        <v>4</v>
      </c>
      <c r="L13" s="26"/>
      <c r="M13" s="27"/>
      <c r="N13" s="26"/>
      <c r="O13" s="27"/>
      <c r="P13" s="26"/>
      <c r="Q13" s="27"/>
      <c r="R13" s="26"/>
      <c r="S13" s="9"/>
    </row>
    <row r="14" spans="1:24" x14ac:dyDescent="0.25">
      <c r="A14" s="4"/>
      <c r="B14" s="6"/>
      <c r="C14" s="28" t="s">
        <v>15</v>
      </c>
      <c r="D14" s="25"/>
      <c r="E14" s="29">
        <v>3600</v>
      </c>
      <c r="F14" s="121"/>
      <c r="G14" s="121"/>
      <c r="H14" s="121"/>
      <c r="I14" s="6"/>
      <c r="J14" s="30">
        <f>(E14*K13)*$R$8</f>
        <v>13248</v>
      </c>
      <c r="K14" s="31"/>
      <c r="L14" s="30">
        <f>(E14*M13)*$R$8</f>
        <v>0</v>
      </c>
      <c r="M14" s="31"/>
      <c r="N14" s="30">
        <f>(E14*O13)*$R$8</f>
        <v>0</v>
      </c>
      <c r="O14" s="22"/>
      <c r="P14" s="30">
        <f>(E14*Q13)*$R$8</f>
        <v>0</v>
      </c>
      <c r="Q14" s="22"/>
      <c r="R14" s="32">
        <f>SUM(J14:Q14)</f>
        <v>13248</v>
      </c>
      <c r="S14" s="9"/>
      <c r="U14" s="33" t="s">
        <v>16</v>
      </c>
    </row>
    <row r="15" spans="1:24" ht="15" customHeight="1" x14ac:dyDescent="0.25">
      <c r="A15" s="4"/>
      <c r="B15" s="6"/>
      <c r="C15" s="34"/>
      <c r="D15" s="6"/>
      <c r="E15" s="35"/>
      <c r="F15" s="118" t="s">
        <v>14</v>
      </c>
      <c r="G15" s="118"/>
      <c r="H15" s="118"/>
      <c r="I15" s="6"/>
      <c r="J15" s="36"/>
      <c r="K15" s="37"/>
      <c r="L15" s="38"/>
      <c r="M15" s="37">
        <v>12</v>
      </c>
      <c r="N15" s="38"/>
      <c r="O15" s="27"/>
      <c r="P15" s="39"/>
      <c r="Q15" s="27"/>
      <c r="R15" s="40"/>
      <c r="S15" s="9"/>
      <c r="U15" s="33" t="s">
        <v>15</v>
      </c>
      <c r="X15" s="41"/>
    </row>
    <row r="16" spans="1:24" x14ac:dyDescent="0.25">
      <c r="A16" s="4"/>
      <c r="B16" s="6"/>
      <c r="C16" s="28" t="s">
        <v>15</v>
      </c>
      <c r="D16" s="25"/>
      <c r="E16" s="29">
        <v>3750</v>
      </c>
      <c r="F16" s="121"/>
      <c r="G16" s="121"/>
      <c r="H16" s="121"/>
      <c r="I16" s="6"/>
      <c r="J16" s="30">
        <f>(E16*K15)*$R$8</f>
        <v>0</v>
      </c>
      <c r="K16" s="22"/>
      <c r="L16" s="30">
        <f>(E16*M15)*$R$8</f>
        <v>41400</v>
      </c>
      <c r="M16" s="22"/>
      <c r="N16" s="30">
        <f>(E16*O15)*$R$8</f>
        <v>0</v>
      </c>
      <c r="O16" s="22"/>
      <c r="P16" s="30">
        <f>(E16*Q15)*$R$8</f>
        <v>0</v>
      </c>
      <c r="Q16" s="22"/>
      <c r="R16" s="42">
        <f>SUM(J16:Q16)</f>
        <v>41400</v>
      </c>
      <c r="S16" s="9"/>
      <c r="U16" s="33" t="s">
        <v>17</v>
      </c>
    </row>
    <row r="17" spans="1:23" ht="15" customHeight="1" x14ac:dyDescent="0.25">
      <c r="A17" s="4"/>
      <c r="B17" s="6"/>
      <c r="C17" s="34"/>
      <c r="D17" s="6"/>
      <c r="E17" s="43"/>
      <c r="F17" s="118" t="s">
        <v>14</v>
      </c>
      <c r="G17" s="118"/>
      <c r="H17" s="118"/>
      <c r="I17" s="6"/>
      <c r="J17" s="36"/>
      <c r="K17" s="27"/>
      <c r="L17" s="38"/>
      <c r="M17" s="27"/>
      <c r="N17" s="38"/>
      <c r="O17" s="27">
        <v>12</v>
      </c>
      <c r="P17" s="39"/>
      <c r="Q17" s="27"/>
      <c r="R17" s="32"/>
      <c r="S17" s="9"/>
      <c r="U17" s="33" t="s">
        <v>18</v>
      </c>
      <c r="W17" s="44"/>
    </row>
    <row r="18" spans="1:23" x14ac:dyDescent="0.25">
      <c r="A18" s="4"/>
      <c r="B18" s="6"/>
      <c r="C18" s="28" t="s">
        <v>15</v>
      </c>
      <c r="D18" s="25"/>
      <c r="E18" s="29">
        <v>3800</v>
      </c>
      <c r="F18" s="121"/>
      <c r="G18" s="121"/>
      <c r="H18" s="121"/>
      <c r="I18" s="6"/>
      <c r="J18" s="30">
        <f>(E18*K17)*$R$8</f>
        <v>0</v>
      </c>
      <c r="K18" s="22"/>
      <c r="L18" s="30">
        <f>(E18*M17)*$R$8</f>
        <v>0</v>
      </c>
      <c r="M18" s="22"/>
      <c r="N18" s="30">
        <f>(E18*O17)*$R$8</f>
        <v>41952</v>
      </c>
      <c r="O18" s="22"/>
      <c r="P18" s="30">
        <f>(E18*Q17)*$R$8</f>
        <v>0</v>
      </c>
      <c r="Q18" s="22"/>
      <c r="R18" s="42">
        <f>SUM(J18:Q18)</f>
        <v>41952</v>
      </c>
      <c r="S18" s="9"/>
      <c r="U18" s="33" t="s">
        <v>19</v>
      </c>
      <c r="W18" s="44"/>
    </row>
    <row r="19" spans="1:23" ht="15" customHeight="1" x14ac:dyDescent="0.25">
      <c r="A19" s="4"/>
      <c r="B19" s="6"/>
      <c r="C19" s="34"/>
      <c r="D19" s="6"/>
      <c r="E19" s="43"/>
      <c r="F19" s="118" t="s">
        <v>14</v>
      </c>
      <c r="G19" s="118"/>
      <c r="H19" s="118"/>
      <c r="I19" s="6"/>
      <c r="J19" s="36"/>
      <c r="K19" s="27"/>
      <c r="L19" s="38"/>
      <c r="M19" s="27"/>
      <c r="N19" s="38"/>
      <c r="O19" s="27"/>
      <c r="P19" s="39"/>
      <c r="Q19" s="27">
        <v>8</v>
      </c>
      <c r="R19" s="32"/>
      <c r="S19" s="9"/>
      <c r="U19" s="33" t="s">
        <v>20</v>
      </c>
      <c r="W19" s="44"/>
    </row>
    <row r="20" spans="1:23" x14ac:dyDescent="0.25">
      <c r="A20" s="4"/>
      <c r="B20" s="6"/>
      <c r="C20" s="28" t="s">
        <v>15</v>
      </c>
      <c r="D20" s="25"/>
      <c r="E20" s="29">
        <v>3850</v>
      </c>
      <c r="F20" s="121"/>
      <c r="G20" s="121"/>
      <c r="H20" s="121"/>
      <c r="I20" s="6"/>
      <c r="J20" s="30">
        <f>(E20*K19)*$R$8</f>
        <v>0</v>
      </c>
      <c r="K20" s="22"/>
      <c r="L20" s="30">
        <f>(E20*M19)*$R$8</f>
        <v>0</v>
      </c>
      <c r="M20" s="22"/>
      <c r="N20" s="30">
        <f>(E20*O19)*$R$8</f>
        <v>0</v>
      </c>
      <c r="O20" s="22"/>
      <c r="P20" s="30">
        <f>(E20*Q19)*$R$8</f>
        <v>28336</v>
      </c>
      <c r="Q20" s="22"/>
      <c r="R20" s="42">
        <f>SUM(J20:Q20)</f>
        <v>28336</v>
      </c>
      <c r="S20" s="9"/>
      <c r="U20" s="33" t="s">
        <v>21</v>
      </c>
      <c r="W20" s="44"/>
    </row>
    <row r="21" spans="1:23" ht="15" customHeight="1" x14ac:dyDescent="0.25">
      <c r="A21" s="4"/>
      <c r="B21" s="6"/>
      <c r="C21" s="34"/>
      <c r="D21" s="6"/>
      <c r="E21" s="43"/>
      <c r="F21" s="118" t="s">
        <v>14</v>
      </c>
      <c r="G21" s="118"/>
      <c r="H21" s="118"/>
      <c r="I21" s="6"/>
      <c r="J21" s="36"/>
      <c r="K21" s="27"/>
      <c r="L21" s="38"/>
      <c r="M21" s="27"/>
      <c r="N21" s="38"/>
      <c r="O21" s="27"/>
      <c r="P21" s="39"/>
      <c r="Q21" s="27"/>
      <c r="R21" s="32"/>
      <c r="S21" s="9"/>
      <c r="W21" s="44"/>
    </row>
    <row r="22" spans="1:23" x14ac:dyDescent="0.25">
      <c r="A22" s="4"/>
      <c r="B22" s="6"/>
      <c r="C22" s="28" t="s">
        <v>16</v>
      </c>
      <c r="D22" s="25"/>
      <c r="E22" s="29"/>
      <c r="F22" s="121"/>
      <c r="G22" s="121"/>
      <c r="H22" s="121"/>
      <c r="I22" s="6"/>
      <c r="J22" s="30">
        <f>(E22*K21)*$R$8</f>
        <v>0</v>
      </c>
      <c r="K22" s="22"/>
      <c r="L22" s="30">
        <f>(E22*M21)*$R$8</f>
        <v>0</v>
      </c>
      <c r="M22" s="22"/>
      <c r="N22" s="30">
        <f>(E22*O21)*$R$8</f>
        <v>0</v>
      </c>
      <c r="O22" s="22"/>
      <c r="P22" s="30">
        <f>(E22*Q21)*$R$8</f>
        <v>0</v>
      </c>
      <c r="Q22" s="22"/>
      <c r="R22" s="42">
        <f>SUM(J22:Q22)</f>
        <v>0</v>
      </c>
      <c r="S22" s="9"/>
      <c r="W22" s="44"/>
    </row>
    <row r="23" spans="1:23" ht="15" customHeight="1" x14ac:dyDescent="0.25">
      <c r="A23" s="4"/>
      <c r="B23" s="6"/>
      <c r="C23" s="34"/>
      <c r="D23" s="6"/>
      <c r="E23" s="43"/>
      <c r="F23" s="118" t="s">
        <v>14</v>
      </c>
      <c r="G23" s="118"/>
      <c r="H23" s="118"/>
      <c r="I23" s="6"/>
      <c r="J23" s="36"/>
      <c r="K23" s="27"/>
      <c r="L23" s="38"/>
      <c r="M23" s="27"/>
      <c r="N23" s="38"/>
      <c r="O23" s="27"/>
      <c r="P23" s="39"/>
      <c r="Q23" s="27"/>
      <c r="R23" s="32"/>
      <c r="S23" s="9"/>
      <c r="W23" s="44"/>
    </row>
    <row r="24" spans="1:23" x14ac:dyDescent="0.25">
      <c r="A24" s="4"/>
      <c r="B24" s="6"/>
      <c r="C24" s="28" t="s">
        <v>16</v>
      </c>
      <c r="D24" s="25"/>
      <c r="E24" s="29"/>
      <c r="F24" s="119"/>
      <c r="G24" s="119"/>
      <c r="H24" s="119"/>
      <c r="I24" s="6"/>
      <c r="J24" s="30">
        <f>(E24*K23)*$R$8</f>
        <v>0</v>
      </c>
      <c r="K24" s="22"/>
      <c r="L24" s="30">
        <f>(E24*M23)*$R$8</f>
        <v>0</v>
      </c>
      <c r="M24" s="22"/>
      <c r="N24" s="30">
        <f>(E24*O23)*$R$8</f>
        <v>0</v>
      </c>
      <c r="O24" s="22"/>
      <c r="P24" s="30">
        <f>(E24*Q23)*$R$8</f>
        <v>0</v>
      </c>
      <c r="Q24" s="22"/>
      <c r="R24" s="32">
        <f>SUM(J24:Q24)</f>
        <v>0</v>
      </c>
      <c r="S24" s="9"/>
    </row>
    <row r="25" spans="1:23" ht="15" customHeight="1" x14ac:dyDescent="0.25">
      <c r="A25" s="4"/>
      <c r="B25" s="6" t="s">
        <v>22</v>
      </c>
      <c r="C25" s="6"/>
      <c r="D25" s="6"/>
      <c r="E25" s="6"/>
      <c r="F25" s="6"/>
      <c r="G25" s="6"/>
      <c r="H25" s="45">
        <v>0.52</v>
      </c>
      <c r="I25" s="46"/>
      <c r="J25" s="47">
        <f>J12*$H$25</f>
        <v>6888.96</v>
      </c>
      <c r="K25" s="22"/>
      <c r="L25" s="47">
        <f>L12*$H$25</f>
        <v>21528</v>
      </c>
      <c r="M25" s="22"/>
      <c r="N25" s="47">
        <f>N12*$H$25</f>
        <v>21815.040000000001</v>
      </c>
      <c r="O25" s="22"/>
      <c r="P25" s="47">
        <f>P12*$H$25</f>
        <v>14734.720000000001</v>
      </c>
      <c r="Q25" s="22"/>
      <c r="R25" s="48">
        <f>SUM(J25:Q25)</f>
        <v>64966.720000000001</v>
      </c>
      <c r="S25" s="9"/>
    </row>
    <row r="26" spans="1:23" ht="15" customHeight="1" x14ac:dyDescent="0.25">
      <c r="A26" s="4"/>
      <c r="B26" s="6" t="s">
        <v>23</v>
      </c>
      <c r="C26" s="6"/>
      <c r="D26" s="6"/>
      <c r="E26" s="6"/>
      <c r="F26" s="6"/>
      <c r="G26" s="6"/>
      <c r="H26" s="45">
        <v>0.7</v>
      </c>
      <c r="I26" s="46"/>
      <c r="J26" s="49">
        <f>$H$26*(J12+J25)</f>
        <v>14095.871999999999</v>
      </c>
      <c r="K26" s="22"/>
      <c r="L26" s="49">
        <f>$H$26*(L12+L25)</f>
        <v>44049.599999999999</v>
      </c>
      <c r="M26" s="22"/>
      <c r="N26" s="49">
        <f>$H$26*(N12+N25)</f>
        <v>44636.928</v>
      </c>
      <c r="O26" s="22"/>
      <c r="P26" s="50">
        <f>$H$26*(P12+P25)</f>
        <v>30149.503999999997</v>
      </c>
      <c r="Q26" s="22"/>
      <c r="R26" s="51">
        <f>SUM(J26:Q26)</f>
        <v>132931.90399999998</v>
      </c>
      <c r="S26" s="9"/>
    </row>
    <row r="27" spans="1:23" x14ac:dyDescent="0.25">
      <c r="A27" s="4"/>
      <c r="B27" s="52" t="s">
        <v>24</v>
      </c>
      <c r="C27" s="52"/>
      <c r="D27" s="52"/>
      <c r="E27" s="52"/>
      <c r="F27" s="52"/>
      <c r="G27" s="52"/>
      <c r="H27" s="53"/>
      <c r="I27" s="53"/>
      <c r="J27" s="54">
        <f>J12+SUM(J25:J26)</f>
        <v>34232.831999999995</v>
      </c>
      <c r="K27" s="22"/>
      <c r="L27" s="54">
        <f>L12+SUM(L25:L26)</f>
        <v>106977.60000000001</v>
      </c>
      <c r="M27" s="22"/>
      <c r="N27" s="54">
        <f>N12+SUM(N25:N26)</f>
        <v>108403.96799999999</v>
      </c>
      <c r="O27" s="22"/>
      <c r="P27" s="54">
        <f>P12+SUM(P25:P26)</f>
        <v>73220.224000000002</v>
      </c>
      <c r="Q27" s="22"/>
      <c r="R27" s="55">
        <f>SUM(J27:Q27)</f>
        <v>322834.62400000001</v>
      </c>
      <c r="S27" s="9"/>
    </row>
    <row r="28" spans="1:23" x14ac:dyDescent="0.25">
      <c r="A28" s="4"/>
      <c r="B28" s="6"/>
      <c r="C28" s="6"/>
      <c r="D28" s="6"/>
      <c r="E28" s="6"/>
      <c r="F28" s="6"/>
      <c r="G28" s="6"/>
      <c r="H28" s="6"/>
      <c r="I28" s="6"/>
      <c r="J28" s="56"/>
      <c r="K28" s="22"/>
      <c r="L28" s="56"/>
      <c r="M28" s="22"/>
      <c r="N28" s="56"/>
      <c r="O28" s="22"/>
      <c r="P28" s="56"/>
      <c r="Q28" s="22"/>
      <c r="R28" s="56"/>
      <c r="S28" s="9"/>
    </row>
    <row r="29" spans="1:23" x14ac:dyDescent="0.25">
      <c r="A29" s="4"/>
      <c r="B29" s="5" t="s">
        <v>25</v>
      </c>
      <c r="C29" s="6"/>
      <c r="D29" s="6"/>
      <c r="E29" s="6"/>
      <c r="F29" s="6"/>
      <c r="G29" s="6"/>
      <c r="H29" s="6"/>
      <c r="I29" s="6"/>
      <c r="J29" s="22"/>
      <c r="K29" s="22"/>
      <c r="L29" s="22"/>
      <c r="M29" s="22"/>
      <c r="N29" s="22"/>
      <c r="O29" s="22"/>
      <c r="P29" s="56"/>
      <c r="Q29" s="22"/>
      <c r="R29" s="22"/>
      <c r="S29" s="9"/>
    </row>
    <row r="30" spans="1:23" x14ac:dyDescent="0.25">
      <c r="A30" s="4"/>
      <c r="B30" s="6"/>
      <c r="C30" s="6" t="s">
        <v>26</v>
      </c>
      <c r="D30" s="6"/>
      <c r="E30" s="6"/>
      <c r="F30" s="6"/>
      <c r="G30" s="6"/>
      <c r="H30" s="6"/>
      <c r="I30" s="6"/>
      <c r="J30" s="57">
        <v>5500</v>
      </c>
      <c r="K30" s="22"/>
      <c r="L30" s="57">
        <v>5500</v>
      </c>
      <c r="M30" s="22"/>
      <c r="N30" s="58">
        <v>5500</v>
      </c>
      <c r="O30" s="22"/>
      <c r="P30" s="58">
        <v>5500</v>
      </c>
      <c r="Q30" s="22"/>
      <c r="R30" s="59">
        <f t="shared" ref="R30:R36" si="0">SUM(J30:Q30)</f>
        <v>22000</v>
      </c>
      <c r="S30" s="9"/>
    </row>
    <row r="31" spans="1:23" x14ac:dyDescent="0.25">
      <c r="A31" s="4"/>
      <c r="B31" s="6"/>
      <c r="C31" s="6" t="s">
        <v>27</v>
      </c>
      <c r="D31" s="6"/>
      <c r="E31" s="6"/>
      <c r="F31" s="6"/>
      <c r="G31" s="6"/>
      <c r="H31" s="6"/>
      <c r="I31" s="6"/>
      <c r="J31" s="60"/>
      <c r="K31" s="22"/>
      <c r="L31" s="60"/>
      <c r="M31" s="22"/>
      <c r="N31" s="60">
        <v>1000</v>
      </c>
      <c r="O31" s="22"/>
      <c r="P31" s="60">
        <v>1000</v>
      </c>
      <c r="Q31" s="22"/>
      <c r="R31" s="61">
        <f t="shared" si="0"/>
        <v>2000</v>
      </c>
      <c r="S31" s="9"/>
    </row>
    <row r="32" spans="1:23" x14ac:dyDescent="0.25">
      <c r="A32" s="4"/>
      <c r="B32" s="6"/>
      <c r="C32" s="6" t="s">
        <v>28</v>
      </c>
      <c r="D32" s="6"/>
      <c r="E32" s="6"/>
      <c r="F32" s="6"/>
      <c r="G32" s="6"/>
      <c r="H32" s="6"/>
      <c r="I32" s="6"/>
      <c r="J32" s="57"/>
      <c r="K32" s="22"/>
      <c r="L32" s="60"/>
      <c r="M32" s="22"/>
      <c r="N32" s="60"/>
      <c r="O32" s="22"/>
      <c r="P32" s="60"/>
      <c r="Q32" s="22"/>
      <c r="R32" s="59">
        <f t="shared" si="0"/>
        <v>0</v>
      </c>
      <c r="S32" s="9"/>
    </row>
    <row r="33" spans="1:21" x14ac:dyDescent="0.25">
      <c r="A33" s="4"/>
      <c r="B33" s="6"/>
      <c r="C33" s="6" t="s">
        <v>29</v>
      </c>
      <c r="D33" s="6"/>
      <c r="E33" s="6"/>
      <c r="F33" s="6"/>
      <c r="G33" s="6"/>
      <c r="H33" s="6"/>
      <c r="I33" s="6"/>
      <c r="J33" s="60"/>
      <c r="K33" s="22"/>
      <c r="L33" s="60">
        <v>2500</v>
      </c>
      <c r="M33" s="22"/>
      <c r="N33" s="60"/>
      <c r="O33" s="22"/>
      <c r="P33" s="60">
        <v>1000</v>
      </c>
      <c r="Q33" s="22"/>
      <c r="R33" s="61">
        <f t="shared" si="0"/>
        <v>3500</v>
      </c>
      <c r="S33" s="9"/>
      <c r="U33" s="62"/>
    </row>
    <row r="34" spans="1:21" ht="15" customHeight="1" x14ac:dyDescent="0.25">
      <c r="A34" s="4"/>
      <c r="B34" s="6"/>
      <c r="C34" s="6" t="s">
        <v>25</v>
      </c>
      <c r="D34" s="6"/>
      <c r="E34" s="63"/>
      <c r="F34" s="63"/>
      <c r="G34" s="63"/>
      <c r="H34" s="63"/>
      <c r="I34" s="6"/>
      <c r="J34" s="64">
        <f>SUM(J35:J36)</f>
        <v>1000</v>
      </c>
      <c r="K34" s="22"/>
      <c r="L34" s="64">
        <f>SUM(L35:L36)</f>
        <v>3000</v>
      </c>
      <c r="M34" s="22"/>
      <c r="N34" s="64">
        <f>SUM(N35:N36)</f>
        <v>2000</v>
      </c>
      <c r="O34" s="22"/>
      <c r="P34" s="64">
        <f>SUM(P35:P36)</f>
        <v>1000</v>
      </c>
      <c r="Q34" s="22"/>
      <c r="R34" s="61">
        <f t="shared" si="0"/>
        <v>7000</v>
      </c>
      <c r="S34" s="9"/>
    </row>
    <row r="35" spans="1:21" ht="15" customHeight="1" x14ac:dyDescent="0.25">
      <c r="A35" s="4"/>
      <c r="B35" s="6"/>
      <c r="C35" s="65" t="s">
        <v>30</v>
      </c>
      <c r="D35" s="6"/>
      <c r="E35" s="120"/>
      <c r="F35" s="120"/>
      <c r="G35" s="120"/>
      <c r="H35" s="120"/>
      <c r="I35" s="66"/>
      <c r="J35" s="67">
        <v>1000</v>
      </c>
      <c r="K35" s="68"/>
      <c r="L35" s="69">
        <v>2000</v>
      </c>
      <c r="M35" s="68"/>
      <c r="N35" s="69">
        <v>1000</v>
      </c>
      <c r="O35" s="68"/>
      <c r="P35" s="67"/>
      <c r="Q35" s="68"/>
      <c r="R35" s="70">
        <f t="shared" si="0"/>
        <v>4000</v>
      </c>
      <c r="S35" s="9"/>
    </row>
    <row r="36" spans="1:21" ht="15" customHeight="1" x14ac:dyDescent="0.25">
      <c r="A36" s="4"/>
      <c r="B36" s="6"/>
      <c r="C36" s="71" t="s">
        <v>31</v>
      </c>
      <c r="D36" s="6"/>
      <c r="E36" s="72"/>
      <c r="F36" s="72"/>
      <c r="G36" s="72"/>
      <c r="H36" s="72"/>
      <c r="I36" s="6"/>
      <c r="J36" s="67"/>
      <c r="K36" s="68"/>
      <c r="L36" s="69">
        <v>1000</v>
      </c>
      <c r="M36" s="68"/>
      <c r="N36" s="69">
        <v>1000</v>
      </c>
      <c r="O36" s="68"/>
      <c r="P36" s="67">
        <v>1000</v>
      </c>
      <c r="Q36" s="68"/>
      <c r="R36" s="70">
        <f t="shared" si="0"/>
        <v>3000</v>
      </c>
      <c r="S36" s="9"/>
    </row>
    <row r="37" spans="1:21" x14ac:dyDescent="0.25">
      <c r="A37" s="4"/>
      <c r="B37" s="5" t="s">
        <v>32</v>
      </c>
      <c r="C37" s="6"/>
      <c r="D37" s="6"/>
      <c r="E37" s="6"/>
      <c r="F37" s="6"/>
      <c r="G37" s="6"/>
      <c r="H37" s="6"/>
      <c r="I37" s="6"/>
      <c r="J37" s="73">
        <f>SUM(J30:J34)</f>
        <v>6500</v>
      </c>
      <c r="K37" s="22"/>
      <c r="L37" s="73">
        <f>SUM(L30:L34)</f>
        <v>11000</v>
      </c>
      <c r="M37" s="22"/>
      <c r="N37" s="73">
        <f>SUM(N30:N34)</f>
        <v>8500</v>
      </c>
      <c r="O37" s="22"/>
      <c r="P37" s="73">
        <f>SUM(P30:P34)</f>
        <v>8500</v>
      </c>
      <c r="Q37" s="22"/>
      <c r="R37" s="55">
        <f>SUM(R30:R34)</f>
        <v>34500</v>
      </c>
      <c r="S37" s="9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56"/>
      <c r="K38" s="22"/>
      <c r="L38" s="56"/>
      <c r="M38" s="22"/>
      <c r="N38" s="56"/>
      <c r="O38" s="22"/>
      <c r="P38" s="56"/>
      <c r="Q38" s="22"/>
      <c r="R38" s="56"/>
      <c r="S38" s="9"/>
    </row>
    <row r="39" spans="1:21" x14ac:dyDescent="0.25">
      <c r="A39" s="4"/>
      <c r="B39" s="5" t="s">
        <v>33</v>
      </c>
      <c r="C39" s="6"/>
      <c r="D39" s="6"/>
      <c r="E39" s="6"/>
      <c r="F39" s="6"/>
      <c r="G39" s="6"/>
      <c r="H39" s="6"/>
      <c r="I39" s="6"/>
      <c r="J39" s="74">
        <f>J27+J37</f>
        <v>40732.831999999995</v>
      </c>
      <c r="K39" s="75"/>
      <c r="L39" s="74">
        <f>L27+L37</f>
        <v>117977.60000000001</v>
      </c>
      <c r="M39" s="75"/>
      <c r="N39" s="74">
        <f>N27+N37</f>
        <v>116903.96799999999</v>
      </c>
      <c r="O39" s="75"/>
      <c r="P39" s="74">
        <f>P27+P37</f>
        <v>81720.224000000002</v>
      </c>
      <c r="Q39" s="75"/>
      <c r="R39" s="76">
        <f>R27+R37</f>
        <v>357334.62400000001</v>
      </c>
      <c r="S39" s="9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25"/>
      <c r="K40" s="6"/>
      <c r="L40" s="25"/>
      <c r="M40" s="6"/>
      <c r="N40" s="25"/>
      <c r="O40" s="6"/>
      <c r="P40" s="77"/>
      <c r="Q40" s="6"/>
      <c r="R40" s="25"/>
      <c r="S40" s="9"/>
    </row>
    <row r="41" spans="1:21" x14ac:dyDescent="0.25">
      <c r="A41" s="4"/>
      <c r="B41" s="5" t="s">
        <v>34</v>
      </c>
      <c r="C41" s="6"/>
      <c r="D41" s="6"/>
      <c r="E41" s="6"/>
      <c r="F41" s="6"/>
      <c r="G41" s="6"/>
      <c r="H41" s="6"/>
      <c r="I41" s="6"/>
      <c r="J41" s="78">
        <f>J10</f>
        <v>2017</v>
      </c>
      <c r="K41" s="6"/>
      <c r="L41" s="78">
        <f>L10</f>
        <v>2018</v>
      </c>
      <c r="M41" s="6"/>
      <c r="N41" s="78">
        <f>N10</f>
        <v>2019</v>
      </c>
      <c r="O41" s="6"/>
      <c r="P41" s="78">
        <f>P10</f>
        <v>2020</v>
      </c>
      <c r="Q41" s="6"/>
      <c r="R41" s="15" t="s">
        <v>11</v>
      </c>
      <c r="S41" s="9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25"/>
      <c r="K42" s="6"/>
      <c r="L42" s="25"/>
      <c r="M42" s="6"/>
      <c r="N42" s="25"/>
      <c r="O42" s="6"/>
      <c r="P42" s="79"/>
      <c r="Q42" s="6"/>
      <c r="R42" s="25"/>
      <c r="S42" s="9"/>
    </row>
    <row r="43" spans="1:21" ht="15" customHeight="1" x14ac:dyDescent="0.25">
      <c r="A43" s="4"/>
      <c r="B43" s="5" t="s">
        <v>35</v>
      </c>
      <c r="C43" s="6"/>
      <c r="D43" s="6"/>
      <c r="E43" s="6"/>
      <c r="F43" s="6"/>
      <c r="G43" s="6"/>
      <c r="H43" s="80">
        <v>0.7</v>
      </c>
      <c r="I43" s="6"/>
      <c r="J43" s="81">
        <f>$H$43*ROUNDDOWN(J39,0)</f>
        <v>28512.399999999998</v>
      </c>
      <c r="K43" s="82"/>
      <c r="L43" s="81">
        <f>$H$43*ROUNDDOWN(L39,0)</f>
        <v>82583.899999999994</v>
      </c>
      <c r="M43" s="82"/>
      <c r="N43" s="81">
        <f>$H$43*ROUNDDOWN(N39,0)</f>
        <v>81832.099999999991</v>
      </c>
      <c r="O43" s="82"/>
      <c r="P43" s="83">
        <f>$H$43*ROUNDDOWN(P39,0)</f>
        <v>57204</v>
      </c>
      <c r="Q43" s="82"/>
      <c r="R43" s="81">
        <f>$H$43*ROUNDDOWN(R39,0)</f>
        <v>250133.8</v>
      </c>
      <c r="S43" s="9"/>
    </row>
    <row r="44" spans="1:21" ht="15" customHeight="1" x14ac:dyDescent="0.25">
      <c r="A44" s="4"/>
      <c r="B44" s="5" t="s">
        <v>36</v>
      </c>
      <c r="C44" s="6"/>
      <c r="D44" s="6"/>
      <c r="E44" s="6"/>
      <c r="F44" s="6"/>
      <c r="G44" s="6"/>
      <c r="H44" s="80">
        <v>0</v>
      </c>
      <c r="I44" s="6"/>
      <c r="J44" s="84">
        <f>$H$44*ROUND(J39,0)</f>
        <v>0</v>
      </c>
      <c r="K44" s="82"/>
      <c r="L44" s="84">
        <f>$H$44*ROUND(L39,0)</f>
        <v>0</v>
      </c>
      <c r="M44" s="82"/>
      <c r="N44" s="84">
        <f>$H$44*ROUND(N39,0)</f>
        <v>0</v>
      </c>
      <c r="O44" s="82"/>
      <c r="P44" s="85">
        <f>$H$44*ROUND(P39,0)</f>
        <v>0</v>
      </c>
      <c r="Q44" s="82"/>
      <c r="R44" s="84">
        <f>$H$44*ROUND(R39,0)</f>
        <v>0</v>
      </c>
      <c r="S44" s="9"/>
    </row>
    <row r="45" spans="1:21" x14ac:dyDescent="0.25">
      <c r="A45" s="4"/>
      <c r="B45" s="5" t="s">
        <v>37</v>
      </c>
      <c r="C45" s="6"/>
      <c r="D45" s="6"/>
      <c r="E45" s="6"/>
      <c r="F45" s="6"/>
      <c r="G45" s="6"/>
      <c r="H45" s="80">
        <v>0.3</v>
      </c>
      <c r="I45" s="6"/>
      <c r="J45" s="81">
        <f>$H$45*ROUNDUP(J39,10)</f>
        <v>12219.8496</v>
      </c>
      <c r="K45" s="82"/>
      <c r="L45" s="81">
        <f>$H$45*ROUNDUP(L39,10)</f>
        <v>35393.279999999999</v>
      </c>
      <c r="M45" s="82"/>
      <c r="N45" s="81">
        <f>$H$45*ROUNDUP(N39,10)</f>
        <v>35071.190399999999</v>
      </c>
      <c r="O45" s="82"/>
      <c r="P45" s="86">
        <f>$H$45*ROUNDUP(P39,10)</f>
        <v>24516.067200000001</v>
      </c>
      <c r="Q45" s="82"/>
      <c r="R45" s="87">
        <f>$H$45*ROUNDUP(R39,10)</f>
        <v>107200.3872</v>
      </c>
      <c r="S45" s="9"/>
    </row>
    <row r="46" spans="1:21" x14ac:dyDescent="0.25">
      <c r="A46" s="4"/>
      <c r="B46" s="88"/>
      <c r="C46" s="88"/>
      <c r="D46" s="88"/>
      <c r="E46" s="6"/>
      <c r="F46" s="6"/>
      <c r="G46" s="6"/>
      <c r="H46" s="89"/>
      <c r="I46" s="6"/>
      <c r="J46" s="6"/>
      <c r="K46" s="6"/>
      <c r="L46" s="11"/>
      <c r="M46" s="6"/>
      <c r="N46" s="11"/>
      <c r="O46" s="6"/>
      <c r="P46" s="12"/>
      <c r="Q46" s="6"/>
      <c r="R46" s="11"/>
      <c r="S46" s="9"/>
    </row>
    <row r="47" spans="1:21" x14ac:dyDescent="0.25">
      <c r="A47" s="4"/>
      <c r="B47" s="90" t="s">
        <v>38</v>
      </c>
      <c r="C47" s="6"/>
      <c r="D47" s="6"/>
      <c r="E47" s="6"/>
      <c r="F47" s="6"/>
      <c r="G47" s="6"/>
      <c r="H47" s="6"/>
      <c r="I47" s="6"/>
      <c r="J47" s="22"/>
      <c r="K47" s="6"/>
      <c r="L47" s="6"/>
      <c r="M47" s="6"/>
      <c r="N47" s="6"/>
      <c r="O47" s="6"/>
      <c r="P47" s="10"/>
      <c r="Q47" s="6"/>
      <c r="R47" s="91"/>
      <c r="S47" s="9"/>
    </row>
    <row r="48" spans="1:21" ht="15" hidden="1" customHeight="1" x14ac:dyDescent="0.25">
      <c r="A48" s="4"/>
      <c r="B48" s="6"/>
      <c r="C48" s="6"/>
      <c r="D48" s="6"/>
      <c r="E48" s="6"/>
      <c r="F48" s="6"/>
      <c r="G48" s="6"/>
      <c r="H48" s="6"/>
      <c r="I48" s="6"/>
      <c r="J48" s="92" t="s">
        <v>39</v>
      </c>
      <c r="K48" s="5"/>
      <c r="L48" s="93" t="s">
        <v>40</v>
      </c>
      <c r="M48" s="5"/>
      <c r="N48" s="93" t="s">
        <v>41</v>
      </c>
      <c r="O48" s="5"/>
      <c r="P48" s="94" t="s">
        <v>42</v>
      </c>
      <c r="Q48" s="6"/>
      <c r="R48" s="6"/>
      <c r="S48" s="9"/>
    </row>
    <row r="49" spans="1:19" ht="15" hidden="1" customHeight="1" x14ac:dyDescent="0.25">
      <c r="A49" s="4"/>
      <c r="B49" s="6" t="s">
        <v>12</v>
      </c>
      <c r="C49" s="6"/>
      <c r="D49" s="6"/>
      <c r="E49" s="6"/>
      <c r="F49" s="6"/>
      <c r="G49" s="6"/>
      <c r="H49" s="6"/>
      <c r="I49" s="6"/>
      <c r="J49" s="95" t="e">
        <f>$H$43*(R12+#REF!)</f>
        <v>#REF!</v>
      </c>
      <c r="K49" s="6"/>
      <c r="L49" s="95" t="e">
        <f>$H$45*(R12+#REF!)</f>
        <v>#REF!</v>
      </c>
      <c r="M49" s="6"/>
      <c r="N49" s="95" t="e">
        <f>$H$44*(R12+#REF!)</f>
        <v>#REF!</v>
      </c>
      <c r="O49" s="6"/>
      <c r="P49" s="96" t="e">
        <f t="shared" ref="P49:P59" si="1">SUM(J49:N49)</f>
        <v>#REF!</v>
      </c>
      <c r="Q49" s="6"/>
      <c r="R49" s="6"/>
      <c r="S49" s="9"/>
    </row>
    <row r="50" spans="1:19" ht="15" hidden="1" customHeight="1" x14ac:dyDescent="0.25">
      <c r="A50" s="4"/>
      <c r="B50" s="6" t="s">
        <v>22</v>
      </c>
      <c r="C50" s="6"/>
      <c r="D50" s="6"/>
      <c r="E50" s="6"/>
      <c r="F50" s="6"/>
      <c r="G50" s="6"/>
      <c r="H50" s="6"/>
      <c r="I50" s="6"/>
      <c r="J50" s="97" t="e">
        <f>$H$43*(R25+#REF!)</f>
        <v>#REF!</v>
      </c>
      <c r="K50" s="22"/>
      <c r="L50" s="97" t="e">
        <f>$H$45*(R25+#REF!)</f>
        <v>#REF!</v>
      </c>
      <c r="M50" s="22"/>
      <c r="N50" s="97" t="e">
        <f>$H$44*(R25+#REF!)</f>
        <v>#REF!</v>
      </c>
      <c r="O50" s="22"/>
      <c r="P50" s="98" t="e">
        <f t="shared" si="1"/>
        <v>#REF!</v>
      </c>
      <c r="Q50" s="22"/>
      <c r="R50" s="6"/>
      <c r="S50" s="9"/>
    </row>
    <row r="51" spans="1:19" ht="15" hidden="1" customHeight="1" x14ac:dyDescent="0.25">
      <c r="A51" s="4"/>
      <c r="B51" s="6" t="s">
        <v>23</v>
      </c>
      <c r="C51" s="6"/>
      <c r="D51" s="6"/>
      <c r="E51" s="6"/>
      <c r="F51" s="6"/>
      <c r="G51" s="6"/>
      <c r="H51" s="6"/>
      <c r="I51" s="6"/>
      <c r="J51" s="97" t="e">
        <f>$H$43*(R26+#REF!)</f>
        <v>#REF!</v>
      </c>
      <c r="K51" s="6"/>
      <c r="L51" s="97" t="e">
        <f>$H$45*(R26+#REF!)</f>
        <v>#REF!</v>
      </c>
      <c r="M51" s="6"/>
      <c r="N51" s="97" t="e">
        <f>$H$44*(R26+#REF!)</f>
        <v>#REF!</v>
      </c>
      <c r="O51" s="6"/>
      <c r="P51" s="98" t="e">
        <f t="shared" si="1"/>
        <v>#REF!</v>
      </c>
      <c r="Q51" s="6"/>
      <c r="R51" s="6"/>
      <c r="S51" s="9"/>
    </row>
    <row r="52" spans="1:19" ht="3" hidden="1" customHeight="1" x14ac:dyDescent="0.25">
      <c r="A52" s="4"/>
      <c r="B52" s="6"/>
      <c r="C52" s="6"/>
      <c r="D52" s="6"/>
      <c r="E52" s="6"/>
      <c r="F52" s="6"/>
      <c r="G52" s="6"/>
      <c r="H52" s="6"/>
      <c r="I52" s="6"/>
      <c r="J52" s="99"/>
      <c r="K52" s="6"/>
      <c r="L52" s="99"/>
      <c r="M52" s="6"/>
      <c r="N52" s="99"/>
      <c r="O52" s="6"/>
      <c r="P52" s="100">
        <f t="shared" si="1"/>
        <v>0</v>
      </c>
      <c r="Q52" s="6"/>
      <c r="R52" s="6"/>
      <c r="S52" s="9"/>
    </row>
    <row r="53" spans="1:19" ht="15" hidden="1" customHeight="1" x14ac:dyDescent="0.25">
      <c r="A53" s="4"/>
      <c r="B53" s="6"/>
      <c r="C53" s="88" t="s">
        <v>43</v>
      </c>
      <c r="D53" s="88"/>
      <c r="E53" s="6"/>
      <c r="F53" s="6"/>
      <c r="G53" s="6"/>
      <c r="H53" s="6"/>
      <c r="I53" s="6"/>
      <c r="J53" s="99" t="e">
        <f>SUM(J49:J51)</f>
        <v>#REF!</v>
      </c>
      <c r="K53" s="22"/>
      <c r="L53" s="101" t="e">
        <f>SUM(L49:L51)</f>
        <v>#REF!</v>
      </c>
      <c r="M53" s="22"/>
      <c r="N53" s="102" t="e">
        <f>SUM(N49:N51)</f>
        <v>#REF!</v>
      </c>
      <c r="O53" s="6"/>
      <c r="P53" s="103" t="e">
        <f t="shared" si="1"/>
        <v>#REF!</v>
      </c>
      <c r="Q53" s="6"/>
      <c r="R53" s="6"/>
      <c r="S53" s="9"/>
    </row>
    <row r="54" spans="1:19" ht="3" hidden="1" customHeight="1" x14ac:dyDescent="0.25">
      <c r="A54" s="4"/>
      <c r="B54" s="6"/>
      <c r="C54" s="6"/>
      <c r="D54" s="6"/>
      <c r="E54" s="6"/>
      <c r="F54" s="6"/>
      <c r="G54" s="6"/>
      <c r="H54" s="6"/>
      <c r="I54" s="6"/>
      <c r="J54" s="99"/>
      <c r="K54" s="6"/>
      <c r="L54" s="99"/>
      <c r="M54" s="6"/>
      <c r="N54" s="99"/>
      <c r="O54" s="6"/>
      <c r="P54" s="100">
        <f t="shared" si="1"/>
        <v>0</v>
      </c>
      <c r="Q54" s="6"/>
      <c r="R54" s="6"/>
      <c r="S54" s="9"/>
    </row>
    <row r="55" spans="1:19" ht="15" hidden="1" customHeight="1" x14ac:dyDescent="0.25">
      <c r="A55" s="4"/>
      <c r="B55" s="6" t="s">
        <v>26</v>
      </c>
      <c r="C55" s="6"/>
      <c r="D55" s="6"/>
      <c r="E55" s="6"/>
      <c r="F55" s="6"/>
      <c r="G55" s="6"/>
      <c r="H55" s="6"/>
      <c r="I55" s="6"/>
      <c r="J55" s="104">
        <f>$H$43*R30</f>
        <v>15399.999999999998</v>
      </c>
      <c r="K55" s="6"/>
      <c r="L55" s="104">
        <f>$H$45*R30</f>
        <v>6600</v>
      </c>
      <c r="M55" s="6"/>
      <c r="N55" s="104">
        <f>$H$44*R30</f>
        <v>0</v>
      </c>
      <c r="O55" s="6"/>
      <c r="P55" s="105">
        <f t="shared" si="1"/>
        <v>22000</v>
      </c>
      <c r="Q55" s="6"/>
      <c r="R55" s="6"/>
      <c r="S55" s="9"/>
    </row>
    <row r="56" spans="1:19" ht="15" hidden="1" customHeight="1" x14ac:dyDescent="0.25">
      <c r="A56" s="4"/>
      <c r="B56" s="6" t="s">
        <v>27</v>
      </c>
      <c r="C56" s="6"/>
      <c r="D56" s="6"/>
      <c r="E56" s="6"/>
      <c r="F56" s="6"/>
      <c r="G56" s="6"/>
      <c r="H56" s="6"/>
      <c r="I56" s="6"/>
      <c r="J56" s="104">
        <f>$H$43*R31</f>
        <v>1400</v>
      </c>
      <c r="K56" s="6"/>
      <c r="L56" s="104">
        <f>$H$45*R31</f>
        <v>600</v>
      </c>
      <c r="M56" s="6"/>
      <c r="N56" s="104">
        <f>$H$44*R31</f>
        <v>0</v>
      </c>
      <c r="O56" s="6"/>
      <c r="P56" s="105">
        <f t="shared" si="1"/>
        <v>2000</v>
      </c>
      <c r="Q56" s="6"/>
      <c r="R56" s="6"/>
      <c r="S56" s="9"/>
    </row>
    <row r="57" spans="1:19" ht="15" hidden="1" customHeight="1" x14ac:dyDescent="0.25">
      <c r="A57" s="4"/>
      <c r="B57" s="6" t="s">
        <v>28</v>
      </c>
      <c r="C57" s="6"/>
      <c r="D57" s="6"/>
      <c r="E57" s="6"/>
      <c r="F57" s="6"/>
      <c r="G57" s="6"/>
      <c r="H57" s="6"/>
      <c r="I57" s="6"/>
      <c r="J57" s="104">
        <f>$H$43*R32</f>
        <v>0</v>
      </c>
      <c r="K57" s="6"/>
      <c r="L57" s="104">
        <f>$H$45*R32</f>
        <v>0</v>
      </c>
      <c r="M57" s="6"/>
      <c r="N57" s="104">
        <f>$H$44*R32</f>
        <v>0</v>
      </c>
      <c r="O57" s="6"/>
      <c r="P57" s="105">
        <f t="shared" si="1"/>
        <v>0</v>
      </c>
      <c r="Q57" s="6"/>
      <c r="R57" s="6"/>
      <c r="S57" s="9"/>
    </row>
    <row r="58" spans="1:19" ht="15" hidden="1" customHeight="1" x14ac:dyDescent="0.25">
      <c r="A58" s="4"/>
      <c r="B58" s="6" t="s">
        <v>29</v>
      </c>
      <c r="C58" s="6"/>
      <c r="D58" s="6"/>
      <c r="E58" s="6"/>
      <c r="F58" s="6"/>
      <c r="G58" s="6"/>
      <c r="H58" s="6"/>
      <c r="I58" s="6"/>
      <c r="J58" s="104">
        <f>$H$43*R33</f>
        <v>2450</v>
      </c>
      <c r="K58" s="6"/>
      <c r="L58" s="104">
        <f>$H$45*R33</f>
        <v>1050</v>
      </c>
      <c r="M58" s="6"/>
      <c r="N58" s="104">
        <f>$H$44*R33</f>
        <v>0</v>
      </c>
      <c r="O58" s="6"/>
      <c r="P58" s="105">
        <f t="shared" si="1"/>
        <v>3500</v>
      </c>
      <c r="Q58" s="6"/>
      <c r="R58" s="6"/>
      <c r="S58" s="9"/>
    </row>
    <row r="59" spans="1:19" ht="15" hidden="1" customHeight="1" x14ac:dyDescent="0.25">
      <c r="A59" s="4"/>
      <c r="B59" s="6" t="s">
        <v>25</v>
      </c>
      <c r="C59" s="6"/>
      <c r="D59" s="6"/>
      <c r="E59" s="6"/>
      <c r="F59" s="6"/>
      <c r="G59" s="6"/>
      <c r="H59" s="6"/>
      <c r="I59" s="6"/>
      <c r="J59" s="106">
        <f>$H$43*R34</f>
        <v>4900</v>
      </c>
      <c r="K59" s="6"/>
      <c r="L59" s="106">
        <f>$H$45*R34</f>
        <v>2100</v>
      </c>
      <c r="M59" s="6"/>
      <c r="N59" s="106">
        <f>$H$44*R34</f>
        <v>0</v>
      </c>
      <c r="O59" s="6"/>
      <c r="P59" s="105">
        <f t="shared" si="1"/>
        <v>7000</v>
      </c>
      <c r="Q59" s="6"/>
      <c r="R59" s="6"/>
      <c r="S59" s="9"/>
    </row>
    <row r="60" spans="1:19" ht="15" hidden="1" customHeight="1" x14ac:dyDescent="0.25">
      <c r="A60" s="4"/>
      <c r="B60" s="5" t="s">
        <v>44</v>
      </c>
      <c r="C60" s="6"/>
      <c r="D60" s="6"/>
      <c r="E60" s="6"/>
      <c r="F60" s="6"/>
      <c r="G60" s="6"/>
      <c r="H60" s="93" t="s">
        <v>45</v>
      </c>
      <c r="I60" s="6"/>
      <c r="J60" s="107" t="e">
        <f>J53+SUM(J55:J59)</f>
        <v>#REF!</v>
      </c>
      <c r="K60" s="6"/>
      <c r="L60" s="107" t="e">
        <f>L53+SUM(L55:L59)</f>
        <v>#REF!</v>
      </c>
      <c r="M60" s="6"/>
      <c r="N60" s="107" t="e">
        <f>N53+SUM(N55:N59)</f>
        <v>#REF!</v>
      </c>
      <c r="O60" s="6"/>
      <c r="P60" s="108" t="e">
        <f>P53+SUM(P55:P59)</f>
        <v>#REF!</v>
      </c>
      <c r="Q60" s="6"/>
      <c r="R60" s="6"/>
      <c r="S60" s="9"/>
    </row>
    <row r="61" spans="1:19" ht="15" hidden="1" customHeight="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10"/>
      <c r="Q61" s="6"/>
      <c r="R61" s="6"/>
      <c r="S61" s="9"/>
    </row>
    <row r="62" spans="1:19" ht="15" hidden="1" customHeight="1" x14ac:dyDescent="0.25">
      <c r="A62" s="4"/>
      <c r="B62" s="6" t="s">
        <v>46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109" t="e">
        <f>IF(#REF!&gt;=L53,"JA","NEJ")</f>
        <v>#REF!</v>
      </c>
      <c r="O62" s="6"/>
      <c r="P62" s="10"/>
      <c r="Q62" s="6"/>
      <c r="R62" s="6"/>
      <c r="S62" s="9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10"/>
      <c r="Q63" s="6"/>
      <c r="R63" s="6"/>
      <c r="S63" s="9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9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9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9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9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9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9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9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9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9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9"/>
    </row>
    <row r="74" spans="1:19" x14ac:dyDescent="0.25">
      <c r="A74" s="110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2"/>
    </row>
  </sheetData>
  <sheetProtection password="CC2E" sheet="1" objects="1" scenarios="1"/>
  <protectedRanges>
    <protectedRange sqref="C14 E14 C16 E16 C18 E18 C20 E20 C22 E22 C24 E24 J10 L10 N10 P10 N4 H4:L6 N6 Q4:R6 N5" name="Range1"/>
    <protectedRange sqref="K13 M13 O13 Q13 Q23 K23 Q15 O15 M15 K15 K17 M17 O17 Q17 M23 K19 M19 O19 Q19 O23 K21 M21 O21 Q21" name="Range2"/>
    <protectedRange sqref="J30:J33 L30:L33 N30:N33 P35:P36 N35:N36 P30:P33 J35:J36 L35:L36" name="Range4"/>
  </protectedRanges>
  <mergeCells count="26">
    <mergeCell ref="E4:G4"/>
    <mergeCell ref="H4:L4"/>
    <mergeCell ref="M4:N4"/>
    <mergeCell ref="O4:R4"/>
    <mergeCell ref="E5:G5"/>
    <mergeCell ref="H5:L5"/>
    <mergeCell ref="M5:N5"/>
    <mergeCell ref="O5:R5"/>
    <mergeCell ref="E6:G6"/>
    <mergeCell ref="H6:L6"/>
    <mergeCell ref="M6:N6"/>
    <mergeCell ref="O6:R6"/>
    <mergeCell ref="L8:Q8"/>
    <mergeCell ref="F13:H13"/>
    <mergeCell ref="F14:H14"/>
    <mergeCell ref="F15:H15"/>
    <mergeCell ref="F16:H16"/>
    <mergeCell ref="F17:H17"/>
    <mergeCell ref="F23:H23"/>
    <mergeCell ref="F24:H24"/>
    <mergeCell ref="E35:H35"/>
    <mergeCell ref="F18:H18"/>
    <mergeCell ref="F19:H19"/>
    <mergeCell ref="F20:H20"/>
    <mergeCell ref="F21:H21"/>
    <mergeCell ref="F22:H22"/>
  </mergeCells>
  <conditionalFormatting sqref="N62">
    <cfRule type="cellIs" dxfId="0" priority="2" operator="equal">
      <formula>"JA"</formula>
    </cfRule>
  </conditionalFormatting>
  <dataValidations count="3">
    <dataValidation type="list" allowBlank="1" showInputMessage="1" showErrorMessage="1" sqref="D14 D16 D18 D20 D22 D24">
      <formula1>#REF!</formula1>
      <formula2>0</formula2>
    </dataValidation>
    <dataValidation type="list" allowBlank="1" showInputMessage="1" showErrorMessage="1" sqref="C24">
      <formula1>$U$14:$U$20</formula1>
      <formula2>0</formula2>
    </dataValidation>
    <dataValidation type="list" allowBlank="1" showInputMessage="1" showErrorMessage="1" sqref="C14 C16 C18 C20 C22">
      <formula1>$U$14:$U$20</formula1>
      <formula2>0</formula2>
    </dataValidation>
  </dataValidations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&amp;CUppdaterad 7.7.2016, Siv Holmgren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zoomScaleNormal="100" workbookViewId="0">
      <selection activeCell="B57" sqref="B57"/>
    </sheetView>
  </sheetViews>
  <sheetFormatPr defaultRowHeight="15" x14ac:dyDescent="0.25"/>
  <cols>
    <col min="1" max="2" width="8.5703125"/>
    <col min="4" max="5" width="8.5703125"/>
    <col min="6" max="6" width="0.85546875"/>
    <col min="7" max="1025" width="8.5703125"/>
  </cols>
  <sheetData>
    <row r="1" spans="1:10" x14ac:dyDescent="0.25">
      <c r="A1" s="113"/>
      <c r="B1" s="113"/>
      <c r="C1" s="113"/>
      <c r="D1" s="113"/>
      <c r="E1" s="113"/>
      <c r="F1" s="113"/>
      <c r="G1" s="113"/>
      <c r="H1" s="113"/>
      <c r="I1" s="113"/>
      <c r="J1" s="113"/>
    </row>
    <row r="2" spans="1:10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</row>
    <row r="3" spans="1:10" ht="15" customHeight="1" x14ac:dyDescent="0.35">
      <c r="A3" s="113"/>
      <c r="B3" s="113"/>
      <c r="C3" s="114"/>
      <c r="D3" s="140" t="s">
        <v>47</v>
      </c>
      <c r="E3" s="140"/>
      <c r="F3" s="140"/>
      <c r="G3" s="140"/>
      <c r="H3" s="140"/>
      <c r="I3" s="113"/>
      <c r="J3" s="113"/>
    </row>
    <row r="4" spans="1:10" ht="15" customHeight="1" x14ac:dyDescent="0.35">
      <c r="A4" s="113"/>
      <c r="B4" s="113"/>
      <c r="C4" s="114"/>
      <c r="D4" s="140"/>
      <c r="E4" s="140"/>
      <c r="F4" s="140"/>
      <c r="G4" s="140"/>
      <c r="H4" s="140"/>
      <c r="I4" s="113"/>
      <c r="J4" s="113"/>
    </row>
    <row r="5" spans="1:10" x14ac:dyDescent="0.25">
      <c r="A5" s="113"/>
      <c r="B5" s="113"/>
      <c r="C5" s="113"/>
      <c r="D5" s="113"/>
      <c r="E5" s="113"/>
      <c r="F5" s="113"/>
      <c r="G5" s="113"/>
      <c r="H5" s="113"/>
      <c r="I5" s="113"/>
      <c r="J5" s="113"/>
    </row>
    <row r="6" spans="1:10" x14ac:dyDescent="0.25">
      <c r="A6" s="113"/>
      <c r="B6" s="113"/>
      <c r="C6" s="113"/>
      <c r="D6" s="113"/>
      <c r="E6" s="113"/>
      <c r="F6" s="113"/>
      <c r="G6" s="113"/>
      <c r="H6" s="113"/>
      <c r="I6" s="113"/>
      <c r="J6" s="113"/>
    </row>
    <row r="7" spans="1:10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3"/>
    </row>
    <row r="8" spans="1:10" ht="9.9499999999999993" customHeight="1" x14ac:dyDescent="0.25">
      <c r="A8" s="113"/>
      <c r="B8" s="133" t="s">
        <v>48</v>
      </c>
      <c r="C8" s="133"/>
      <c r="D8" s="134"/>
      <c r="E8" s="134"/>
      <c r="F8" s="134"/>
      <c r="G8" s="134"/>
      <c r="H8" s="134"/>
      <c r="I8" s="134"/>
      <c r="J8" s="134"/>
    </row>
    <row r="9" spans="1:10" ht="9.9499999999999993" customHeight="1" x14ac:dyDescent="0.25">
      <c r="A9" s="113"/>
      <c r="B9" s="133"/>
      <c r="C9" s="133"/>
      <c r="D9" s="134"/>
      <c r="E9" s="134"/>
      <c r="F9" s="134"/>
      <c r="G9" s="134"/>
      <c r="H9" s="134"/>
      <c r="I9" s="134"/>
      <c r="J9" s="134"/>
    </row>
    <row r="10" spans="1:10" ht="5.25" customHeight="1" x14ac:dyDescent="0.25">
      <c r="A10" s="113"/>
      <c r="B10" s="113"/>
      <c r="C10" s="113"/>
      <c r="D10" s="113"/>
      <c r="E10" s="113"/>
      <c r="F10" s="113"/>
      <c r="G10" s="113"/>
      <c r="H10" s="113"/>
      <c r="I10" s="113"/>
      <c r="J10" s="113"/>
    </row>
    <row r="11" spans="1:10" ht="14.45" customHeight="1" x14ac:dyDescent="0.25">
      <c r="A11" s="113"/>
      <c r="B11" s="135" t="s">
        <v>49</v>
      </c>
      <c r="C11" s="135"/>
      <c r="D11" s="135"/>
      <c r="E11" s="135"/>
      <c r="F11" s="135"/>
      <c r="G11" s="135"/>
      <c r="H11" s="135"/>
      <c r="I11" s="135"/>
      <c r="J11" s="135"/>
    </row>
    <row r="12" spans="1:10" ht="9.9499999999999993" customHeight="1" x14ac:dyDescent="0.25">
      <c r="A12" s="113"/>
      <c r="B12" s="141"/>
      <c r="C12" s="141"/>
      <c r="D12" s="141"/>
      <c r="E12" s="141"/>
      <c r="F12" s="141"/>
      <c r="G12" s="141"/>
      <c r="H12" s="141"/>
      <c r="I12" s="141"/>
      <c r="J12" s="141"/>
    </row>
    <row r="13" spans="1:10" ht="9.9499999999999993" customHeight="1" x14ac:dyDescent="0.25">
      <c r="A13" s="113"/>
      <c r="B13" s="141"/>
      <c r="C13" s="141"/>
      <c r="D13" s="141"/>
      <c r="E13" s="141"/>
      <c r="F13" s="141"/>
      <c r="G13" s="141"/>
      <c r="H13" s="141"/>
      <c r="I13" s="141"/>
      <c r="J13" s="141"/>
    </row>
    <row r="14" spans="1:10" ht="9.9499999999999993" customHeight="1" x14ac:dyDescent="0.25">
      <c r="A14" s="113"/>
      <c r="B14" s="141"/>
      <c r="C14" s="141"/>
      <c r="D14" s="141"/>
      <c r="E14" s="141"/>
      <c r="F14" s="141"/>
      <c r="G14" s="141"/>
      <c r="H14" s="141"/>
      <c r="I14" s="141"/>
      <c r="J14" s="141"/>
    </row>
    <row r="15" spans="1:10" ht="9.9499999999999993" customHeight="1" x14ac:dyDescent="0.25">
      <c r="A15" s="113"/>
      <c r="B15" s="139"/>
      <c r="C15" s="139"/>
      <c r="D15" s="139"/>
      <c r="E15" s="139"/>
      <c r="F15" s="139"/>
      <c r="G15" s="139"/>
      <c r="H15" s="139"/>
      <c r="I15" s="139"/>
      <c r="J15" s="139"/>
    </row>
    <row r="16" spans="1:10" ht="9.9499999999999993" customHeight="1" x14ac:dyDescent="0.25">
      <c r="A16" s="113"/>
      <c r="B16" s="139"/>
      <c r="C16" s="139"/>
      <c r="D16" s="139"/>
      <c r="E16" s="139"/>
      <c r="F16" s="139"/>
      <c r="G16" s="139"/>
      <c r="H16" s="139"/>
      <c r="I16" s="139"/>
      <c r="J16" s="139"/>
    </row>
    <row r="17" spans="1:11" ht="9.9499999999999993" customHeight="1" x14ac:dyDescent="0.25">
      <c r="A17" s="113"/>
      <c r="B17" s="139"/>
      <c r="C17" s="139"/>
      <c r="D17" s="139"/>
      <c r="E17" s="139"/>
      <c r="F17" s="139"/>
      <c r="G17" s="139"/>
      <c r="H17" s="139"/>
      <c r="I17" s="139"/>
      <c r="J17" s="139"/>
    </row>
    <row r="18" spans="1:11" ht="5.25" customHeight="1" x14ac:dyDescent="0.25">
      <c r="A18" s="113"/>
      <c r="B18" s="113"/>
      <c r="C18" s="115"/>
      <c r="D18" s="115"/>
      <c r="E18" s="115"/>
      <c r="F18" s="115"/>
      <c r="G18" s="115"/>
      <c r="H18" s="115"/>
      <c r="I18" s="113"/>
      <c r="J18" s="113"/>
    </row>
    <row r="19" spans="1:11" ht="9.9499999999999993" customHeight="1" x14ac:dyDescent="0.25">
      <c r="A19" s="113"/>
      <c r="B19" s="133" t="s">
        <v>50</v>
      </c>
      <c r="C19" s="133"/>
      <c r="D19" s="134"/>
      <c r="E19" s="134"/>
      <c r="F19" s="134"/>
      <c r="G19" s="134"/>
      <c r="H19" s="134"/>
      <c r="I19" s="134"/>
      <c r="J19" s="134"/>
    </row>
    <row r="20" spans="1:11" ht="9.9499999999999993" customHeight="1" x14ac:dyDescent="0.25">
      <c r="A20" s="113"/>
      <c r="B20" s="133"/>
      <c r="C20" s="133"/>
      <c r="D20" s="134"/>
      <c r="E20" s="134"/>
      <c r="F20" s="134"/>
      <c r="G20" s="134"/>
      <c r="H20" s="134"/>
      <c r="I20" s="134"/>
      <c r="J20" s="134"/>
    </row>
    <row r="21" spans="1:11" ht="5.25" customHeight="1" x14ac:dyDescent="0.25">
      <c r="A21" s="113"/>
      <c r="B21" s="113"/>
      <c r="C21" s="115"/>
      <c r="D21" s="115"/>
      <c r="E21" s="115"/>
      <c r="F21" s="115"/>
      <c r="G21" s="115"/>
      <c r="H21" s="115"/>
      <c r="I21" s="113"/>
      <c r="J21" s="113"/>
      <c r="K21" s="41"/>
    </row>
    <row r="22" spans="1:11" ht="9.9499999999999993" customHeight="1" x14ac:dyDescent="0.25">
      <c r="A22" s="113"/>
      <c r="B22" s="133" t="s">
        <v>51</v>
      </c>
      <c r="C22" s="133"/>
      <c r="D22" s="134" t="s">
        <v>52</v>
      </c>
      <c r="E22" s="134"/>
      <c r="F22" s="134"/>
      <c r="G22" s="134"/>
      <c r="H22" s="134"/>
      <c r="I22" s="134"/>
      <c r="J22" s="134"/>
    </row>
    <row r="23" spans="1:11" ht="9.9499999999999993" customHeight="1" x14ac:dyDescent="0.25">
      <c r="A23" s="113"/>
      <c r="B23" s="133"/>
      <c r="C23" s="133"/>
      <c r="D23" s="134"/>
      <c r="E23" s="134"/>
      <c r="F23" s="134"/>
      <c r="G23" s="134"/>
      <c r="H23" s="134"/>
      <c r="I23" s="134"/>
      <c r="J23" s="134"/>
    </row>
    <row r="24" spans="1:11" ht="5.25" customHeight="1" x14ac:dyDescent="0.25">
      <c r="A24" s="113"/>
      <c r="B24" s="113"/>
      <c r="C24" s="115"/>
      <c r="D24" s="115"/>
      <c r="E24" s="115"/>
      <c r="F24" s="115"/>
      <c r="G24" s="115"/>
      <c r="H24" s="115"/>
      <c r="I24" s="113"/>
      <c r="J24" s="113"/>
    </row>
    <row r="25" spans="1:11" ht="9.9499999999999993" customHeight="1" x14ac:dyDescent="0.25">
      <c r="A25" s="113"/>
      <c r="B25" s="133" t="s">
        <v>53</v>
      </c>
      <c r="C25" s="133"/>
      <c r="D25" s="134" t="s">
        <v>15</v>
      </c>
      <c r="E25" s="134"/>
      <c r="F25" s="134"/>
      <c r="G25" s="134"/>
      <c r="H25" s="134"/>
      <c r="I25" s="134"/>
      <c r="J25" s="134"/>
    </row>
    <row r="26" spans="1:11" ht="9.9499999999999993" customHeight="1" x14ac:dyDescent="0.25">
      <c r="A26" s="113"/>
      <c r="B26" s="133"/>
      <c r="C26" s="133"/>
      <c r="D26" s="134"/>
      <c r="E26" s="134"/>
      <c r="F26" s="134"/>
      <c r="G26" s="134"/>
      <c r="H26" s="134"/>
      <c r="I26" s="134"/>
      <c r="J26" s="134"/>
    </row>
    <row r="27" spans="1:11" ht="5.25" customHeight="1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</row>
    <row r="28" spans="1:11" ht="15" customHeight="1" x14ac:dyDescent="0.25">
      <c r="A28" s="113"/>
      <c r="B28" s="135" t="s">
        <v>54</v>
      </c>
      <c r="C28" s="135"/>
      <c r="D28" s="135"/>
      <c r="E28" s="135"/>
      <c r="F28" s="116"/>
      <c r="G28" s="136" t="s">
        <v>55</v>
      </c>
      <c r="H28" s="136"/>
      <c r="I28" s="136"/>
      <c r="J28" s="136"/>
    </row>
    <row r="29" spans="1:11" ht="9.9499999999999993" customHeight="1" x14ac:dyDescent="0.25">
      <c r="A29" s="113"/>
      <c r="B29" s="137"/>
      <c r="C29" s="137"/>
      <c r="D29" s="137"/>
      <c r="E29" s="137"/>
      <c r="F29" s="116"/>
      <c r="G29" s="138"/>
      <c r="H29" s="138"/>
      <c r="I29" s="138"/>
      <c r="J29" s="138"/>
    </row>
    <row r="30" spans="1:11" ht="9.9499999999999993" customHeight="1" x14ac:dyDescent="0.25">
      <c r="A30" s="113"/>
      <c r="B30" s="137"/>
      <c r="C30" s="137"/>
      <c r="D30" s="137"/>
      <c r="E30" s="137"/>
      <c r="F30" s="116"/>
      <c r="G30" s="138"/>
      <c r="H30" s="138"/>
      <c r="I30" s="138"/>
      <c r="J30" s="138"/>
    </row>
    <row r="31" spans="1:11" x14ac:dyDescent="0.25">
      <c r="A31" s="113"/>
      <c r="B31" s="113"/>
      <c r="C31" s="113"/>
      <c r="D31" s="113"/>
      <c r="E31" s="113"/>
      <c r="F31" s="113"/>
      <c r="G31" s="113"/>
      <c r="H31" s="113"/>
      <c r="I31" s="113"/>
      <c r="J31" s="113"/>
    </row>
    <row r="32" spans="1:11" x14ac:dyDescent="0.25">
      <c r="A32" s="113"/>
      <c r="B32" s="113" t="s">
        <v>56</v>
      </c>
      <c r="C32" s="113"/>
      <c r="D32" s="113"/>
      <c r="E32" s="113"/>
      <c r="F32" s="113"/>
      <c r="G32" s="113"/>
      <c r="H32" s="113"/>
      <c r="I32" s="113"/>
      <c r="J32" s="113"/>
    </row>
    <row r="33" spans="1:10" x14ac:dyDescent="0.25">
      <c r="A33" s="113"/>
      <c r="B33" s="113"/>
      <c r="C33" s="113"/>
      <c r="D33" s="113"/>
      <c r="E33" s="113"/>
      <c r="F33" s="113"/>
      <c r="G33" s="113"/>
      <c r="H33" s="113"/>
      <c r="I33" s="113"/>
      <c r="J33" s="113"/>
    </row>
    <row r="34" spans="1:10" x14ac:dyDescent="0.25">
      <c r="A34" s="113"/>
      <c r="B34" s="113" t="s">
        <v>57</v>
      </c>
      <c r="C34" s="20"/>
      <c r="D34" s="131"/>
      <c r="E34" s="131"/>
      <c r="F34" s="131"/>
      <c r="G34" s="131"/>
      <c r="H34" s="113"/>
      <c r="I34" s="113"/>
      <c r="J34" s="113"/>
    </row>
    <row r="35" spans="1:10" x14ac:dyDescent="0.25">
      <c r="A35" s="113"/>
      <c r="B35" s="113"/>
      <c r="C35" s="20"/>
      <c r="D35" s="117"/>
      <c r="E35" s="10" t="s">
        <v>58</v>
      </c>
      <c r="F35" s="117"/>
      <c r="G35" s="117"/>
      <c r="H35" s="113"/>
      <c r="I35" s="113"/>
      <c r="J35" s="113"/>
    </row>
    <row r="36" spans="1:10" x14ac:dyDescent="0.25">
      <c r="A36" s="113"/>
      <c r="B36" s="113"/>
      <c r="C36" s="113"/>
      <c r="D36" s="113"/>
      <c r="E36" s="113"/>
      <c r="F36" s="113"/>
      <c r="G36" s="113"/>
      <c r="H36" s="113"/>
      <c r="I36" s="113"/>
      <c r="J36" s="113"/>
    </row>
    <row r="37" spans="1:10" x14ac:dyDescent="0.25">
      <c r="A37" s="113"/>
      <c r="B37" s="113" t="s">
        <v>1</v>
      </c>
      <c r="C37" s="113"/>
      <c r="D37" s="132"/>
      <c r="E37" s="132"/>
      <c r="F37" s="132"/>
      <c r="G37" s="132"/>
      <c r="H37" s="113"/>
      <c r="I37" s="113"/>
      <c r="J37" s="113"/>
    </row>
    <row r="38" spans="1:10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</row>
    <row r="39" spans="1:10" x14ac:dyDescent="0.25">
      <c r="A39" s="113"/>
      <c r="B39" s="113"/>
      <c r="C39" s="113"/>
      <c r="D39" s="113"/>
      <c r="E39" s="113"/>
      <c r="F39" s="113"/>
      <c r="G39" s="113"/>
      <c r="H39" s="113"/>
      <c r="I39" s="113"/>
      <c r="J39" s="113"/>
    </row>
    <row r="40" spans="1:10" x14ac:dyDescent="0.25">
      <c r="A40" s="113"/>
      <c r="B40" s="113"/>
      <c r="C40" s="113"/>
      <c r="D40" s="20"/>
      <c r="E40" s="20"/>
      <c r="F40" s="20"/>
      <c r="G40" s="20"/>
      <c r="H40" s="20"/>
      <c r="I40" s="20"/>
      <c r="J40" s="20"/>
    </row>
    <row r="41" spans="1:10" ht="14.45" customHeight="1" x14ac:dyDescent="0.25">
      <c r="A41" s="113"/>
      <c r="B41" s="130" t="s">
        <v>59</v>
      </c>
      <c r="C41" s="130"/>
      <c r="D41" s="6"/>
      <c r="E41" s="128"/>
      <c r="F41" s="128"/>
      <c r="G41" s="128"/>
      <c r="H41" s="128"/>
      <c r="I41" s="128"/>
      <c r="J41" s="128"/>
    </row>
    <row r="42" spans="1:10" ht="15" customHeight="1" x14ac:dyDescent="0.25">
      <c r="A42" s="113"/>
      <c r="B42" s="113"/>
      <c r="C42" s="113"/>
      <c r="D42" s="6"/>
      <c r="E42" s="129" t="s">
        <v>60</v>
      </c>
      <c r="F42" s="129"/>
      <c r="G42" s="129"/>
      <c r="H42" s="129"/>
      <c r="I42" s="129"/>
      <c r="J42" s="129"/>
    </row>
    <row r="43" spans="1:10" x14ac:dyDescent="0.25">
      <c r="A43" s="113"/>
      <c r="B43" s="113"/>
      <c r="C43" s="113"/>
      <c r="D43" s="20"/>
      <c r="E43" s="119"/>
      <c r="F43" s="119"/>
      <c r="G43" s="119"/>
      <c r="H43" s="119"/>
      <c r="I43" s="119"/>
      <c r="J43" s="119"/>
    </row>
    <row r="44" spans="1:10" x14ac:dyDescent="0.25">
      <c r="A44" s="113"/>
      <c r="B44" s="113"/>
      <c r="C44" s="113"/>
      <c r="D44" s="6"/>
      <c r="E44" s="119"/>
      <c r="F44" s="119"/>
      <c r="G44" s="119"/>
      <c r="H44" s="119"/>
      <c r="I44" s="119"/>
      <c r="J44" s="119"/>
    </row>
    <row r="45" spans="1:10" ht="15" customHeight="1" x14ac:dyDescent="0.25">
      <c r="A45" s="113"/>
      <c r="B45" s="130" t="s">
        <v>61</v>
      </c>
      <c r="C45" s="130"/>
      <c r="D45" s="6"/>
      <c r="E45" s="128"/>
      <c r="F45" s="128"/>
      <c r="G45" s="128"/>
      <c r="H45" s="128"/>
      <c r="I45" s="128"/>
      <c r="J45" s="128"/>
    </row>
    <row r="46" spans="1:10" ht="15" customHeight="1" x14ac:dyDescent="0.25">
      <c r="A46" s="113"/>
      <c r="B46" s="113"/>
      <c r="C46" s="113"/>
      <c r="D46" s="20"/>
      <c r="E46" s="129" t="s">
        <v>60</v>
      </c>
      <c r="F46" s="129"/>
      <c r="G46" s="129"/>
      <c r="H46" s="129"/>
      <c r="I46" s="129"/>
      <c r="J46" s="129"/>
    </row>
    <row r="47" spans="1:10" x14ac:dyDescent="0.25">
      <c r="A47" s="113"/>
      <c r="B47" s="113"/>
      <c r="C47" s="113"/>
      <c r="D47" s="113"/>
      <c r="E47" s="119"/>
      <c r="F47" s="119"/>
      <c r="G47" s="119"/>
      <c r="H47" s="119"/>
      <c r="I47" s="119"/>
      <c r="J47" s="119"/>
    </row>
    <row r="48" spans="1:10" x14ac:dyDescent="0.25">
      <c r="A48" s="113"/>
      <c r="B48" s="113"/>
      <c r="C48" s="113"/>
      <c r="D48" s="113"/>
      <c r="E48" s="119"/>
      <c r="F48" s="119"/>
      <c r="G48" s="119"/>
      <c r="H48" s="119"/>
      <c r="I48" s="119"/>
      <c r="J48" s="119"/>
    </row>
    <row r="49" spans="1:10" ht="15" customHeight="1" x14ac:dyDescent="0.25">
      <c r="A49" s="113"/>
      <c r="B49" s="127" t="s">
        <v>62</v>
      </c>
      <c r="C49" s="127"/>
      <c r="D49" s="127"/>
      <c r="E49" s="128"/>
      <c r="F49" s="128"/>
      <c r="G49" s="128"/>
      <c r="H49" s="128"/>
      <c r="I49" s="128"/>
      <c r="J49" s="128"/>
    </row>
    <row r="50" spans="1:10" ht="15" customHeight="1" x14ac:dyDescent="0.25">
      <c r="A50" s="113"/>
      <c r="B50" s="113"/>
      <c r="C50" s="113"/>
      <c r="D50" s="113"/>
      <c r="E50" s="129" t="s">
        <v>60</v>
      </c>
      <c r="F50" s="129"/>
      <c r="G50" s="129"/>
      <c r="H50" s="129"/>
      <c r="I50" s="129"/>
      <c r="J50" s="129"/>
    </row>
    <row r="51" spans="1:10" x14ac:dyDescent="0.25">
      <c r="A51" s="113"/>
      <c r="B51" s="113"/>
      <c r="C51" s="113"/>
      <c r="D51" s="113"/>
      <c r="E51" s="119"/>
      <c r="F51" s="119"/>
      <c r="G51" s="119"/>
      <c r="H51" s="119"/>
      <c r="I51" s="119"/>
      <c r="J51" s="119"/>
    </row>
    <row r="52" spans="1:10" x14ac:dyDescent="0.25">
      <c r="A52" s="113"/>
      <c r="B52" s="113"/>
      <c r="C52" s="113"/>
      <c r="D52" s="113"/>
      <c r="E52" s="119"/>
      <c r="F52" s="119"/>
      <c r="G52" s="119"/>
      <c r="H52" s="119"/>
      <c r="I52" s="119"/>
      <c r="J52" s="119"/>
    </row>
    <row r="53" spans="1:10" x14ac:dyDescent="0.25">
      <c r="A53" s="113"/>
      <c r="B53" s="113"/>
      <c r="C53" s="113"/>
      <c r="D53" s="113"/>
      <c r="E53" s="119"/>
      <c r="F53" s="119"/>
      <c r="G53" s="119"/>
      <c r="H53" s="119"/>
      <c r="I53" s="119"/>
      <c r="J53" s="119"/>
    </row>
    <row r="54" spans="1:10" x14ac:dyDescent="0.25">
      <c r="A54" s="113"/>
      <c r="B54" s="113"/>
      <c r="C54" s="113"/>
      <c r="D54" s="113"/>
      <c r="E54" s="113"/>
      <c r="F54" s="113"/>
      <c r="G54" s="20"/>
      <c r="H54" s="20"/>
      <c r="I54" s="20"/>
      <c r="J54" s="20"/>
    </row>
    <row r="55" spans="1:10" x14ac:dyDescent="0.25">
      <c r="A55" s="113"/>
      <c r="B55" s="113"/>
      <c r="C55" s="113"/>
      <c r="D55" s="113"/>
      <c r="E55" s="113"/>
      <c r="F55" s="113"/>
      <c r="G55" s="20"/>
      <c r="H55" s="20"/>
      <c r="I55" s="20"/>
      <c r="J55" s="20"/>
    </row>
    <row r="56" spans="1:10" x14ac:dyDescent="0.25">
      <c r="A56" s="113"/>
      <c r="B56" s="113" t="s">
        <v>63</v>
      </c>
      <c r="C56" s="113"/>
      <c r="D56" s="113"/>
      <c r="E56" s="113"/>
      <c r="F56" s="113"/>
      <c r="G56" s="113"/>
      <c r="H56" s="113"/>
      <c r="I56" s="113"/>
      <c r="J56" s="113"/>
    </row>
    <row r="57" spans="1:10" x14ac:dyDescent="0.25">
      <c r="A57" s="113"/>
      <c r="B57" s="113"/>
      <c r="C57" s="113"/>
      <c r="D57" s="113"/>
      <c r="E57" s="113"/>
      <c r="F57" s="113"/>
      <c r="G57" s="113"/>
      <c r="H57" s="113"/>
      <c r="I57" s="113"/>
      <c r="J57" s="113"/>
    </row>
    <row r="58" spans="1:10" x14ac:dyDescent="0.25">
      <c r="A58" s="113"/>
      <c r="B58" s="113"/>
      <c r="C58" s="113"/>
      <c r="D58" s="113"/>
      <c r="E58" s="113"/>
      <c r="F58" s="113"/>
      <c r="G58" s="113"/>
      <c r="H58" s="113"/>
      <c r="I58" s="113"/>
      <c r="J58" s="113"/>
    </row>
    <row r="59" spans="1:10" x14ac:dyDescent="0.25">
      <c r="A59" s="113"/>
      <c r="B59" s="113"/>
      <c r="C59" s="113"/>
      <c r="D59" s="113"/>
      <c r="E59" s="113"/>
      <c r="F59" s="113"/>
      <c r="G59" s="113"/>
      <c r="H59" s="113"/>
      <c r="I59" s="113"/>
      <c r="J59" s="113"/>
    </row>
  </sheetData>
  <sheetProtection password="CC2E" sheet="1" objects="1" scenarios="1"/>
  <protectedRanges>
    <protectedRange sqref="D8 B12:J17 D19 D22 D25 B29 G29 D34 D37 E41 E45 E49" name="Range1"/>
  </protectedRanges>
  <mergeCells count="34">
    <mergeCell ref="D3:H4"/>
    <mergeCell ref="B8:C9"/>
    <mergeCell ref="D8:J9"/>
    <mergeCell ref="B11:J11"/>
    <mergeCell ref="B12:J14"/>
    <mergeCell ref="B15:J17"/>
    <mergeCell ref="B19:C20"/>
    <mergeCell ref="D19:J20"/>
    <mergeCell ref="B22:C23"/>
    <mergeCell ref="D22:J23"/>
    <mergeCell ref="B25:C26"/>
    <mergeCell ref="D25:J26"/>
    <mergeCell ref="B28:E28"/>
    <mergeCell ref="G28:J28"/>
    <mergeCell ref="B29:E30"/>
    <mergeCell ref="G29:J30"/>
    <mergeCell ref="D34:G34"/>
    <mergeCell ref="D37:G37"/>
    <mergeCell ref="B41:C41"/>
    <mergeCell ref="E41:J41"/>
    <mergeCell ref="E42:J42"/>
    <mergeCell ref="B49:D49"/>
    <mergeCell ref="E49:J49"/>
    <mergeCell ref="E50:J50"/>
    <mergeCell ref="E43:J43"/>
    <mergeCell ref="E44:J44"/>
    <mergeCell ref="B45:C45"/>
    <mergeCell ref="E45:J45"/>
    <mergeCell ref="E46:J46"/>
    <mergeCell ref="E51:J51"/>
    <mergeCell ref="E52:J52"/>
    <mergeCell ref="E53:J53"/>
    <mergeCell ref="E47:J47"/>
    <mergeCell ref="E48:J4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TILLSTÅND</vt:lpstr>
    </vt:vector>
  </TitlesOfParts>
  <Company>Åbo Akademi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Veli-Matti Reitti</dc:creator>
  <dc:description/>
  <cp:lastModifiedBy>Simon</cp:lastModifiedBy>
  <cp:revision>2</cp:revision>
  <cp:lastPrinted>2014-08-19T13:51:28Z</cp:lastPrinted>
  <dcterms:created xsi:type="dcterms:W3CDTF">2013-08-21T13:20:37Z</dcterms:created>
  <dcterms:modified xsi:type="dcterms:W3CDTF">2016-08-22T11:35:27Z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Åbo Akademi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