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.jpeg" ContentType="image/jpeg"/>
  <Override PartName="/xl/media/image2.jpeg" ContentType="image/jpeg"/>
  <Override PartName="/xl/media/image1.wmf" ContentType="image/x-wmf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1"/>
  </bookViews>
  <sheets>
    <sheet name="BUDGET" sheetId="1" state="visible" r:id="rId2"/>
    <sheet name="PROJECT NOTIC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<sst xmlns="http://schemas.openxmlformats.org/spreadsheetml/2006/main" count="105" uniqueCount="59">
  <si>
    <t xml:space="preserve">POSTDOCTORAL RESEARCHER budgeted accoring to FULL COST MODEL</t>
  </si>
  <si>
    <t xml:space="preserve">Faculty</t>
  </si>
  <si>
    <t xml:space="preserve">Naturvetenskaper och teknik</t>
  </si>
  <si>
    <t xml:space="preserve">Cost place</t>
  </si>
  <si>
    <t xml:space="preserve">Project</t>
  </si>
  <si>
    <t xml:space="preserve">Energy Aware Software</t>
  </si>
  <si>
    <t xml:space="preserve">Project leader</t>
  </si>
  <si>
    <t xml:space="preserve">Dr. Simon Holmbacka</t>
  </si>
  <si>
    <t xml:space="preserve">Duration</t>
  </si>
  <si>
    <t xml:space="preserve">Coefficient for effective working hours</t>
  </si>
  <si>
    <t xml:space="preserve">total</t>
  </si>
  <si>
    <t xml:space="preserve">Salaries</t>
  </si>
  <si>
    <t xml:space="preserve">månadslön</t>
  </si>
  <si>
    <r>
      <rPr>
        <sz val="9"/>
        <color rgb="FFC00000"/>
        <rFont val="Calibri"/>
        <family val="2"/>
        <charset val="1"/>
      </rPr>
      <t xml:space="preserve">month</t>
    </r>
    <r>
      <rPr>
        <sz val="8.5"/>
        <color rgb="FFC00000"/>
        <rFont val="Calibri"/>
        <family val="2"/>
        <charset val="1"/>
      </rPr>
      <t xml:space="preserve">(s)</t>
    </r>
  </si>
  <si>
    <t xml:space="preserve">salary</t>
  </si>
  <si>
    <t xml:space="preserve">postdoc researcher</t>
  </si>
  <si>
    <t xml:space="preserve">€</t>
  </si>
  <si>
    <t xml:space="preserve">choose..</t>
  </si>
  <si>
    <t xml:space="preserve">Indirect employee costs</t>
  </si>
  <si>
    <t xml:space="preserve">Overhead</t>
  </si>
  <si>
    <t xml:space="preserve">Other costs</t>
  </si>
  <si>
    <t xml:space="preserve">Materials and consumables</t>
  </si>
  <si>
    <t xml:space="preserve">Equipment</t>
  </si>
  <si>
    <t xml:space="preserve">Services</t>
  </si>
  <si>
    <t xml:space="preserve">Travel costs</t>
  </si>
  <si>
    <t xml:space="preserve">Other costs total</t>
  </si>
  <si>
    <t xml:space="preserve">-mobility (1050€ or 1500€/month)</t>
  </si>
  <si>
    <t xml:space="preserve">-other costs</t>
  </si>
  <si>
    <t xml:space="preserve">OTHER COSTS, TOTAL</t>
  </si>
  <si>
    <t xml:space="preserve">PROJECT COSTS, TOTAL</t>
  </si>
  <si>
    <t xml:space="preserve">Financing</t>
  </si>
  <si>
    <t xml:space="preserve">Academy of Finland, percentage</t>
  </si>
  <si>
    <t xml:space="preserve">Other financier</t>
  </si>
  <si>
    <t xml:space="preserve">Åbo Akademi, Own contribution</t>
  </si>
  <si>
    <t xml:space="preserve">graduate student</t>
  </si>
  <si>
    <t xml:space="preserve">researcher</t>
  </si>
  <si>
    <t xml:space="preserve">professor</t>
  </si>
  <si>
    <t xml:space="preserve">assisting personnel</t>
  </si>
  <si>
    <t xml:space="preserve">Project notice</t>
  </si>
  <si>
    <t xml:space="preserve">Project leader:</t>
  </si>
  <si>
    <t xml:space="preserve">Name of project and acronym:</t>
  </si>
  <si>
    <t xml:space="preserve">EAS</t>
  </si>
  <si>
    <t xml:space="preserve">Duration:</t>
  </si>
  <si>
    <t xml:space="preserve">9/2018 – 8/2021</t>
  </si>
  <si>
    <t xml:space="preserve">Financeer:</t>
  </si>
  <si>
    <t xml:space="preserve">AKA - Postdoctoral researcher</t>
  </si>
  <si>
    <t xml:space="preserve">Type of project:</t>
  </si>
  <si>
    <t xml:space="preserve">Forskardoktor</t>
  </si>
  <si>
    <t xml:space="preserve">AAU total budget (€):</t>
  </si>
  <si>
    <t xml:space="preserve">AAU own funding (€):</t>
  </si>
  <si>
    <t xml:space="preserve">The above application has been approved by the faculty with financial </t>
  </si>
  <si>
    <t xml:space="preserve">responsibility as follows</t>
  </si>
  <si>
    <t xml:space="preserve">Åbo / Vasa</t>
  </si>
  <si>
    <t xml:space="preserve">date</t>
  </si>
  <si>
    <t xml:space="preserve">Dean</t>
  </si>
  <si>
    <t xml:space="preserve">(signature + clarification)</t>
  </si>
  <si>
    <t xml:space="preserve">Head of subject</t>
  </si>
  <si>
    <t xml:space="preserve">Financial secretary</t>
  </si>
  <si>
    <t xml:space="preserve">Send to Research Services, Kosmorama. Please enclose a budget.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</si>
</sst>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\ %"/>
    <numFmt numFmtId="166" formatCode="#,##0"/>
    <numFmt numFmtId="167" formatCode="0"/>
    <numFmt numFmtId="168" formatCode="0%"/>
    <numFmt numFmtId="169" formatCode="@"/>
    <numFmt numFmtId="170" formatCode="M/D/YYYY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254061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0.5"/>
      <name val="Calibri"/>
      <family val="2"/>
      <charset val="1"/>
    </font>
    <font>
      <i val="true"/>
      <sz val="11"/>
      <name val="Calibri"/>
      <family val="2"/>
      <charset val="1"/>
    </font>
    <font>
      <b val="true"/>
      <i val="true"/>
      <sz val="11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8"/>
      <color rgb="FFC00000"/>
      <name val="Calibri"/>
      <family val="2"/>
      <charset val="1"/>
    </font>
    <font>
      <sz val="9"/>
      <color rgb="FFC00000"/>
      <name val="Calibri"/>
      <family val="2"/>
      <charset val="1"/>
    </font>
    <font>
      <sz val="8.5"/>
      <color rgb="FFC00000"/>
      <name val="Calibri"/>
      <family val="2"/>
      <charset val="1"/>
    </font>
    <font>
      <i val="true"/>
      <sz val="10.5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0D0D0D"/>
      <name val="Calibri"/>
      <family val="2"/>
      <charset val="1"/>
    </font>
    <font>
      <sz val="11"/>
      <color rgb="FF7F7F7F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i val="true"/>
      <sz val="11"/>
      <color rgb="FF80808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BF1DE"/>
        <bgColor rgb="FFF2F2F2"/>
      </patternFill>
    </fill>
    <fill>
      <patternFill patternType="solid">
        <fgColor rgb="FFDCE6F2"/>
        <bgColor rgb="FFE6E0EC"/>
      </patternFill>
    </fill>
    <fill>
      <patternFill patternType="solid">
        <fgColor rgb="FFF2DCDB"/>
        <bgColor rgb="FFE6E0EC"/>
      </patternFill>
    </fill>
    <fill>
      <patternFill patternType="solid">
        <fgColor rgb="FFE6B9B8"/>
        <bgColor rgb="FFFEBFBA"/>
      </patternFill>
    </fill>
    <fill>
      <patternFill patternType="solid">
        <fgColor rgb="FFF2F2F2"/>
        <bgColor rgb="FFEAF0F6"/>
      </patternFill>
    </fill>
    <fill>
      <patternFill patternType="solid">
        <fgColor rgb="FFE6E0EC"/>
        <bgColor rgb="FFDCE6F2"/>
      </patternFill>
    </fill>
    <fill>
      <patternFill patternType="solid">
        <fgColor rgb="FFCCC1DA"/>
        <bgColor rgb="FFBFBFBF"/>
      </patternFill>
    </fill>
    <fill>
      <patternFill patternType="solid">
        <fgColor rgb="FFB9CDE5"/>
        <bgColor rgb="FFCCC1DA"/>
      </patternFill>
    </fill>
    <fill>
      <patternFill patternType="solid">
        <fgColor rgb="FFFFFFFF"/>
        <bgColor rgb="FFF2F2F2"/>
      </patternFill>
    </fill>
    <fill>
      <patternFill patternType="solid">
        <fgColor rgb="FFEAF0F6"/>
        <bgColor rgb="FFF2F2F2"/>
      </patternFill>
    </fill>
    <fill>
      <patternFill patternType="solid">
        <fgColor rgb="FFFEBFBA"/>
        <bgColor rgb="FFE6B9B8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dotted">
        <color rgb="FFC00000"/>
      </left>
      <right/>
      <top style="dotted">
        <color rgb="FFC00000"/>
      </top>
      <bottom/>
      <diagonal/>
    </border>
    <border diagonalUp="false" diagonalDown="false">
      <left/>
      <right/>
      <top style="dotted">
        <color rgb="FFC00000"/>
      </top>
      <bottom/>
      <diagonal/>
    </border>
    <border diagonalUp="false" diagonalDown="false">
      <left/>
      <right style="dotted">
        <color rgb="FFC00000"/>
      </right>
      <top style="dotted">
        <color rgb="FFC00000"/>
      </top>
      <bottom/>
      <diagonal/>
    </border>
    <border diagonalUp="false" diagonalDown="false">
      <left style="dotted">
        <color rgb="FFC00000"/>
      </left>
      <right/>
      <top/>
      <bottom/>
      <diagonal/>
    </border>
    <border diagonalUp="false" diagonalDown="false">
      <left/>
      <right style="dotted">
        <color rgb="FFC00000"/>
      </right>
      <top/>
      <bottom/>
      <diagonal/>
    </border>
    <border diagonalUp="false" diagonalDown="false">
      <left/>
      <right style="thin">
        <color rgb="FFA6A6A6"/>
      </right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dotted">
        <color rgb="FFC00000"/>
      </right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medium"/>
      <top style="thin">
        <color rgb="FFA6A6A6"/>
      </top>
      <bottom style="thin">
        <color rgb="FFA6A6A6"/>
      </bottom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thin">
        <color rgb="FFA6A6A6"/>
      </top>
      <bottom style="medium"/>
      <diagonal/>
    </border>
    <border diagonalUp="false" diagonalDown="false">
      <left/>
      <right style="medium"/>
      <top style="thin">
        <color rgb="FFA6A6A6"/>
      </top>
      <bottom style="medium"/>
      <diagonal/>
    </border>
    <border diagonalUp="false" diagonalDown="false">
      <left/>
      <right/>
      <top/>
      <bottom style="thin">
        <color rgb="FFBFBFBF"/>
      </bottom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 style="medium"/>
      <top/>
      <bottom style="thin">
        <color rgb="FFA6A6A6"/>
      </bottom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/>
      <top style="double">
        <color rgb="FF808080"/>
      </top>
      <bottom/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 style="dotted">
        <color rgb="FFC00000"/>
      </left>
      <right/>
      <top/>
      <bottom style="dotted">
        <color rgb="FFC00000"/>
      </bottom>
      <diagonal/>
    </border>
    <border diagonalUp="false" diagonalDown="false">
      <left/>
      <right/>
      <top/>
      <bottom style="dotted">
        <color rgb="FFC00000"/>
      </bottom>
      <diagonal/>
    </border>
    <border diagonalUp="false" diagonalDown="false">
      <left/>
      <right style="dotted">
        <color rgb="FFC00000"/>
      </right>
      <top/>
      <bottom style="dotted">
        <color rgb="FFC00000"/>
      </bottom>
      <diagonal/>
    </border>
    <border diagonalUp="false" diagonalDown="false">
      <left style="thin"/>
      <right style="dashed">
        <color rgb="FFA6A6A6"/>
      </right>
      <top style="thin"/>
      <bottom style="thin"/>
      <diagonal/>
    </border>
    <border diagonalUp="false" diagonalDown="false">
      <left style="dashed">
        <color rgb="FFA6A6A6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dashed">
        <color rgb="FFA6A6A6"/>
      </top>
      <bottom style="dashed">
        <color rgb="FFA6A6A6"/>
      </bottom>
      <diagonal/>
    </border>
    <border diagonalUp="false" diagonalDown="false">
      <left style="thin"/>
      <right style="thin"/>
      <top style="dashed">
        <color rgb="FFA6A6A6"/>
      </top>
      <bottom style="thin"/>
      <diagonal/>
    </border>
    <border diagonalUp="false" diagonalDown="false">
      <left style="thin"/>
      <right style="thin"/>
      <top style="dashed">
        <color rgb="FFBFBFBF"/>
      </top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23" fillId="6" borderId="1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0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1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1" borderId="8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10" borderId="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1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10" borderId="7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0" fillId="1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1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7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4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0" borderId="0" xfId="21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0" xfId="21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0" xfId="22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0" xfId="22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12" borderId="15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3" fillId="1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1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4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6" fontId="14" fillId="1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1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1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1" borderId="17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1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11" borderId="1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18" fillId="10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9" fillId="11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8" fillId="1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19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0" fillId="10" borderId="18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1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8" fillId="10" borderId="0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20" fillId="10" borderId="15" xfId="23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1" borderId="17" xfId="21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9" fillId="11" borderId="8" xfId="22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0" fillId="10" borderId="0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0" fillId="10" borderId="0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20" fillId="10" borderId="0" xfId="22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8" fontId="4" fillId="10" borderId="10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3" fillId="10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3" fillId="6" borderId="0" xfId="24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19" xfId="25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0" xfId="25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20" xfId="26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2" borderId="0" xfId="2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0" xfId="21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6" fontId="0" fillId="12" borderId="19" xfId="21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12" borderId="15" xfId="27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1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1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10" borderId="2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2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2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1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4" fillId="10" borderId="2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1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0" borderId="0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0" borderId="1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10" borderId="1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0" borderId="12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7" fontId="0" fillId="10" borderId="1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1" borderId="17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6" fontId="0" fillId="10" borderId="0" xfId="0" applyFont="fals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8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25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10" borderId="15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26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10" borderId="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6" fontId="4" fillId="10" borderId="27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1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17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6" fontId="0" fillId="10" borderId="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7" fontId="0" fillId="10" borderId="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4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11" borderId="17" xfId="0" applyFont="true" applyBorder="true" applyAlignment="true" applyProtection="true">
      <alignment horizontal="right" vertical="bottom" textRotation="0" wrapText="true" indent="0" shrinkToFit="false"/>
      <protection locked="false" hidden="false"/>
    </xf>
    <xf numFmtId="166" fontId="20" fillId="1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20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20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25" fillId="12" borderId="18" xfId="22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9" fontId="7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9" fillId="1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2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22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7" fontId="0" fillId="1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10" borderId="2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0" fillId="10" borderId="0" xfId="0" applyFont="fals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10" borderId="29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4" fillId="10" borderId="0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4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1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31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3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4" fillId="12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1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1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1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2" xfId="0" applyFont="fals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3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3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3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3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37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1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3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3" borderId="4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1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38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3" borderId="4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3" borderId="40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70" fontId="0" fillId="3" borderId="42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7" fontId="0" fillId="3" borderId="4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10" borderId="4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1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3" xfId="20" builtinId="53" customBuiltin="true"/>
    <cellStyle name="Excel Built-in 20% - Accent1" xfId="21" builtinId="53" customBuiltin="true"/>
    <cellStyle name="Excel Built-in 20% - Accent2" xfId="22" builtinId="53" customBuiltin="true"/>
    <cellStyle name="Excel Built-in 40% - Accent2" xfId="23" builtinId="53" customBuiltin="true"/>
    <cellStyle name="Excel Built-in Calculation" xfId="24" builtinId="53" customBuiltin="true"/>
    <cellStyle name="Excel Built-in 20% - Accent4" xfId="25" builtinId="53" customBuiltin="true"/>
    <cellStyle name="Excel Built-in 40% - Accent4" xfId="26" builtinId="53" customBuiltin="true"/>
    <cellStyle name="Excel Built-in 40% - Accent1" xfId="2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EAF0F6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F2F2F2"/>
      <rgbColor rgb="FFF2DCDB"/>
      <rgbColor rgb="FFCCC1DA"/>
      <rgbColor rgb="FFE6B9B8"/>
      <rgbColor rgb="FFE6E0EC"/>
      <rgbColor rgb="FFFEBFBA"/>
      <rgbColor rgb="FF3366FF"/>
      <rgbColor rgb="FF33CCCC"/>
      <rgbColor rgb="FF99CC00"/>
      <rgbColor rgb="FFFFCC00"/>
      <rgbColor rgb="FFFF9900"/>
      <rgbColor rgb="FFFA7D00"/>
      <rgbColor rgb="FF7F7F7F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25406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<Relationship Id="rId2" Type="http://schemas.openxmlformats.org/officeDocument/2006/relationships/image" Target="../media/image2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27</xdr:col>
      <xdr:colOff>257040</xdr:colOff>
      <xdr:row>0</xdr:row>
      <xdr:rowOff>123840</xdr:rowOff>
    </xdr:from>
    <xdr:to>
      <xdr:col>27</xdr:col>
      <xdr:colOff>674640</xdr:colOff>
      <xdr:row>2</xdr:row>
      <xdr:rowOff>85320</xdr:rowOff>
    </xdr:to>
    <xdr:pic>
      <xdr:nvPicPr>
        <xdr:cNvPr id="0" name="Picture 5" descr=""/>
        <xdr:cNvPicPr/>
      </xdr:nvPicPr>
      <xdr:blipFill>
        <a:blip r:embed="rId1"/>
        <a:stretch/>
      </xdr:blipFill>
      <xdr:spPr>
        <a:xfrm>
          <a:off x="8595000" y="123840"/>
          <a:ext cx="417600" cy="33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0</xdr:row>
      <xdr:rowOff>114480</xdr:rowOff>
    </xdr:from>
    <xdr:to>
      <xdr:col>2</xdr:col>
      <xdr:colOff>897480</xdr:colOff>
      <xdr:row>7</xdr:row>
      <xdr:rowOff>152280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249480" y="114480"/>
          <a:ext cx="1146960" cy="12034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0</xdr:row>
      <xdr:rowOff>57240</xdr:rowOff>
    </xdr:from>
    <xdr:to>
      <xdr:col>2</xdr:col>
      <xdr:colOff>456120</xdr:colOff>
      <xdr:row>6</xdr:row>
      <xdr:rowOff>56880</xdr:rowOff>
    </xdr:to>
    <xdr:pic>
      <xdr:nvPicPr>
        <xdr:cNvPr id="2" name="Picture 2" descr=""/>
        <xdr:cNvPicPr/>
      </xdr:nvPicPr>
      <xdr:blipFill>
        <a:blip r:embed="rId1"/>
        <a:stretch/>
      </xdr:blipFill>
      <xdr:spPr>
        <a:xfrm>
          <a:off x="673560" y="57240"/>
          <a:ext cx="1091880" cy="1112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1:8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4" activeCellId="0" sqref="N44"/>
    </sheetView>
  </sheetViews>
  <sheetFormatPr defaultRowHeight="14.4"/>
  <cols>
    <col collapsed="false" hidden="false" max="2" min="1" style="1" width="3.53571428571429"/>
    <col collapsed="false" hidden="false" max="3" min="3" style="1" width="17.234693877551"/>
    <col collapsed="false" hidden="false" max="4" min="4" style="1" width="0.88265306122449"/>
    <col collapsed="false" hidden="false" max="5" min="5" style="1" width="4.86224489795918"/>
    <col collapsed="false" hidden="false" max="6" min="6" style="1" width="5.89285714285714"/>
    <col collapsed="false" hidden="false" max="7" min="7" style="1" width="2.35714285714286"/>
    <col collapsed="false" hidden="true" max="8" min="8" style="1" width="0"/>
    <col collapsed="false" hidden="false" max="9" min="9" style="1" width="2.80102040816327"/>
    <col collapsed="false" hidden="false" max="10" min="10" style="1" width="6.77551020408163"/>
    <col collapsed="false" hidden="false" max="11" min="11" style="1" width="0.295918367346939"/>
    <col collapsed="false" hidden="false" max="12" min="12" style="1" width="9.13265306122449"/>
    <col collapsed="false" hidden="false" max="13" min="13" style="2" width="2.6530612244898"/>
    <col collapsed="false" hidden="false" max="14" min="14" style="1" width="6.77551020408163"/>
    <col collapsed="false" hidden="false" max="15" min="15" style="1" width="0.295918367346939"/>
    <col collapsed="false" hidden="false" max="16" min="16" style="1" width="9.13265306122449"/>
    <col collapsed="false" hidden="false" max="17" min="17" style="2" width="2.6530612244898"/>
    <col collapsed="false" hidden="false" max="18" min="18" style="1" width="6.77551020408163"/>
    <col collapsed="false" hidden="false" max="19" min="19" style="1" width="0.295918367346939"/>
    <col collapsed="false" hidden="false" max="20" min="20" style="1" width="9.13265306122449"/>
    <col collapsed="false" hidden="false" max="21" min="21" style="2" width="2.6530612244898"/>
    <col collapsed="false" hidden="false" max="22" min="22" style="1" width="6.77551020408163"/>
    <col collapsed="false" hidden="false" max="23" min="23" style="1" width="0.295918367346939"/>
    <col collapsed="false" hidden="false" max="24" min="24" style="1" width="8.97959183673469"/>
    <col collapsed="false" hidden="false" max="25" min="25" style="2" width="2.6530612244898"/>
    <col collapsed="false" hidden="false" max="26" min="26" style="1" width="1.47448979591837"/>
    <col collapsed="false" hidden="false" max="27" min="27" style="1" width="0.295918367346939"/>
    <col collapsed="false" hidden="false" max="28" min="28" style="1" width="12.9591836734694"/>
    <col collapsed="false" hidden="false" max="29" min="29" style="1" width="3.53571428571429"/>
    <col collapsed="false" hidden="true" max="32" min="30" style="1" width="0"/>
    <col collapsed="false" hidden="false" max="1025" min="33" style="1" width="9.86224489795918"/>
  </cols>
  <sheetData>
    <row r="1" customFormat="false" ht="14.4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4"/>
      <c r="O1" s="4"/>
      <c r="P1" s="4"/>
      <c r="Q1" s="5"/>
      <c r="R1" s="4"/>
      <c r="S1" s="4"/>
      <c r="T1" s="4"/>
      <c r="U1" s="5"/>
      <c r="V1" s="4"/>
      <c r="W1" s="4"/>
      <c r="X1" s="4"/>
      <c r="Y1" s="5"/>
      <c r="Z1" s="4"/>
      <c r="AA1" s="4"/>
      <c r="AB1" s="4"/>
      <c r="AC1" s="6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true" outlineLevel="0" collapsed="false">
      <c r="A2" s="7"/>
      <c r="B2" s="8"/>
      <c r="C2" s="9"/>
      <c r="D2" s="9"/>
      <c r="E2" s="9"/>
      <c r="F2" s="9"/>
      <c r="G2" s="9"/>
      <c r="H2" s="10"/>
      <c r="I2" s="10" t="s">
        <v>0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1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4.4" hidden="false" customHeight="false" outlineLevel="0" collapsed="false">
      <c r="A3" s="7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12"/>
      <c r="N3" s="9"/>
      <c r="O3" s="9"/>
      <c r="P3" s="9"/>
      <c r="Q3" s="12"/>
      <c r="R3" s="9"/>
      <c r="S3" s="9"/>
      <c r="T3" s="9"/>
      <c r="U3" s="12"/>
      <c r="V3" s="9"/>
      <c r="W3" s="9"/>
      <c r="X3" s="13"/>
      <c r="Y3" s="14"/>
      <c r="Z3" s="9"/>
      <c r="AA3" s="9"/>
      <c r="AB3" s="9"/>
      <c r="AC3" s="11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7"/>
      <c r="B4" s="9"/>
      <c r="C4" s="9"/>
      <c r="D4" s="9"/>
      <c r="E4" s="15" t="s">
        <v>1</v>
      </c>
      <c r="F4" s="15"/>
      <c r="G4" s="15"/>
      <c r="H4" s="16" t="s">
        <v>2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7" t="s">
        <v>3</v>
      </c>
      <c r="V4" s="17"/>
      <c r="W4" s="17"/>
      <c r="X4" s="17"/>
      <c r="Y4" s="18"/>
      <c r="Z4" s="18"/>
      <c r="AA4" s="18"/>
      <c r="AB4" s="18"/>
      <c r="AC4" s="11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7"/>
      <c r="B5" s="9"/>
      <c r="C5" s="9"/>
      <c r="D5" s="9"/>
      <c r="E5" s="19" t="s">
        <v>4</v>
      </c>
      <c r="F5" s="19"/>
      <c r="G5" s="19"/>
      <c r="H5" s="16" t="s">
        <v>5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20"/>
      <c r="V5" s="21" t="s">
        <v>4</v>
      </c>
      <c r="W5" s="21"/>
      <c r="X5" s="21"/>
      <c r="Y5" s="18"/>
      <c r="Z5" s="18"/>
      <c r="AA5" s="18"/>
      <c r="AB5" s="18"/>
      <c r="AC5" s="11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true" outlineLevel="0" collapsed="false">
      <c r="A6" s="7"/>
      <c r="B6" s="9"/>
      <c r="C6" s="9"/>
      <c r="D6" s="9"/>
      <c r="E6" s="19" t="s">
        <v>6</v>
      </c>
      <c r="F6" s="19"/>
      <c r="G6" s="19"/>
      <c r="H6" s="16" t="s">
        <v>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20"/>
      <c r="V6" s="21" t="s">
        <v>8</v>
      </c>
      <c r="W6" s="21"/>
      <c r="X6" s="21"/>
      <c r="Y6" s="18"/>
      <c r="Z6" s="18"/>
      <c r="AA6" s="18"/>
      <c r="AB6" s="18"/>
      <c r="AC6" s="11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3" hidden="false" customHeight="true" outlineLevel="0" collapsed="false">
      <c r="A7" s="7"/>
      <c r="B7" s="9"/>
      <c r="C7" s="9"/>
      <c r="D7" s="9"/>
      <c r="E7" s="9"/>
      <c r="F7" s="9"/>
      <c r="G7" s="9"/>
      <c r="H7" s="9"/>
      <c r="I7" s="9"/>
      <c r="J7" s="9"/>
      <c r="K7" s="9"/>
      <c r="L7" s="13"/>
      <c r="M7" s="14"/>
      <c r="N7" s="13"/>
      <c r="O7" s="13"/>
      <c r="P7" s="13"/>
      <c r="Q7" s="14"/>
      <c r="R7" s="13"/>
      <c r="S7" s="13"/>
      <c r="T7" s="13"/>
      <c r="U7" s="14"/>
      <c r="V7" s="13"/>
      <c r="W7" s="13"/>
      <c r="X7" s="13"/>
      <c r="Y7" s="14"/>
      <c r="Z7" s="9"/>
      <c r="AA7" s="9"/>
      <c r="AB7" s="13"/>
      <c r="AC7" s="11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9"/>
      <c r="C8" s="9"/>
      <c r="D8" s="9"/>
      <c r="E8" s="9"/>
      <c r="F8" s="9"/>
      <c r="G8" s="9"/>
      <c r="H8" s="9"/>
      <c r="I8" s="9"/>
      <c r="J8" s="9"/>
      <c r="K8" s="9"/>
      <c r="L8" s="13"/>
      <c r="M8" s="14"/>
      <c r="N8" s="13"/>
      <c r="O8" s="13"/>
      <c r="P8" s="13"/>
      <c r="Q8" s="14"/>
      <c r="R8" s="13"/>
      <c r="S8" s="13"/>
      <c r="T8" s="22" t="s">
        <v>9</v>
      </c>
      <c r="U8" s="22"/>
      <c r="V8" s="22"/>
      <c r="W8" s="22"/>
      <c r="X8" s="22"/>
      <c r="Y8" s="22"/>
      <c r="Z8" s="22"/>
      <c r="AA8" s="23"/>
      <c r="AB8" s="24" t="n">
        <v>0.875</v>
      </c>
      <c r="AC8" s="11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3" hidden="false" customHeight="true" outlineLevel="0" collapsed="false">
      <c r="A9" s="7"/>
      <c r="B9" s="9"/>
      <c r="C9" s="9"/>
      <c r="D9" s="9"/>
      <c r="E9" s="9"/>
      <c r="F9" s="9"/>
      <c r="G9" s="9"/>
      <c r="H9" s="9"/>
      <c r="I9" s="9"/>
      <c r="J9" s="9"/>
      <c r="K9" s="9"/>
      <c r="L9" s="13"/>
      <c r="M9" s="14"/>
      <c r="N9" s="13"/>
      <c r="O9" s="13"/>
      <c r="P9" s="13"/>
      <c r="Q9" s="14"/>
      <c r="R9" s="13"/>
      <c r="S9" s="13"/>
      <c r="T9" s="13"/>
      <c r="U9" s="14"/>
      <c r="V9" s="13"/>
      <c r="W9" s="13"/>
      <c r="X9" s="13"/>
      <c r="Y9" s="14"/>
      <c r="Z9" s="9"/>
      <c r="AA9" s="9"/>
      <c r="AB9" s="13"/>
      <c r="AC9" s="11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4.4" hidden="false" customHeight="false" outlineLevel="0" collapsed="false">
      <c r="A10" s="7"/>
      <c r="B10" s="9"/>
      <c r="C10" s="9"/>
      <c r="D10" s="9"/>
      <c r="E10" s="9"/>
      <c r="F10" s="9"/>
      <c r="G10" s="9"/>
      <c r="H10" s="9"/>
      <c r="I10" s="9"/>
      <c r="J10" s="25" t="n">
        <v>2018</v>
      </c>
      <c r="K10" s="25"/>
      <c r="L10" s="25"/>
      <c r="M10" s="26"/>
      <c r="N10" s="25" t="n">
        <v>2019</v>
      </c>
      <c r="O10" s="25"/>
      <c r="P10" s="25"/>
      <c r="Q10" s="26"/>
      <c r="R10" s="25" t="n">
        <v>2020</v>
      </c>
      <c r="S10" s="25"/>
      <c r="T10" s="25"/>
      <c r="U10" s="26"/>
      <c r="V10" s="25" t="n">
        <v>2021</v>
      </c>
      <c r="W10" s="25"/>
      <c r="X10" s="25"/>
      <c r="Y10" s="26"/>
      <c r="Z10" s="9"/>
      <c r="AA10" s="27"/>
      <c r="AB10" s="28" t="s">
        <v>10</v>
      </c>
      <c r="AC10" s="11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.75" hidden="false" customHeight="true" outlineLevel="0" collapsed="false">
      <c r="A11" s="7"/>
      <c r="B11" s="29" t="s">
        <v>11</v>
      </c>
      <c r="C11" s="30"/>
      <c r="D11" s="9"/>
      <c r="E11" s="31"/>
      <c r="F11" s="9"/>
      <c r="G11" s="9"/>
      <c r="H11" s="9"/>
      <c r="I11" s="9"/>
      <c r="J11" s="25"/>
      <c r="K11" s="25"/>
      <c r="L11" s="25"/>
      <c r="M11" s="26"/>
      <c r="N11" s="25"/>
      <c r="O11" s="25"/>
      <c r="P11" s="25"/>
      <c r="Q11" s="26"/>
      <c r="R11" s="25"/>
      <c r="S11" s="25"/>
      <c r="T11" s="25"/>
      <c r="U11" s="26"/>
      <c r="V11" s="25"/>
      <c r="W11" s="25"/>
      <c r="X11" s="25"/>
      <c r="Y11" s="26"/>
      <c r="Z11" s="9"/>
      <c r="AA11" s="9"/>
      <c r="AB11" s="32"/>
      <c r="AC11" s="11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.5" hidden="false" customHeight="true" outlineLevel="0" collapsed="false">
      <c r="A12" s="7"/>
      <c r="B12" s="29"/>
      <c r="C12" s="30"/>
      <c r="D12" s="9"/>
      <c r="E12" s="9"/>
      <c r="F12" s="9"/>
      <c r="G12" s="9"/>
      <c r="H12" s="9"/>
      <c r="I12" s="9"/>
      <c r="J12" s="33"/>
      <c r="K12" s="33"/>
      <c r="L12" s="33"/>
      <c r="M12" s="26"/>
      <c r="N12" s="9"/>
      <c r="O12" s="9"/>
      <c r="P12" s="33"/>
      <c r="Q12" s="26"/>
      <c r="R12" s="9"/>
      <c r="S12" s="9"/>
      <c r="T12" s="33"/>
      <c r="U12" s="26"/>
      <c r="V12" s="9"/>
      <c r="W12" s="9"/>
      <c r="X12" s="33"/>
      <c r="Y12" s="26"/>
      <c r="Z12" s="9"/>
      <c r="AA12" s="9"/>
      <c r="AB12" s="32"/>
      <c r="AC12" s="11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" hidden="false" customHeight="true" outlineLevel="0" collapsed="false">
      <c r="A13" s="7"/>
      <c r="B13" s="34"/>
      <c r="C13" s="35"/>
      <c r="D13" s="35"/>
      <c r="E13" s="35"/>
      <c r="F13" s="35"/>
      <c r="G13" s="35"/>
      <c r="H13" s="35"/>
      <c r="I13" s="35"/>
      <c r="J13" s="35"/>
      <c r="K13" s="35"/>
      <c r="L13" s="36"/>
      <c r="M13" s="37"/>
      <c r="N13" s="35"/>
      <c r="O13" s="35"/>
      <c r="P13" s="36"/>
      <c r="Q13" s="37"/>
      <c r="R13" s="35"/>
      <c r="S13" s="35"/>
      <c r="T13" s="36"/>
      <c r="U13" s="37"/>
      <c r="V13" s="35"/>
      <c r="W13" s="35"/>
      <c r="X13" s="38"/>
      <c r="Y13" s="39"/>
      <c r="Z13" s="35"/>
      <c r="AA13" s="35"/>
      <c r="AB13" s="40"/>
      <c r="AC13" s="11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true" customHeight="true" outlineLevel="0" collapsed="false">
      <c r="A14" s="7"/>
      <c r="B14" s="41"/>
      <c r="C14" s="9"/>
      <c r="D14" s="9"/>
      <c r="E14" s="42" t="s">
        <v>12</v>
      </c>
      <c r="F14" s="30"/>
      <c r="G14" s="30"/>
      <c r="H14" s="9"/>
      <c r="I14" s="9"/>
      <c r="J14" s="9"/>
      <c r="K14" s="9"/>
      <c r="L14" s="43" t="n">
        <f aca="false">((J18*L18)+(J20*L20)+(J22*L22)+(J24*L24)+(J26*L26)+(J28*L28))*$AB$8</f>
        <v>12600</v>
      </c>
      <c r="M14" s="44"/>
      <c r="N14" s="45"/>
      <c r="O14" s="45"/>
      <c r="P14" s="43" t="n">
        <f aca="false">((N18*P18)+(N20*P20)+(N22*P22)+(N24*P24)+(N26*P26)+(N28*P28))*$AB$8</f>
        <v>38850</v>
      </c>
      <c r="Q14" s="44"/>
      <c r="R14" s="45"/>
      <c r="S14" s="45"/>
      <c r="T14" s="43" t="n">
        <f aca="false">((R18*T18)+(R20*T20)+(R22*T22)+(R24*T24)+(R26*T26)+(R28*T28))*$AB$8</f>
        <v>39375</v>
      </c>
      <c r="U14" s="44"/>
      <c r="V14" s="45"/>
      <c r="W14" s="45"/>
      <c r="X14" s="43" t="n">
        <f aca="false">((V18*X18)+(V20*X20)+(V22*X22)+(V24*X24)+(V26*X26)+(V28*X28))*$AB$8</f>
        <v>26600</v>
      </c>
      <c r="Y14" s="44"/>
      <c r="Z14" s="45"/>
      <c r="AA14" s="45"/>
      <c r="AB14" s="46" t="n">
        <f aca="false">SUM(L14:Z14)</f>
        <v>117425</v>
      </c>
      <c r="AC14" s="47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52" customFormat="true" ht="2.25" hidden="false" customHeight="true" outlineLevel="0" collapsed="false">
      <c r="A15" s="48"/>
      <c r="B15" s="49"/>
      <c r="C15" s="9"/>
      <c r="D15" s="9"/>
      <c r="E15" s="42" t="s">
        <v>12</v>
      </c>
      <c r="F15" s="9"/>
      <c r="G15" s="9"/>
      <c r="H15" s="9"/>
      <c r="I15" s="9"/>
      <c r="J15" s="9"/>
      <c r="K15" s="9"/>
      <c r="L15" s="9"/>
      <c r="M15" s="12"/>
      <c r="N15" s="9"/>
      <c r="O15" s="9"/>
      <c r="P15" s="9"/>
      <c r="Q15" s="12"/>
      <c r="R15" s="9"/>
      <c r="S15" s="9"/>
      <c r="T15" s="9"/>
      <c r="U15" s="12"/>
      <c r="V15" s="9"/>
      <c r="W15" s="9"/>
      <c r="X15" s="9"/>
      <c r="Y15" s="12"/>
      <c r="Z15" s="9"/>
      <c r="AA15" s="9"/>
      <c r="AB15" s="50"/>
      <c r="AC15" s="51"/>
    </row>
    <row r="16" customFormat="false" ht="15" hidden="false" customHeight="true" outlineLevel="0" collapsed="false">
      <c r="A16" s="7"/>
      <c r="B16" s="41"/>
      <c r="C16" s="9"/>
      <c r="D16" s="9"/>
      <c r="E16" s="9"/>
      <c r="F16" s="53"/>
      <c r="G16" s="53"/>
      <c r="H16" s="53"/>
      <c r="I16" s="9"/>
      <c r="J16" s="54" t="s">
        <v>13</v>
      </c>
      <c r="K16" s="55"/>
      <c r="L16" s="56" t="s">
        <v>14</v>
      </c>
      <c r="M16" s="57"/>
      <c r="N16" s="54" t="s">
        <v>13</v>
      </c>
      <c r="O16" s="55"/>
      <c r="P16" s="56" t="s">
        <v>14</v>
      </c>
      <c r="Q16" s="57"/>
      <c r="R16" s="54" t="s">
        <v>13</v>
      </c>
      <c r="S16" s="55"/>
      <c r="T16" s="56" t="s">
        <v>14</v>
      </c>
      <c r="U16" s="57"/>
      <c r="V16" s="54" t="s">
        <v>13</v>
      </c>
      <c r="W16" s="55"/>
      <c r="X16" s="56" t="s">
        <v>14</v>
      </c>
      <c r="Y16" s="57"/>
      <c r="Z16" s="9"/>
      <c r="AA16" s="9"/>
      <c r="AB16" s="58" t="s">
        <v>10</v>
      </c>
      <c r="AC16" s="47"/>
      <c r="AD16" s="0"/>
      <c r="AE16" s="0"/>
      <c r="AF16" s="0"/>
      <c r="AG16" s="0"/>
      <c r="AH16" s="0"/>
      <c r="AI16" s="0"/>
      <c r="AJ16" s="0"/>
    </row>
    <row r="17" customFormat="false" ht="1.5" hidden="false" customHeight="true" outlineLevel="0" collapsed="false">
      <c r="A17" s="7"/>
      <c r="B17" s="41"/>
      <c r="C17" s="9"/>
      <c r="D17" s="9"/>
      <c r="E17" s="9"/>
      <c r="F17" s="53"/>
      <c r="G17" s="53"/>
      <c r="H17" s="53"/>
      <c r="I17" s="9"/>
      <c r="J17" s="59"/>
      <c r="K17" s="60"/>
      <c r="L17" s="61"/>
      <c r="M17" s="57"/>
      <c r="N17" s="60"/>
      <c r="O17" s="59"/>
      <c r="P17" s="61"/>
      <c r="Q17" s="57"/>
      <c r="R17" s="60"/>
      <c r="S17" s="59"/>
      <c r="T17" s="61"/>
      <c r="U17" s="57"/>
      <c r="V17" s="60"/>
      <c r="W17" s="59"/>
      <c r="X17" s="61"/>
      <c r="Y17" s="57"/>
      <c r="Z17" s="9"/>
      <c r="AA17" s="9"/>
      <c r="AB17" s="62"/>
      <c r="AC17" s="47"/>
      <c r="AD17" s="0"/>
      <c r="AE17" s="0"/>
      <c r="AF17" s="0"/>
      <c r="AG17" s="0"/>
      <c r="AH17" s="0"/>
      <c r="AI17" s="0"/>
      <c r="AJ17" s="0"/>
    </row>
    <row r="18" customFormat="false" ht="14.4" hidden="false" customHeight="false" outlineLevel="0" collapsed="false">
      <c r="A18" s="7"/>
      <c r="B18" s="63"/>
      <c r="C18" s="64" t="s">
        <v>15</v>
      </c>
      <c r="D18" s="65"/>
      <c r="E18" s="9"/>
      <c r="F18" s="66"/>
      <c r="G18" s="66"/>
      <c r="H18" s="66"/>
      <c r="I18" s="9"/>
      <c r="J18" s="67" t="n">
        <v>4</v>
      </c>
      <c r="K18" s="9"/>
      <c r="L18" s="68" t="n">
        <v>3600</v>
      </c>
      <c r="M18" s="69" t="s">
        <v>16</v>
      </c>
      <c r="N18" s="70" t="n">
        <v>12</v>
      </c>
      <c r="O18" s="71"/>
      <c r="P18" s="68" t="n">
        <v>3700</v>
      </c>
      <c r="Q18" s="69" t="s">
        <v>16</v>
      </c>
      <c r="R18" s="70" t="n">
        <v>12</v>
      </c>
      <c r="S18" s="71"/>
      <c r="T18" s="68" t="n">
        <v>3750</v>
      </c>
      <c r="U18" s="69" t="s">
        <v>16</v>
      </c>
      <c r="V18" s="70" t="n">
        <v>8</v>
      </c>
      <c r="W18" s="72"/>
      <c r="X18" s="68" t="n">
        <v>3800</v>
      </c>
      <c r="Y18" s="69" t="s">
        <v>16</v>
      </c>
      <c r="Z18" s="9"/>
      <c r="AA18" s="45"/>
      <c r="AB18" s="73" t="n">
        <f aca="false">((J18*L18)*$AB$8)+((N18*P18)*$AB$8)+((R18*T18)*$AB$8)+((V18*X18)*$AB$8)</f>
        <v>117425</v>
      </c>
      <c r="AC18" s="47"/>
      <c r="AD18" s="0"/>
      <c r="AE18" s="0"/>
      <c r="AF18" s="0"/>
      <c r="AG18" s="0"/>
      <c r="AH18" s="0"/>
      <c r="AI18" s="0"/>
      <c r="AJ18" s="0"/>
    </row>
    <row r="19" customFormat="false" ht="3" hidden="false" customHeight="true" outlineLevel="0" collapsed="false">
      <c r="A19" s="7"/>
      <c r="B19" s="63"/>
      <c r="C19" s="74"/>
      <c r="D19" s="9"/>
      <c r="E19" s="9"/>
      <c r="F19" s="66"/>
      <c r="G19" s="66"/>
      <c r="H19" s="66"/>
      <c r="I19" s="9"/>
      <c r="J19" s="9"/>
      <c r="K19" s="9"/>
      <c r="L19" s="75"/>
      <c r="M19" s="69"/>
      <c r="N19" s="71"/>
      <c r="O19" s="71"/>
      <c r="P19" s="75"/>
      <c r="Q19" s="69"/>
      <c r="R19" s="71"/>
      <c r="S19" s="71"/>
      <c r="T19" s="75"/>
      <c r="U19" s="69"/>
      <c r="V19" s="72"/>
      <c r="W19" s="72"/>
      <c r="X19" s="75"/>
      <c r="Y19" s="69"/>
      <c r="Z19" s="9"/>
      <c r="AA19" s="45"/>
      <c r="AB19" s="76"/>
      <c r="AC19" s="47"/>
      <c r="AD19" s="0"/>
      <c r="AE19" s="0"/>
      <c r="AF19" s="0"/>
      <c r="AG19" s="0"/>
      <c r="AH19" s="0"/>
      <c r="AI19" s="0"/>
      <c r="AJ19" s="0"/>
    </row>
    <row r="20" customFormat="false" ht="14.4" hidden="false" customHeight="false" outlineLevel="0" collapsed="false">
      <c r="A20" s="7"/>
      <c r="B20" s="63"/>
      <c r="C20" s="77" t="s">
        <v>17</v>
      </c>
      <c r="D20" s="65"/>
      <c r="E20" s="9"/>
      <c r="F20" s="66"/>
      <c r="G20" s="66"/>
      <c r="H20" s="66"/>
      <c r="I20" s="9"/>
      <c r="J20" s="78"/>
      <c r="K20" s="9"/>
      <c r="L20" s="68"/>
      <c r="M20" s="69" t="s">
        <v>16</v>
      </c>
      <c r="N20" s="78"/>
      <c r="O20" s="72"/>
      <c r="P20" s="68"/>
      <c r="Q20" s="69" t="s">
        <v>16</v>
      </c>
      <c r="R20" s="70"/>
      <c r="S20" s="72"/>
      <c r="T20" s="68"/>
      <c r="U20" s="69" t="s">
        <v>16</v>
      </c>
      <c r="V20" s="70"/>
      <c r="W20" s="72"/>
      <c r="X20" s="68"/>
      <c r="Y20" s="69" t="s">
        <v>16</v>
      </c>
      <c r="Z20" s="9"/>
      <c r="AA20" s="45"/>
      <c r="AB20" s="73" t="n">
        <f aca="false">((J20*L20)*$AB$8)+((N20*P20)*$AB$8)+((R20*T20)*$AB$8)+((V20*X20)*$AB$8)</f>
        <v>0</v>
      </c>
      <c r="AC20" s="47"/>
      <c r="AD20" s="0"/>
      <c r="AE20" s="0"/>
      <c r="AF20" s="0"/>
      <c r="AG20" s="0"/>
      <c r="AH20" s="0"/>
      <c r="AI20" s="0"/>
      <c r="AJ20" s="0"/>
    </row>
    <row r="21" customFormat="false" ht="3" hidden="false" customHeight="true" outlineLevel="0" collapsed="false">
      <c r="A21" s="7"/>
      <c r="B21" s="63"/>
      <c r="C21" s="9"/>
      <c r="D21" s="9"/>
      <c r="E21" s="9"/>
      <c r="F21" s="9"/>
      <c r="G21" s="9"/>
      <c r="H21" s="9"/>
      <c r="I21" s="9"/>
      <c r="J21" s="9"/>
      <c r="K21" s="9"/>
      <c r="L21" s="79"/>
      <c r="M21" s="80"/>
      <c r="N21" s="81"/>
      <c r="O21" s="81"/>
      <c r="P21" s="79"/>
      <c r="Q21" s="80"/>
      <c r="R21" s="81"/>
      <c r="S21" s="81"/>
      <c r="T21" s="79"/>
      <c r="U21" s="80"/>
      <c r="V21" s="81"/>
      <c r="W21" s="81"/>
      <c r="X21" s="79"/>
      <c r="Y21" s="80"/>
      <c r="Z21" s="9"/>
      <c r="AA21" s="9"/>
      <c r="AB21" s="50"/>
      <c r="AC21" s="47"/>
      <c r="AD21" s="0"/>
      <c r="AE21" s="0"/>
      <c r="AF21" s="0"/>
      <c r="AG21" s="0"/>
      <c r="AH21" s="0"/>
      <c r="AI21" s="0"/>
      <c r="AJ21" s="0"/>
    </row>
    <row r="22" customFormat="false" ht="14.4" hidden="false" customHeight="false" outlineLevel="0" collapsed="false">
      <c r="A22" s="7"/>
      <c r="B22" s="63"/>
      <c r="C22" s="77" t="s">
        <v>17</v>
      </c>
      <c r="D22" s="65"/>
      <c r="E22" s="9"/>
      <c r="F22" s="66"/>
      <c r="G22" s="66"/>
      <c r="H22" s="66"/>
      <c r="I22" s="9"/>
      <c r="J22" s="67"/>
      <c r="K22" s="9"/>
      <c r="L22" s="68"/>
      <c r="M22" s="69" t="s">
        <v>16</v>
      </c>
      <c r="N22" s="70"/>
      <c r="O22" s="72"/>
      <c r="P22" s="68"/>
      <c r="Q22" s="69" t="s">
        <v>16</v>
      </c>
      <c r="R22" s="70"/>
      <c r="S22" s="72"/>
      <c r="T22" s="68"/>
      <c r="U22" s="69" t="s">
        <v>16</v>
      </c>
      <c r="V22" s="70"/>
      <c r="W22" s="72"/>
      <c r="X22" s="68"/>
      <c r="Y22" s="69" t="s">
        <v>16</v>
      </c>
      <c r="Z22" s="9"/>
      <c r="AA22" s="45"/>
      <c r="AB22" s="73" t="n">
        <f aca="false">((J22*L22)*$AB$8)+((N22*P22)*$AB$8)+((R22*T22)*$AB$8)+((V22*X22)*$AB$8)</f>
        <v>0</v>
      </c>
      <c r="AC22" s="47"/>
      <c r="AD22" s="0"/>
      <c r="AE22" s="0"/>
      <c r="AF22" s="0"/>
      <c r="AG22" s="82"/>
      <c r="AH22" s="0"/>
      <c r="AI22" s="0"/>
      <c r="AJ22" s="0"/>
    </row>
    <row r="23" customFormat="false" ht="3" hidden="false" customHeight="true" outlineLevel="0" collapsed="false">
      <c r="A23" s="7"/>
      <c r="B23" s="63"/>
      <c r="C23" s="9"/>
      <c r="D23" s="9"/>
      <c r="E23" s="9"/>
      <c r="F23" s="9"/>
      <c r="G23" s="9"/>
      <c r="H23" s="9"/>
      <c r="I23" s="9"/>
      <c r="J23" s="9"/>
      <c r="K23" s="9"/>
      <c r="L23" s="79"/>
      <c r="M23" s="80"/>
      <c r="N23" s="81"/>
      <c r="O23" s="81"/>
      <c r="P23" s="79"/>
      <c r="Q23" s="80"/>
      <c r="R23" s="81"/>
      <c r="S23" s="81"/>
      <c r="T23" s="79"/>
      <c r="U23" s="80"/>
      <c r="V23" s="81"/>
      <c r="W23" s="81"/>
      <c r="X23" s="79"/>
      <c r="Y23" s="80"/>
      <c r="Z23" s="9"/>
      <c r="AA23" s="45"/>
      <c r="AB23" s="76"/>
      <c r="AC23" s="47"/>
      <c r="AD23" s="0"/>
      <c r="AE23" s="0"/>
      <c r="AF23" s="0"/>
      <c r="AG23" s="82"/>
      <c r="AH23" s="0"/>
      <c r="AI23" s="0"/>
      <c r="AJ23" s="0"/>
    </row>
    <row r="24" customFormat="false" ht="14.4" hidden="false" customHeight="false" outlineLevel="0" collapsed="false">
      <c r="A24" s="7"/>
      <c r="B24" s="63"/>
      <c r="C24" s="77" t="s">
        <v>17</v>
      </c>
      <c r="D24" s="65"/>
      <c r="E24" s="9"/>
      <c r="F24" s="66"/>
      <c r="G24" s="66"/>
      <c r="H24" s="66"/>
      <c r="I24" s="9"/>
      <c r="J24" s="67"/>
      <c r="K24" s="9"/>
      <c r="L24" s="68"/>
      <c r="M24" s="69" t="s">
        <v>16</v>
      </c>
      <c r="N24" s="70"/>
      <c r="O24" s="72"/>
      <c r="P24" s="68"/>
      <c r="Q24" s="69" t="s">
        <v>16</v>
      </c>
      <c r="R24" s="70"/>
      <c r="S24" s="72"/>
      <c r="T24" s="68"/>
      <c r="U24" s="69" t="s">
        <v>16</v>
      </c>
      <c r="V24" s="70"/>
      <c r="W24" s="72"/>
      <c r="X24" s="68"/>
      <c r="Y24" s="69" t="s">
        <v>16</v>
      </c>
      <c r="Z24" s="9"/>
      <c r="AA24" s="45"/>
      <c r="AB24" s="73" t="n">
        <f aca="false">((J24*L24)*$AB$8)+((N24*P24)*$AB$8)+((R24*T24)*$AB$8)+((V24*X24)*$AB$8)</f>
        <v>0</v>
      </c>
      <c r="AC24" s="47"/>
      <c r="AD24" s="0"/>
      <c r="AE24" s="0"/>
      <c r="AF24" s="0"/>
      <c r="AG24" s="82"/>
      <c r="AH24" s="0"/>
      <c r="AI24" s="0"/>
      <c r="AJ24" s="0"/>
    </row>
    <row r="25" customFormat="false" ht="3" hidden="false" customHeight="true" outlineLevel="0" collapsed="false">
      <c r="A25" s="7"/>
      <c r="B25" s="63"/>
      <c r="C25" s="9"/>
      <c r="D25" s="9"/>
      <c r="E25" s="9"/>
      <c r="F25" s="66"/>
      <c r="G25" s="66"/>
      <c r="H25" s="66"/>
      <c r="I25" s="9"/>
      <c r="J25" s="9"/>
      <c r="K25" s="9"/>
      <c r="L25" s="75"/>
      <c r="M25" s="69"/>
      <c r="N25" s="72"/>
      <c r="O25" s="72"/>
      <c r="P25" s="75"/>
      <c r="Q25" s="69"/>
      <c r="R25" s="72"/>
      <c r="S25" s="72"/>
      <c r="T25" s="75"/>
      <c r="U25" s="69"/>
      <c r="V25" s="72"/>
      <c r="W25" s="72"/>
      <c r="X25" s="75"/>
      <c r="Y25" s="69"/>
      <c r="Z25" s="9"/>
      <c r="AA25" s="45"/>
      <c r="AB25" s="76"/>
      <c r="AC25" s="47"/>
      <c r="AD25" s="0"/>
      <c r="AE25" s="0"/>
      <c r="AF25" s="0"/>
      <c r="AG25" s="82"/>
      <c r="AH25" s="0"/>
      <c r="AI25" s="0"/>
      <c r="AJ25" s="0"/>
    </row>
    <row r="26" customFormat="false" ht="14.4" hidden="false" customHeight="false" outlineLevel="0" collapsed="false">
      <c r="A26" s="7"/>
      <c r="B26" s="63"/>
      <c r="C26" s="77" t="s">
        <v>17</v>
      </c>
      <c r="D26" s="65"/>
      <c r="E26" s="9"/>
      <c r="F26" s="66"/>
      <c r="G26" s="66"/>
      <c r="H26" s="66"/>
      <c r="I26" s="9"/>
      <c r="J26" s="67"/>
      <c r="K26" s="9"/>
      <c r="L26" s="68"/>
      <c r="M26" s="69" t="s">
        <v>16</v>
      </c>
      <c r="N26" s="70"/>
      <c r="O26" s="72"/>
      <c r="P26" s="68"/>
      <c r="Q26" s="69" t="s">
        <v>16</v>
      </c>
      <c r="R26" s="70"/>
      <c r="S26" s="72"/>
      <c r="T26" s="68"/>
      <c r="U26" s="69" t="s">
        <v>16</v>
      </c>
      <c r="V26" s="70"/>
      <c r="W26" s="72"/>
      <c r="X26" s="68"/>
      <c r="Y26" s="69" t="s">
        <v>16</v>
      </c>
      <c r="Z26" s="9"/>
      <c r="AA26" s="45"/>
      <c r="AB26" s="73" t="n">
        <f aca="false">((J26*L26)*$AB$8)+((N26*P26)*$AB$8)+((R26*T26)*$AB$8)+((V26*X26)*$AB$8)</f>
        <v>0</v>
      </c>
      <c r="AC26" s="47"/>
      <c r="AD26" s="0"/>
      <c r="AE26" s="0"/>
      <c r="AF26" s="0"/>
      <c r="AG26" s="82"/>
      <c r="AH26" s="0"/>
      <c r="AI26" s="0"/>
      <c r="AJ26" s="0"/>
    </row>
    <row r="27" customFormat="false" ht="3" hidden="false" customHeight="true" outlineLevel="0" collapsed="false">
      <c r="A27" s="7"/>
      <c r="B27" s="63"/>
      <c r="C27" s="9"/>
      <c r="D27" s="9"/>
      <c r="E27" s="9"/>
      <c r="F27" s="66"/>
      <c r="G27" s="66"/>
      <c r="H27" s="66"/>
      <c r="I27" s="9"/>
      <c r="J27" s="9"/>
      <c r="K27" s="9"/>
      <c r="L27" s="75"/>
      <c r="M27" s="69"/>
      <c r="N27" s="72"/>
      <c r="O27" s="72"/>
      <c r="P27" s="75"/>
      <c r="Q27" s="69"/>
      <c r="R27" s="72"/>
      <c r="S27" s="72"/>
      <c r="T27" s="75"/>
      <c r="U27" s="69"/>
      <c r="V27" s="72"/>
      <c r="W27" s="72"/>
      <c r="X27" s="75"/>
      <c r="Y27" s="69"/>
      <c r="Z27" s="9"/>
      <c r="AA27" s="45"/>
      <c r="AB27" s="76"/>
      <c r="AC27" s="47"/>
      <c r="AD27" s="0"/>
      <c r="AE27" s="0"/>
      <c r="AF27" s="0"/>
      <c r="AG27" s="82"/>
      <c r="AH27" s="0"/>
      <c r="AI27" s="0"/>
      <c r="AJ27" s="0"/>
    </row>
    <row r="28" customFormat="false" ht="14.4" hidden="false" customHeight="false" outlineLevel="0" collapsed="false">
      <c r="A28" s="7"/>
      <c r="B28" s="63"/>
      <c r="C28" s="77" t="s">
        <v>17</v>
      </c>
      <c r="D28" s="65"/>
      <c r="E28" s="9"/>
      <c r="F28" s="13"/>
      <c r="G28" s="13"/>
      <c r="H28" s="13"/>
      <c r="I28" s="9"/>
      <c r="J28" s="67"/>
      <c r="K28" s="9"/>
      <c r="L28" s="68"/>
      <c r="M28" s="69" t="s">
        <v>16</v>
      </c>
      <c r="N28" s="70"/>
      <c r="O28" s="72"/>
      <c r="P28" s="68"/>
      <c r="Q28" s="69" t="s">
        <v>16</v>
      </c>
      <c r="R28" s="70"/>
      <c r="S28" s="72"/>
      <c r="T28" s="68"/>
      <c r="U28" s="69" t="s">
        <v>16</v>
      </c>
      <c r="V28" s="70"/>
      <c r="W28" s="72"/>
      <c r="X28" s="68"/>
      <c r="Y28" s="69" t="s">
        <v>16</v>
      </c>
      <c r="Z28" s="9"/>
      <c r="AA28" s="45"/>
      <c r="AB28" s="73" t="n">
        <f aca="false">((J28*L28)*$AB$8)+((N28*P28)*$AB$8)+((R28*T28)*$AB$8)+((V28*X28)*$AB$8)</f>
        <v>0</v>
      </c>
      <c r="AC28" s="47"/>
      <c r="AD28" s="0"/>
      <c r="AE28" s="0"/>
      <c r="AF28" s="0"/>
      <c r="AG28" s="0"/>
      <c r="AH28" s="0"/>
      <c r="AI28" s="0"/>
      <c r="AJ28" s="0"/>
    </row>
    <row r="29" customFormat="false" ht="3.75" hidden="false" customHeight="true" outlineLevel="0" collapsed="false">
      <c r="A29" s="7"/>
      <c r="B29" s="63"/>
      <c r="C29" s="9"/>
      <c r="D29" s="9"/>
      <c r="E29" s="9"/>
      <c r="F29" s="13"/>
      <c r="G29" s="13"/>
      <c r="H29" s="13"/>
      <c r="I29" s="9"/>
      <c r="J29" s="9"/>
      <c r="K29" s="9"/>
      <c r="L29" s="83"/>
      <c r="M29" s="84"/>
      <c r="N29" s="45"/>
      <c r="O29" s="45"/>
      <c r="P29" s="83"/>
      <c r="Q29" s="84"/>
      <c r="R29" s="45"/>
      <c r="S29" s="45"/>
      <c r="T29" s="83"/>
      <c r="U29" s="84"/>
      <c r="V29" s="45"/>
      <c r="W29" s="45"/>
      <c r="X29" s="85"/>
      <c r="Y29" s="84"/>
      <c r="Z29" s="45"/>
      <c r="AA29" s="45"/>
      <c r="AB29" s="76"/>
      <c r="AC29" s="11"/>
      <c r="AD29" s="0"/>
      <c r="AE29" s="0"/>
      <c r="AF29" s="0"/>
      <c r="AG29" s="0"/>
      <c r="AH29" s="0"/>
      <c r="AI29" s="0"/>
      <c r="AJ29" s="0"/>
    </row>
    <row r="30" customFormat="false" ht="15" hidden="false" customHeight="true" outlineLevel="0" collapsed="false">
      <c r="A30" s="7"/>
      <c r="B30" s="63" t="s">
        <v>18</v>
      </c>
      <c r="C30" s="9"/>
      <c r="D30" s="9"/>
      <c r="E30" s="9"/>
      <c r="F30" s="86" t="n">
        <v>0.49</v>
      </c>
      <c r="G30" s="9"/>
      <c r="H30" s="9"/>
      <c r="I30" s="87"/>
      <c r="J30" s="87"/>
      <c r="K30" s="88"/>
      <c r="L30" s="89" t="n">
        <f aca="false">L14*$F$30</f>
        <v>6174</v>
      </c>
      <c r="M30" s="90"/>
      <c r="N30" s="45"/>
      <c r="O30" s="45"/>
      <c r="P30" s="89" t="n">
        <f aca="false">P14*$F$30</f>
        <v>19036.5</v>
      </c>
      <c r="Q30" s="90"/>
      <c r="R30" s="45"/>
      <c r="S30" s="45"/>
      <c r="T30" s="89" t="n">
        <f aca="false">T14*$F$30</f>
        <v>19293.75</v>
      </c>
      <c r="U30" s="90"/>
      <c r="V30" s="45"/>
      <c r="W30" s="45"/>
      <c r="X30" s="89" t="n">
        <f aca="false">X14*$F$30</f>
        <v>13034</v>
      </c>
      <c r="Y30" s="90"/>
      <c r="Z30" s="45"/>
      <c r="AA30" s="45"/>
      <c r="AB30" s="91" t="n">
        <f aca="false">SUM(L30:Z30)</f>
        <v>57538.25</v>
      </c>
      <c r="AC30" s="11"/>
      <c r="AD30" s="0"/>
      <c r="AE30" s="0"/>
      <c r="AF30" s="0"/>
      <c r="AG30" s="0"/>
      <c r="AH30" s="0"/>
      <c r="AI30" s="0"/>
      <c r="AJ30" s="0"/>
    </row>
    <row r="31" customFormat="false" ht="15" hidden="false" customHeight="true" outlineLevel="0" collapsed="false">
      <c r="A31" s="7"/>
      <c r="B31" s="63" t="s">
        <v>19</v>
      </c>
      <c r="C31" s="9"/>
      <c r="D31" s="9"/>
      <c r="E31" s="9"/>
      <c r="F31" s="86" t="n">
        <v>0.74</v>
      </c>
      <c r="G31" s="9"/>
      <c r="H31" s="9"/>
      <c r="I31" s="87"/>
      <c r="J31" s="87"/>
      <c r="K31" s="88"/>
      <c r="L31" s="92" t="n">
        <f aca="false">$F$31*(L14+L30)</f>
        <v>13892.76</v>
      </c>
      <c r="M31" s="93"/>
      <c r="N31" s="45"/>
      <c r="O31" s="45"/>
      <c r="P31" s="92" t="n">
        <f aca="false">$F$31*(P14+P30)</f>
        <v>42836.01</v>
      </c>
      <c r="Q31" s="93"/>
      <c r="R31" s="45"/>
      <c r="S31" s="45"/>
      <c r="T31" s="92" t="n">
        <f aca="false">$F$31*(T14+T30)</f>
        <v>43414.875</v>
      </c>
      <c r="U31" s="93"/>
      <c r="V31" s="45"/>
      <c r="W31" s="45"/>
      <c r="X31" s="94" t="n">
        <f aca="false">$F$31*(X14+X30)</f>
        <v>29329.16</v>
      </c>
      <c r="Y31" s="93"/>
      <c r="Z31" s="45"/>
      <c r="AA31" s="45"/>
      <c r="AB31" s="95" t="n">
        <f aca="false">SUM(L31:Z31)</f>
        <v>129472.805</v>
      </c>
      <c r="AC31" s="11"/>
      <c r="AD31" s="0"/>
      <c r="AE31" s="0"/>
      <c r="AF31" s="0"/>
      <c r="AG31" s="0"/>
      <c r="AH31" s="0"/>
      <c r="AI31" s="0"/>
      <c r="AJ31" s="0"/>
    </row>
    <row r="32" customFormat="false" ht="15" hidden="false" customHeight="false" outlineLevel="0" collapsed="false">
      <c r="A32" s="7"/>
      <c r="B32" s="96" t="s">
        <v>10</v>
      </c>
      <c r="C32" s="97"/>
      <c r="D32" s="97"/>
      <c r="E32" s="97"/>
      <c r="F32" s="97"/>
      <c r="G32" s="97"/>
      <c r="H32" s="98"/>
      <c r="I32" s="98"/>
      <c r="J32" s="98"/>
      <c r="K32" s="98"/>
      <c r="L32" s="99" t="n">
        <f aca="false">L14+SUM(L30:L31)</f>
        <v>32666.76</v>
      </c>
      <c r="M32" s="100"/>
      <c r="N32" s="101"/>
      <c r="O32" s="101"/>
      <c r="P32" s="99" t="n">
        <f aca="false">P14+SUM(P30:P31)</f>
        <v>100722.51</v>
      </c>
      <c r="Q32" s="100"/>
      <c r="R32" s="101"/>
      <c r="S32" s="101"/>
      <c r="T32" s="99" t="n">
        <f aca="false">T14+SUM(T30:T31)</f>
        <v>102083.625</v>
      </c>
      <c r="U32" s="100"/>
      <c r="V32" s="101"/>
      <c r="W32" s="101"/>
      <c r="X32" s="99" t="n">
        <f aca="false">X14+SUM(X30:X31)</f>
        <v>68963.16</v>
      </c>
      <c r="Y32" s="100"/>
      <c r="Z32" s="101"/>
      <c r="AA32" s="101"/>
      <c r="AB32" s="102" t="n">
        <f aca="false">SUM(L32:Z32)</f>
        <v>304436.055</v>
      </c>
      <c r="AC32" s="11"/>
      <c r="AD32" s="0"/>
      <c r="AE32" s="0"/>
      <c r="AF32" s="0"/>
      <c r="AG32" s="0"/>
      <c r="AH32" s="0"/>
      <c r="AI32" s="0"/>
      <c r="AJ32" s="0"/>
    </row>
    <row r="33" customFormat="false" ht="9.75" hidden="false" customHeight="true" outlineLevel="0" collapsed="false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2"/>
      <c r="N33" s="9"/>
      <c r="O33" s="9"/>
      <c r="P33" s="9"/>
      <c r="Q33" s="12"/>
      <c r="R33" s="9"/>
      <c r="S33" s="9"/>
      <c r="T33" s="9"/>
      <c r="U33" s="12"/>
      <c r="V33" s="9"/>
      <c r="W33" s="9"/>
      <c r="X33" s="13"/>
      <c r="Y33" s="14"/>
      <c r="Z33" s="9"/>
      <c r="AA33" s="9"/>
      <c r="AB33" s="9"/>
      <c r="AC33" s="11"/>
      <c r="AD33" s="0"/>
      <c r="AE33" s="0"/>
      <c r="AF33" s="0"/>
      <c r="AG33" s="0"/>
      <c r="AH33" s="0"/>
      <c r="AI33" s="0"/>
      <c r="AJ33" s="0"/>
    </row>
    <row r="34" customFormat="false" ht="15" hidden="false" customHeight="false" outlineLevel="0" collapsed="false">
      <c r="A34" s="7"/>
      <c r="B34" s="8" t="s">
        <v>20</v>
      </c>
      <c r="C34" s="9"/>
      <c r="D34" s="9"/>
      <c r="E34" s="0"/>
      <c r="F34" s="9"/>
      <c r="G34" s="9"/>
      <c r="H34" s="9"/>
      <c r="I34" s="9"/>
      <c r="J34" s="9"/>
      <c r="K34" s="9"/>
      <c r="L34" s="45"/>
      <c r="M34" s="103"/>
      <c r="N34" s="45"/>
      <c r="O34" s="45"/>
      <c r="P34" s="45"/>
      <c r="Q34" s="103"/>
      <c r="R34" s="45"/>
      <c r="S34" s="45"/>
      <c r="T34" s="45"/>
      <c r="U34" s="103"/>
      <c r="V34" s="45"/>
      <c r="W34" s="45"/>
      <c r="X34" s="104"/>
      <c r="Y34" s="105"/>
      <c r="Z34" s="45"/>
      <c r="AA34" s="45"/>
      <c r="AB34" s="45"/>
      <c r="AC34" s="11"/>
      <c r="AD34" s="0"/>
      <c r="AE34" s="0"/>
      <c r="AF34" s="0"/>
      <c r="AG34" s="0"/>
      <c r="AH34" s="0"/>
      <c r="AI34" s="0"/>
      <c r="AJ34" s="0"/>
    </row>
    <row r="35" customFormat="false" ht="2.25" hidden="false" customHeight="true" outlineLevel="0" collapsed="false">
      <c r="A35" s="7"/>
      <c r="B35" s="34"/>
      <c r="C35" s="35"/>
      <c r="D35" s="35"/>
      <c r="E35" s="106"/>
      <c r="F35" s="35"/>
      <c r="G35" s="35"/>
      <c r="H35" s="35"/>
      <c r="I35" s="35"/>
      <c r="J35" s="35"/>
      <c r="K35" s="35"/>
      <c r="L35" s="107"/>
      <c r="M35" s="108"/>
      <c r="N35" s="107"/>
      <c r="O35" s="107"/>
      <c r="P35" s="107"/>
      <c r="Q35" s="108"/>
      <c r="R35" s="107"/>
      <c r="S35" s="107"/>
      <c r="T35" s="107"/>
      <c r="U35" s="108"/>
      <c r="V35" s="107"/>
      <c r="W35" s="107"/>
      <c r="X35" s="109"/>
      <c r="Y35" s="110"/>
      <c r="Z35" s="107"/>
      <c r="AA35" s="107"/>
      <c r="AB35" s="111"/>
      <c r="AC35" s="11"/>
      <c r="AD35" s="0"/>
      <c r="AE35" s="0"/>
      <c r="AF35" s="0"/>
      <c r="AG35" s="0"/>
      <c r="AH35" s="0"/>
      <c r="AI35" s="0"/>
      <c r="AJ35" s="0"/>
    </row>
    <row r="36" customFormat="false" ht="13.8" hidden="false" customHeight="false" outlineLevel="0" collapsed="false">
      <c r="A36" s="7"/>
      <c r="B36" s="63"/>
      <c r="C36" s="9" t="s">
        <v>21</v>
      </c>
      <c r="D36" s="9"/>
      <c r="E36" s="9"/>
      <c r="F36" s="9"/>
      <c r="G36" s="9"/>
      <c r="H36" s="9"/>
      <c r="I36" s="9"/>
      <c r="J36" s="9"/>
      <c r="K36" s="9"/>
      <c r="L36" s="112"/>
      <c r="M36" s="113"/>
      <c r="N36" s="45"/>
      <c r="O36" s="45"/>
      <c r="P36" s="112"/>
      <c r="Q36" s="113"/>
      <c r="R36" s="45"/>
      <c r="S36" s="45"/>
      <c r="T36" s="112" t="n">
        <v>1000</v>
      </c>
      <c r="U36" s="113"/>
      <c r="V36" s="45"/>
      <c r="W36" s="45"/>
      <c r="X36" s="112" t="n">
        <v>1000</v>
      </c>
      <c r="Y36" s="113"/>
      <c r="Z36" s="45"/>
      <c r="AA36" s="45"/>
      <c r="AB36" s="114" t="n">
        <f aca="false">SUM(L36:Z36)</f>
        <v>2000</v>
      </c>
      <c r="AC36" s="11"/>
      <c r="AD36" s="0"/>
      <c r="AE36" s="0"/>
      <c r="AF36" s="0"/>
      <c r="AG36" s="0"/>
      <c r="AH36" s="0"/>
      <c r="AI36" s="0"/>
      <c r="AJ36" s="0"/>
    </row>
    <row r="37" customFormat="false" ht="1.5" hidden="false" customHeight="true" outlineLevel="0" collapsed="false">
      <c r="A37" s="7"/>
      <c r="B37" s="63"/>
      <c r="C37" s="9"/>
      <c r="D37" s="9"/>
      <c r="E37" s="9"/>
      <c r="F37" s="9"/>
      <c r="G37" s="9"/>
      <c r="H37" s="9"/>
      <c r="I37" s="9"/>
      <c r="J37" s="9"/>
      <c r="K37" s="9"/>
      <c r="L37" s="115"/>
      <c r="M37" s="113"/>
      <c r="N37" s="45"/>
      <c r="O37" s="45"/>
      <c r="P37" s="115"/>
      <c r="Q37" s="113"/>
      <c r="R37" s="45"/>
      <c r="S37" s="45"/>
      <c r="T37" s="115"/>
      <c r="U37" s="113"/>
      <c r="V37" s="45"/>
      <c r="W37" s="45"/>
      <c r="X37" s="115"/>
      <c r="Y37" s="113"/>
      <c r="Z37" s="45"/>
      <c r="AA37" s="45"/>
      <c r="AB37" s="116"/>
      <c r="AC37" s="11"/>
      <c r="AD37" s="0"/>
      <c r="AE37" s="0"/>
      <c r="AF37" s="0"/>
      <c r="AG37" s="0"/>
      <c r="AH37" s="0"/>
      <c r="AI37" s="0"/>
      <c r="AJ37" s="0"/>
    </row>
    <row r="38" customFormat="false" ht="13.8" hidden="false" customHeight="false" outlineLevel="0" collapsed="false">
      <c r="A38" s="7"/>
      <c r="B38" s="63"/>
      <c r="C38" s="9" t="s">
        <v>22</v>
      </c>
      <c r="D38" s="9"/>
      <c r="E38" s="9"/>
      <c r="F38" s="9"/>
      <c r="G38" s="9"/>
      <c r="H38" s="9"/>
      <c r="I38" s="9"/>
      <c r="J38" s="9"/>
      <c r="K38" s="9"/>
      <c r="L38" s="112"/>
      <c r="M38" s="113"/>
      <c r="N38" s="45"/>
      <c r="O38" s="45"/>
      <c r="P38" s="112" t="n">
        <v>2500</v>
      </c>
      <c r="Q38" s="113"/>
      <c r="R38" s="45"/>
      <c r="S38" s="45"/>
      <c r="T38" s="112"/>
      <c r="U38" s="113"/>
      <c r="V38" s="45"/>
      <c r="W38" s="45"/>
      <c r="X38" s="112" t="n">
        <v>1000</v>
      </c>
      <c r="Y38" s="113"/>
      <c r="Z38" s="45"/>
      <c r="AA38" s="45"/>
      <c r="AB38" s="114" t="n">
        <f aca="false">SUM(L38:Z38)</f>
        <v>3500</v>
      </c>
      <c r="AC38" s="11"/>
      <c r="AD38" s="0"/>
      <c r="AE38" s="0"/>
      <c r="AF38" s="0"/>
      <c r="AG38" s="0"/>
      <c r="AH38" s="0"/>
      <c r="AI38" s="0"/>
      <c r="AJ38" s="0"/>
    </row>
    <row r="39" customFormat="false" ht="1.5" hidden="false" customHeight="true" outlineLevel="0" collapsed="false">
      <c r="A39" s="7"/>
      <c r="B39" s="63"/>
      <c r="C39" s="9"/>
      <c r="D39" s="9"/>
      <c r="E39" s="9"/>
      <c r="F39" s="9"/>
      <c r="G39" s="9"/>
      <c r="H39" s="9"/>
      <c r="I39" s="9"/>
      <c r="J39" s="9"/>
      <c r="K39" s="9"/>
      <c r="L39" s="117"/>
      <c r="M39" s="113"/>
      <c r="N39" s="45"/>
      <c r="O39" s="45"/>
      <c r="P39" s="117"/>
      <c r="Q39" s="113"/>
      <c r="R39" s="45"/>
      <c r="S39" s="45"/>
      <c r="T39" s="117"/>
      <c r="U39" s="113"/>
      <c r="V39" s="45"/>
      <c r="W39" s="45"/>
      <c r="X39" s="117"/>
      <c r="Y39" s="113"/>
      <c r="Z39" s="45"/>
      <c r="AA39" s="45"/>
      <c r="AB39" s="116"/>
      <c r="AC39" s="11"/>
      <c r="AD39" s="0"/>
      <c r="AE39" s="0"/>
      <c r="AF39" s="0"/>
      <c r="AG39" s="0"/>
      <c r="AH39" s="0"/>
      <c r="AI39" s="0"/>
      <c r="AJ39" s="0"/>
    </row>
    <row r="40" customFormat="false" ht="13.8" hidden="false" customHeight="false" outlineLevel="0" collapsed="false">
      <c r="A40" s="7"/>
      <c r="B40" s="63"/>
      <c r="C40" s="9" t="s">
        <v>23</v>
      </c>
      <c r="D40" s="9"/>
      <c r="E40" s="9"/>
      <c r="F40" s="9"/>
      <c r="G40" s="9"/>
      <c r="H40" s="9"/>
      <c r="I40" s="9"/>
      <c r="J40" s="9"/>
      <c r="K40" s="9"/>
      <c r="L40" s="112"/>
      <c r="M40" s="113"/>
      <c r="N40" s="45"/>
      <c r="O40" s="45"/>
      <c r="P40" s="112"/>
      <c r="Q40" s="113"/>
      <c r="R40" s="45"/>
      <c r="S40" s="45"/>
      <c r="T40" s="112"/>
      <c r="U40" s="113"/>
      <c r="V40" s="45"/>
      <c r="W40" s="45"/>
      <c r="X40" s="112"/>
      <c r="Y40" s="113"/>
      <c r="Z40" s="45"/>
      <c r="AA40" s="45"/>
      <c r="AB40" s="114" t="n">
        <f aca="false">SUM(L40:Z40)</f>
        <v>0</v>
      </c>
      <c r="AC40" s="11"/>
      <c r="AD40" s="0"/>
      <c r="AE40" s="0"/>
      <c r="AF40" s="0"/>
      <c r="AG40" s="0"/>
      <c r="AH40" s="0"/>
      <c r="AI40" s="0"/>
      <c r="AJ40" s="0"/>
    </row>
    <row r="41" customFormat="false" ht="1.5" hidden="false" customHeight="true" outlineLevel="0" collapsed="false">
      <c r="A41" s="7"/>
      <c r="B41" s="63"/>
      <c r="C41" s="9"/>
      <c r="D41" s="9"/>
      <c r="E41" s="9"/>
      <c r="F41" s="9"/>
      <c r="G41" s="9"/>
      <c r="H41" s="9"/>
      <c r="I41" s="9"/>
      <c r="J41" s="9"/>
      <c r="K41" s="9"/>
      <c r="L41" s="117"/>
      <c r="M41" s="113"/>
      <c r="N41" s="45"/>
      <c r="O41" s="45"/>
      <c r="P41" s="117"/>
      <c r="Q41" s="113"/>
      <c r="R41" s="45"/>
      <c r="S41" s="45"/>
      <c r="T41" s="117"/>
      <c r="U41" s="113"/>
      <c r="V41" s="45"/>
      <c r="W41" s="45"/>
      <c r="X41" s="117"/>
      <c r="Y41" s="113"/>
      <c r="Z41" s="45"/>
      <c r="AA41" s="45"/>
      <c r="AB41" s="116"/>
      <c r="AC41" s="11"/>
      <c r="AD41" s="0"/>
      <c r="AE41" s="0"/>
      <c r="AF41" s="0"/>
      <c r="AG41" s="0"/>
      <c r="AH41" s="0"/>
      <c r="AI41" s="0"/>
      <c r="AJ41" s="0"/>
    </row>
    <row r="42" customFormat="false" ht="13.8" hidden="false" customHeight="false" outlineLevel="0" collapsed="false">
      <c r="A42" s="7"/>
      <c r="B42" s="63"/>
      <c r="C42" s="9" t="s">
        <v>24</v>
      </c>
      <c r="D42" s="9"/>
      <c r="E42" s="9"/>
      <c r="F42" s="9"/>
      <c r="G42" s="9"/>
      <c r="H42" s="9"/>
      <c r="I42" s="9"/>
      <c r="J42" s="9"/>
      <c r="K42" s="9"/>
      <c r="L42" s="112" t="n">
        <v>5500</v>
      </c>
      <c r="M42" s="113"/>
      <c r="N42" s="45"/>
      <c r="O42" s="45"/>
      <c r="P42" s="112" t="n">
        <v>5500</v>
      </c>
      <c r="Q42" s="113"/>
      <c r="R42" s="45"/>
      <c r="S42" s="45"/>
      <c r="T42" s="112" t="n">
        <v>5500</v>
      </c>
      <c r="U42" s="113"/>
      <c r="V42" s="45"/>
      <c r="W42" s="45"/>
      <c r="X42" s="112" t="n">
        <v>5500</v>
      </c>
      <c r="Y42" s="113"/>
      <c r="Z42" s="45"/>
      <c r="AA42" s="45"/>
      <c r="AB42" s="114" t="n">
        <f aca="false">SUM(L42:Z42)</f>
        <v>22000</v>
      </c>
      <c r="AC42" s="11"/>
      <c r="AD42" s="0"/>
      <c r="AE42" s="0"/>
      <c r="AF42" s="0"/>
      <c r="AG42" s="0"/>
      <c r="AH42" s="0"/>
      <c r="AI42" s="0"/>
      <c r="AJ42" s="0"/>
    </row>
    <row r="43" customFormat="false" ht="1.5" hidden="false" customHeight="true" outlineLevel="0" collapsed="false">
      <c r="A43" s="7"/>
      <c r="B43" s="63"/>
      <c r="C43" s="9"/>
      <c r="D43" s="9"/>
      <c r="E43" s="9"/>
      <c r="F43" s="9"/>
      <c r="G43" s="9"/>
      <c r="H43" s="9"/>
      <c r="I43" s="9"/>
      <c r="J43" s="9"/>
      <c r="K43" s="9"/>
      <c r="L43" s="118"/>
      <c r="M43" s="113"/>
      <c r="N43" s="45"/>
      <c r="O43" s="45"/>
      <c r="P43" s="118"/>
      <c r="Q43" s="113"/>
      <c r="R43" s="45"/>
      <c r="S43" s="45"/>
      <c r="T43" s="118"/>
      <c r="U43" s="113"/>
      <c r="V43" s="45"/>
      <c r="W43" s="45"/>
      <c r="X43" s="118"/>
      <c r="Y43" s="113"/>
      <c r="Z43" s="45"/>
      <c r="AA43" s="45"/>
      <c r="AB43" s="119"/>
      <c r="AC43" s="11"/>
      <c r="AD43" s="0"/>
      <c r="AE43" s="0"/>
      <c r="AF43" s="0"/>
      <c r="AG43" s="0"/>
      <c r="AH43" s="0"/>
      <c r="AI43" s="0"/>
      <c r="AJ43" s="0"/>
    </row>
    <row r="44" customFormat="false" ht="15" hidden="false" customHeight="true" outlineLevel="0" collapsed="false">
      <c r="A44" s="7"/>
      <c r="B44" s="63"/>
      <c r="C44" s="9" t="s">
        <v>25</v>
      </c>
      <c r="D44" s="9"/>
      <c r="E44" s="120"/>
      <c r="F44" s="120"/>
      <c r="G44" s="120"/>
      <c r="H44" s="120"/>
      <c r="I44" s="9"/>
      <c r="J44" s="9"/>
      <c r="K44" s="9"/>
      <c r="L44" s="121" t="n">
        <f aca="false">SUM(L46:L47)</f>
        <v>1000</v>
      </c>
      <c r="M44" s="122"/>
      <c r="N44" s="123"/>
      <c r="O44" s="123"/>
      <c r="P44" s="121" t="n">
        <f aca="false">SUM(P46:P47)</f>
        <v>2000</v>
      </c>
      <c r="Q44" s="122"/>
      <c r="R44" s="123"/>
      <c r="S44" s="123"/>
      <c r="T44" s="121" t="n">
        <f aca="false">SUM(T46:T47)</f>
        <v>3000</v>
      </c>
      <c r="U44" s="122"/>
      <c r="V44" s="123"/>
      <c r="W44" s="123"/>
      <c r="X44" s="121" t="n">
        <f aca="false">SUM(X46:X47)</f>
        <v>1000</v>
      </c>
      <c r="Y44" s="122"/>
      <c r="Z44" s="45"/>
      <c r="AA44" s="45"/>
      <c r="AB44" s="114" t="n">
        <f aca="false">SUM(L44:Z44)</f>
        <v>7000</v>
      </c>
      <c r="AC44" s="11"/>
      <c r="AD44" s="0"/>
      <c r="AE44" s="0"/>
      <c r="AF44" s="0"/>
      <c r="AG44" s="0"/>
      <c r="AH44" s="0"/>
      <c r="AI44" s="0"/>
      <c r="AJ44" s="0"/>
    </row>
    <row r="45" customFormat="false" ht="1.5" hidden="false" customHeight="true" outlineLevel="0" collapsed="false">
      <c r="A45" s="7"/>
      <c r="B45" s="63"/>
      <c r="C45" s="9"/>
      <c r="D45" s="9"/>
      <c r="E45" s="120"/>
      <c r="F45" s="120"/>
      <c r="G45" s="120"/>
      <c r="H45" s="120"/>
      <c r="I45" s="9"/>
      <c r="J45" s="9"/>
      <c r="K45" s="9"/>
      <c r="L45" s="122"/>
      <c r="M45" s="122"/>
      <c r="N45" s="123"/>
      <c r="O45" s="123"/>
      <c r="P45" s="122"/>
      <c r="Q45" s="122"/>
      <c r="R45" s="123"/>
      <c r="S45" s="123"/>
      <c r="T45" s="122"/>
      <c r="U45" s="122"/>
      <c r="V45" s="123"/>
      <c r="W45" s="123"/>
      <c r="X45" s="122"/>
      <c r="Y45" s="122"/>
      <c r="Z45" s="45"/>
      <c r="AA45" s="45"/>
      <c r="AB45" s="119"/>
      <c r="AC45" s="11"/>
      <c r="AD45" s="0"/>
      <c r="AE45" s="0"/>
      <c r="AF45" s="0"/>
      <c r="AG45" s="0"/>
      <c r="AH45" s="0"/>
      <c r="AI45" s="0"/>
      <c r="AJ45" s="0"/>
    </row>
    <row r="46" customFormat="false" ht="15" hidden="false" customHeight="true" outlineLevel="0" collapsed="false">
      <c r="A46" s="7"/>
      <c r="B46" s="63"/>
      <c r="C46" s="124" t="s">
        <v>26</v>
      </c>
      <c r="D46" s="124"/>
      <c r="E46" s="124"/>
      <c r="F46" s="124"/>
      <c r="G46" s="124"/>
      <c r="H46" s="124"/>
      <c r="I46" s="124"/>
      <c r="J46" s="124"/>
      <c r="K46" s="9"/>
      <c r="L46" s="125" t="n">
        <v>1000</v>
      </c>
      <c r="M46" s="126"/>
      <c r="N46" s="127"/>
      <c r="O46" s="127"/>
      <c r="P46" s="125" t="n">
        <v>1000</v>
      </c>
      <c r="Q46" s="126"/>
      <c r="R46" s="127"/>
      <c r="S46" s="127"/>
      <c r="T46" s="125" t="n">
        <v>2000</v>
      </c>
      <c r="U46" s="126"/>
      <c r="V46" s="127"/>
      <c r="W46" s="127"/>
      <c r="X46" s="125"/>
      <c r="Y46" s="126"/>
      <c r="Z46" s="128"/>
      <c r="AA46" s="128"/>
      <c r="AB46" s="129" t="n">
        <f aca="false">SUM(L46:Z46)</f>
        <v>4000</v>
      </c>
      <c r="AC46" s="11"/>
      <c r="AD46" s="0"/>
      <c r="AE46" s="0"/>
      <c r="AF46" s="0"/>
      <c r="AG46" s="0"/>
      <c r="AH46" s="0"/>
      <c r="AI46" s="0"/>
      <c r="AJ46" s="0"/>
    </row>
    <row r="47" customFormat="false" ht="15" hidden="false" customHeight="true" outlineLevel="0" collapsed="false">
      <c r="A47" s="7"/>
      <c r="B47" s="63"/>
      <c r="C47" s="130" t="s">
        <v>27</v>
      </c>
      <c r="D47" s="131"/>
      <c r="E47" s="132"/>
      <c r="F47" s="132"/>
      <c r="G47" s="132"/>
      <c r="H47" s="132"/>
      <c r="I47" s="9"/>
      <c r="J47" s="9"/>
      <c r="K47" s="9"/>
      <c r="L47" s="125"/>
      <c r="M47" s="126"/>
      <c r="N47" s="127"/>
      <c r="O47" s="127"/>
      <c r="P47" s="125" t="n">
        <v>1000</v>
      </c>
      <c r="Q47" s="126"/>
      <c r="R47" s="127"/>
      <c r="S47" s="127"/>
      <c r="T47" s="125" t="n">
        <v>1000</v>
      </c>
      <c r="U47" s="126"/>
      <c r="V47" s="127"/>
      <c r="W47" s="127"/>
      <c r="X47" s="125" t="n">
        <v>1000</v>
      </c>
      <c r="Y47" s="126"/>
      <c r="Z47" s="128"/>
      <c r="AA47" s="128"/>
      <c r="AB47" s="129" t="n">
        <f aca="false">SUM(L47:Z47)</f>
        <v>3000</v>
      </c>
      <c r="AC47" s="11"/>
      <c r="AD47" s="0"/>
      <c r="AE47" s="0"/>
      <c r="AF47" s="0"/>
      <c r="AG47" s="0"/>
      <c r="AH47" s="0"/>
      <c r="AI47" s="0"/>
      <c r="AJ47" s="0"/>
    </row>
    <row r="48" customFormat="false" ht="15" hidden="false" customHeight="false" outlineLevel="0" collapsed="false">
      <c r="A48" s="7"/>
      <c r="B48" s="133" t="s">
        <v>28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5" t="n">
        <f aca="false">SUM(L36:L44)</f>
        <v>6500</v>
      </c>
      <c r="M48" s="135"/>
      <c r="N48" s="136"/>
      <c r="O48" s="136"/>
      <c r="P48" s="135" t="n">
        <f aca="false">SUM(P36:P44)</f>
        <v>10000</v>
      </c>
      <c r="Q48" s="135"/>
      <c r="R48" s="136"/>
      <c r="S48" s="136"/>
      <c r="T48" s="135" t="n">
        <f aca="false">SUM(T36:T44)</f>
        <v>9500</v>
      </c>
      <c r="U48" s="135"/>
      <c r="V48" s="136"/>
      <c r="W48" s="136"/>
      <c r="X48" s="135" t="n">
        <f aca="false">SUM(X36:X44)</f>
        <v>8500</v>
      </c>
      <c r="Y48" s="135"/>
      <c r="Z48" s="101"/>
      <c r="AA48" s="101"/>
      <c r="AB48" s="137" t="n">
        <f aca="false">SUM(AB36:AB44)</f>
        <v>34500</v>
      </c>
      <c r="AC48" s="11"/>
      <c r="AD48" s="0"/>
      <c r="AE48" s="0"/>
      <c r="AF48" s="0"/>
      <c r="AG48" s="0"/>
      <c r="AH48" s="0"/>
      <c r="AI48" s="0"/>
      <c r="AJ48" s="0"/>
    </row>
    <row r="49" customFormat="false" ht="14.4" hidden="false" customHeight="false" outlineLevel="0" collapsed="false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138"/>
      <c r="M49" s="138"/>
      <c r="N49" s="123"/>
      <c r="O49" s="123"/>
      <c r="P49" s="138"/>
      <c r="Q49" s="138"/>
      <c r="R49" s="123"/>
      <c r="S49" s="123"/>
      <c r="T49" s="138"/>
      <c r="U49" s="138"/>
      <c r="V49" s="123"/>
      <c r="W49" s="123"/>
      <c r="X49" s="138"/>
      <c r="Y49" s="138"/>
      <c r="Z49" s="45"/>
      <c r="AA49" s="45"/>
      <c r="AB49" s="104"/>
      <c r="AC49" s="11"/>
      <c r="AD49" s="0"/>
      <c r="AE49" s="0"/>
      <c r="AF49" s="0"/>
      <c r="AG49" s="0"/>
      <c r="AH49" s="0"/>
      <c r="AI49" s="0"/>
      <c r="AJ49" s="0"/>
    </row>
    <row r="50" customFormat="false" ht="15" hidden="false" customHeight="false" outlineLevel="0" collapsed="false">
      <c r="A50" s="7"/>
      <c r="B50" s="8" t="s">
        <v>29</v>
      </c>
      <c r="C50" s="9"/>
      <c r="D50" s="9"/>
      <c r="E50" s="9"/>
      <c r="F50" s="9"/>
      <c r="G50" s="9"/>
      <c r="H50" s="9"/>
      <c r="I50" s="9"/>
      <c r="J50" s="9"/>
      <c r="K50" s="9"/>
      <c r="L50" s="139" t="n">
        <f aca="false">L32+L48</f>
        <v>39166.76</v>
      </c>
      <c r="M50" s="140"/>
      <c r="N50" s="123"/>
      <c r="O50" s="123"/>
      <c r="P50" s="139" t="n">
        <f aca="false">P32+P48</f>
        <v>110722.51</v>
      </c>
      <c r="Q50" s="140"/>
      <c r="R50" s="123"/>
      <c r="S50" s="123"/>
      <c r="T50" s="139" t="n">
        <f aca="false">T32+T48</f>
        <v>111583.625</v>
      </c>
      <c r="U50" s="140"/>
      <c r="V50" s="141"/>
      <c r="W50" s="141"/>
      <c r="X50" s="139" t="n">
        <f aca="false">X32+X48</f>
        <v>77463.16</v>
      </c>
      <c r="Y50" s="140"/>
      <c r="Z50" s="45"/>
      <c r="AA50" s="45"/>
      <c r="AB50" s="139" t="n">
        <f aca="false">AB32+AB48</f>
        <v>338936.055</v>
      </c>
      <c r="AC50" s="11"/>
      <c r="AD50" s="0"/>
      <c r="AE50" s="0"/>
      <c r="AF50" s="0"/>
      <c r="AG50" s="0"/>
      <c r="AH50" s="0"/>
      <c r="AI50" s="0"/>
      <c r="AJ50" s="0"/>
    </row>
    <row r="51" customFormat="false" ht="15" hidden="false" customHeight="false" outlineLevel="0" collapsed="false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65"/>
      <c r="M51" s="12"/>
      <c r="N51" s="9"/>
      <c r="O51" s="9"/>
      <c r="P51" s="65"/>
      <c r="Q51" s="12"/>
      <c r="R51" s="9"/>
      <c r="S51" s="9"/>
      <c r="T51" s="65"/>
      <c r="U51" s="12"/>
      <c r="V51" s="9"/>
      <c r="W51" s="9"/>
      <c r="X51" s="142"/>
      <c r="Y51" s="14"/>
      <c r="Z51" s="9"/>
      <c r="AA51" s="9"/>
      <c r="AB51" s="65"/>
      <c r="AC51" s="11"/>
      <c r="AD51" s="0"/>
      <c r="AE51" s="0"/>
      <c r="AF51" s="0"/>
      <c r="AG51" s="0"/>
      <c r="AH51" s="0"/>
      <c r="AI51" s="0"/>
      <c r="AJ51" s="0"/>
    </row>
    <row r="52" customFormat="false" ht="14.4" hidden="false" customHeight="false" outlineLevel="0" collapsed="false">
      <c r="A52" s="7"/>
      <c r="B52" s="8" t="s">
        <v>30</v>
      </c>
      <c r="C52" s="9"/>
      <c r="D52" s="9"/>
      <c r="E52" s="9"/>
      <c r="F52" s="9"/>
      <c r="G52" s="9"/>
      <c r="H52" s="9"/>
      <c r="I52" s="9"/>
      <c r="J52" s="9"/>
      <c r="K52" s="9"/>
      <c r="L52" s="143" t="n">
        <f aca="false">J10</f>
        <v>2018</v>
      </c>
      <c r="M52" s="144"/>
      <c r="N52" s="9"/>
      <c r="O52" s="9"/>
      <c r="P52" s="143" t="n">
        <f aca="false">N10</f>
        <v>2019</v>
      </c>
      <c r="Q52" s="144"/>
      <c r="R52" s="9"/>
      <c r="S52" s="9"/>
      <c r="T52" s="143" t="n">
        <f aca="false">R10</f>
        <v>2020</v>
      </c>
      <c r="U52" s="144"/>
      <c r="V52" s="9"/>
      <c r="W52" s="9"/>
      <c r="X52" s="143" t="n">
        <f aca="false">V10</f>
        <v>2021</v>
      </c>
      <c r="Y52" s="144"/>
      <c r="Z52" s="9"/>
      <c r="AA52" s="9"/>
      <c r="AB52" s="28" t="s">
        <v>10</v>
      </c>
      <c r="AC52" s="11"/>
      <c r="AD52" s="0"/>
      <c r="AE52" s="0"/>
      <c r="AF52" s="0"/>
      <c r="AG52" s="0"/>
      <c r="AH52" s="0"/>
      <c r="AI52" s="0"/>
      <c r="AJ52" s="0"/>
    </row>
    <row r="53" customFormat="false" ht="6.75" hidden="false" customHeight="true" outlineLevel="0" collapsed="false">
      <c r="A53" s="7"/>
      <c r="B53" s="9"/>
      <c r="C53" s="9"/>
      <c r="D53" s="9"/>
      <c r="E53" s="9"/>
      <c r="F53" s="9"/>
      <c r="G53" s="9"/>
      <c r="H53" s="9"/>
      <c r="I53" s="9"/>
      <c r="J53" s="9"/>
      <c r="K53" s="9"/>
      <c r="L53" s="65"/>
      <c r="M53" s="12"/>
      <c r="N53" s="9"/>
      <c r="O53" s="9"/>
      <c r="P53" s="65"/>
      <c r="Q53" s="12"/>
      <c r="R53" s="9"/>
      <c r="S53" s="9"/>
      <c r="T53" s="65"/>
      <c r="U53" s="12"/>
      <c r="V53" s="9"/>
      <c r="W53" s="9"/>
      <c r="X53" s="145"/>
      <c r="Y53" s="14"/>
      <c r="Z53" s="9"/>
      <c r="AA53" s="9"/>
      <c r="AB53" s="65"/>
      <c r="AC53" s="11"/>
      <c r="AD53" s="0"/>
      <c r="AE53" s="0"/>
      <c r="AF53" s="0"/>
      <c r="AG53" s="0"/>
      <c r="AH53" s="0"/>
      <c r="AI53" s="0"/>
      <c r="AJ53" s="0"/>
    </row>
    <row r="54" customFormat="false" ht="15" hidden="false" customHeight="true" outlineLevel="0" collapsed="false">
      <c r="A54" s="7"/>
      <c r="B54" s="8" t="s">
        <v>31</v>
      </c>
      <c r="C54" s="9"/>
      <c r="D54" s="9"/>
      <c r="E54" s="9"/>
      <c r="F54" s="9"/>
      <c r="G54" s="146" t="n">
        <v>0.7</v>
      </c>
      <c r="H54" s="146"/>
      <c r="I54" s="146"/>
      <c r="J54" s="9"/>
      <c r="K54" s="9"/>
      <c r="L54" s="147" t="n">
        <f aca="false">$G$54*ROUNDDOWN(L50,0)</f>
        <v>27416.2</v>
      </c>
      <c r="M54" s="148"/>
      <c r="N54" s="123"/>
      <c r="O54" s="123"/>
      <c r="P54" s="147" t="n">
        <f aca="false">$G$54*ROUNDDOWN(P50,0)</f>
        <v>77505.4</v>
      </c>
      <c r="Q54" s="148"/>
      <c r="R54" s="123"/>
      <c r="S54" s="123"/>
      <c r="T54" s="147" t="n">
        <f aca="false">$G$54*ROUNDDOWN(T50,0)</f>
        <v>78108.1</v>
      </c>
      <c r="U54" s="148"/>
      <c r="V54" s="123"/>
      <c r="W54" s="123"/>
      <c r="X54" s="147" t="n">
        <f aca="false">$G$54*ROUNDDOWN(X50,0)</f>
        <v>54224.1</v>
      </c>
      <c r="Y54" s="140"/>
      <c r="Z54" s="60"/>
      <c r="AA54" s="60"/>
      <c r="AB54" s="149" t="n">
        <f aca="false">$G$54*ROUNDDOWN(AB50,0)</f>
        <v>237255.2</v>
      </c>
      <c r="AC54" s="11"/>
      <c r="AD54" s="0"/>
      <c r="AE54" s="0"/>
      <c r="AF54" s="0"/>
      <c r="AG54" s="0"/>
      <c r="AH54" s="0"/>
      <c r="AI54" s="0"/>
      <c r="AJ54" s="0"/>
    </row>
    <row r="55" customFormat="false" ht="15" hidden="false" customHeight="true" outlineLevel="0" collapsed="false">
      <c r="A55" s="7"/>
      <c r="B55" s="8" t="s">
        <v>32</v>
      </c>
      <c r="C55" s="9"/>
      <c r="D55" s="9"/>
      <c r="E55" s="9"/>
      <c r="F55" s="9"/>
      <c r="G55" s="146" t="n">
        <v>0</v>
      </c>
      <c r="H55" s="146"/>
      <c r="I55" s="146"/>
      <c r="J55" s="9"/>
      <c r="K55" s="9"/>
      <c r="L55" s="150" t="n">
        <f aca="false">$G$55*ROUND(L50,0)</f>
        <v>0</v>
      </c>
      <c r="M55" s="148"/>
      <c r="N55" s="123"/>
      <c r="O55" s="123"/>
      <c r="P55" s="150" t="n">
        <f aca="false">$G$55*ROUND(P50,0)</f>
        <v>0</v>
      </c>
      <c r="Q55" s="148"/>
      <c r="R55" s="123"/>
      <c r="S55" s="123"/>
      <c r="T55" s="150" t="n">
        <f aca="false">$G$55*ROUND(T50,0)</f>
        <v>0</v>
      </c>
      <c r="U55" s="148"/>
      <c r="V55" s="123"/>
      <c r="W55" s="123"/>
      <c r="X55" s="150" t="n">
        <f aca="false">$G$55*ROUND(X50,0)</f>
        <v>0</v>
      </c>
      <c r="Y55" s="140"/>
      <c r="Z55" s="60"/>
      <c r="AA55" s="60"/>
      <c r="AB55" s="151" t="n">
        <f aca="false">$G$55*ROUND(AB50,0)</f>
        <v>0</v>
      </c>
      <c r="AC55" s="11"/>
      <c r="AD55" s="0"/>
      <c r="AE55" s="0"/>
      <c r="AF55" s="0"/>
      <c r="AG55" s="0"/>
      <c r="AH55" s="0"/>
      <c r="AI55" s="0"/>
      <c r="AJ55" s="0"/>
    </row>
    <row r="56" customFormat="false" ht="14.4" hidden="false" customHeight="false" outlineLevel="0" collapsed="false">
      <c r="A56" s="7"/>
      <c r="B56" s="8" t="s">
        <v>33</v>
      </c>
      <c r="C56" s="9"/>
      <c r="D56" s="9"/>
      <c r="E56" s="9"/>
      <c r="F56" s="9"/>
      <c r="G56" s="146" t="n">
        <v>0.3</v>
      </c>
      <c r="H56" s="146"/>
      <c r="I56" s="146"/>
      <c r="J56" s="9"/>
      <c r="K56" s="9"/>
      <c r="L56" s="147" t="n">
        <f aca="false">$G$56*ROUNDUP(L50,10)</f>
        <v>11750.028</v>
      </c>
      <c r="M56" s="148"/>
      <c r="N56" s="123"/>
      <c r="O56" s="123"/>
      <c r="P56" s="147" t="n">
        <f aca="false">$G$56*ROUNDUP(P50,10)</f>
        <v>33216.753</v>
      </c>
      <c r="Q56" s="148"/>
      <c r="R56" s="123"/>
      <c r="S56" s="123"/>
      <c r="T56" s="147" t="n">
        <f aca="false">$G$56*ROUNDUP(T50,10)</f>
        <v>33475.0875</v>
      </c>
      <c r="U56" s="148"/>
      <c r="V56" s="123"/>
      <c r="W56" s="123"/>
      <c r="X56" s="147" t="n">
        <f aca="false">$G$56*ROUNDUP(X50,10)</f>
        <v>23238.948</v>
      </c>
      <c r="Y56" s="140"/>
      <c r="Z56" s="60"/>
      <c r="AA56" s="60"/>
      <c r="AB56" s="152" t="n">
        <f aca="false">$G$56*ROUNDUP(AB50,10)</f>
        <v>101680.8165</v>
      </c>
      <c r="AC56" s="11"/>
      <c r="AD56" s="0"/>
      <c r="AE56" s="1" t="s">
        <v>17</v>
      </c>
      <c r="AF56" s="0"/>
      <c r="AG56" s="0"/>
      <c r="AH56" s="0"/>
      <c r="AI56" s="0"/>
      <c r="AJ56" s="0"/>
    </row>
    <row r="57" customFormat="false" ht="14.4" hidden="false" customHeight="false" outlineLevel="0" collapsed="false">
      <c r="A57" s="7"/>
      <c r="B57" s="153"/>
      <c r="C57" s="153"/>
      <c r="D57" s="153"/>
      <c r="E57" s="9"/>
      <c r="F57" s="9"/>
      <c r="G57" s="9"/>
      <c r="H57" s="154"/>
      <c r="I57" s="9"/>
      <c r="J57" s="9"/>
      <c r="K57" s="9"/>
      <c r="L57" s="9"/>
      <c r="M57" s="12"/>
      <c r="N57" s="9"/>
      <c r="O57" s="9"/>
      <c r="P57" s="155"/>
      <c r="Q57" s="12"/>
      <c r="R57" s="9"/>
      <c r="S57" s="9"/>
      <c r="T57" s="155"/>
      <c r="U57" s="12"/>
      <c r="V57" s="9"/>
      <c r="W57" s="9"/>
      <c r="X57" s="156"/>
      <c r="Y57" s="14"/>
      <c r="Z57" s="9"/>
      <c r="AA57" s="9"/>
      <c r="AB57" s="155"/>
      <c r="AC57" s="11"/>
      <c r="AD57" s="0"/>
      <c r="AE57" s="1" t="s">
        <v>34</v>
      </c>
      <c r="AF57" s="0"/>
      <c r="AG57" s="0"/>
      <c r="AH57" s="0"/>
      <c r="AI57" s="0"/>
      <c r="AJ57" s="0"/>
    </row>
    <row r="58" customFormat="false" ht="14.4" hidden="false" customHeight="false" outlineLevel="0" collapsed="false">
      <c r="A58" s="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12"/>
      <c r="N58" s="9"/>
      <c r="O58" s="9"/>
      <c r="P58" s="9"/>
      <c r="Q58" s="12"/>
      <c r="R58" s="9"/>
      <c r="S58" s="9"/>
      <c r="T58" s="9"/>
      <c r="U58" s="12"/>
      <c r="V58" s="9"/>
      <c r="W58" s="9"/>
      <c r="X58" s="9"/>
      <c r="Y58" s="12"/>
      <c r="Z58" s="9"/>
      <c r="AA58" s="9"/>
      <c r="AB58" s="61"/>
      <c r="AC58" s="11"/>
      <c r="AD58" s="0"/>
      <c r="AE58" s="1" t="s">
        <v>15</v>
      </c>
      <c r="AF58" s="0"/>
      <c r="AG58" s="0"/>
      <c r="AH58" s="0"/>
      <c r="AI58" s="0"/>
      <c r="AJ58" s="0"/>
    </row>
    <row r="59" customFormat="false" ht="14.4" hidden="false" customHeight="false" outlineLevel="0" collapsed="false">
      <c r="A59" s="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12"/>
      <c r="N59" s="9"/>
      <c r="O59" s="9"/>
      <c r="P59" s="9"/>
      <c r="Q59" s="12"/>
      <c r="R59" s="9"/>
      <c r="S59" s="9"/>
      <c r="T59" s="9"/>
      <c r="U59" s="12"/>
      <c r="V59" s="9"/>
      <c r="W59" s="9"/>
      <c r="X59" s="9"/>
      <c r="Y59" s="12"/>
      <c r="Z59" s="9"/>
      <c r="AA59" s="9"/>
      <c r="AB59" s="61"/>
      <c r="AC59" s="11"/>
      <c r="AD59" s="0"/>
      <c r="AE59" s="1" t="s">
        <v>35</v>
      </c>
      <c r="AF59" s="0"/>
      <c r="AG59" s="0"/>
      <c r="AH59" s="0"/>
      <c r="AI59" s="0"/>
      <c r="AJ59" s="0"/>
    </row>
    <row r="60" customFormat="false" ht="14.4" hidden="false" customHeight="false" outlineLevel="0" collapsed="false">
      <c r="A60" s="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12"/>
      <c r="N60" s="9"/>
      <c r="O60" s="9"/>
      <c r="P60" s="9"/>
      <c r="Q60" s="12"/>
      <c r="R60" s="9"/>
      <c r="S60" s="9"/>
      <c r="T60" s="9"/>
      <c r="U60" s="12"/>
      <c r="V60" s="9"/>
      <c r="W60" s="9"/>
      <c r="X60" s="9"/>
      <c r="Y60" s="12"/>
      <c r="Z60" s="9"/>
      <c r="AA60" s="9"/>
      <c r="AB60" s="61"/>
      <c r="AC60" s="11"/>
      <c r="AD60" s="0"/>
      <c r="AE60" s="1" t="s">
        <v>36</v>
      </c>
      <c r="AF60" s="0"/>
      <c r="AG60" s="0"/>
      <c r="AH60" s="0"/>
      <c r="AI60" s="0"/>
      <c r="AJ60" s="0"/>
    </row>
    <row r="61" customFormat="false" ht="14.4" hidden="false" customHeight="false" outlineLevel="0" collapsed="false">
      <c r="A61" s="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12"/>
      <c r="N61" s="9"/>
      <c r="O61" s="9"/>
      <c r="P61" s="9"/>
      <c r="Q61" s="12"/>
      <c r="R61" s="9"/>
      <c r="S61" s="9"/>
      <c r="T61" s="9"/>
      <c r="U61" s="12"/>
      <c r="V61" s="9"/>
      <c r="W61" s="9"/>
      <c r="X61" s="9"/>
      <c r="Y61" s="12"/>
      <c r="Z61" s="9"/>
      <c r="AA61" s="9"/>
      <c r="AB61" s="61"/>
      <c r="AC61" s="11"/>
      <c r="AD61" s="0"/>
      <c r="AE61" s="1" t="s">
        <v>37</v>
      </c>
      <c r="AF61" s="0"/>
      <c r="AG61" s="0"/>
      <c r="AH61" s="0"/>
      <c r="AI61" s="0"/>
      <c r="AJ61" s="0"/>
    </row>
    <row r="62" customFormat="false" ht="14.4" hidden="false" customHeight="false" outlineLevel="0" collapsed="false">
      <c r="A62" s="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12"/>
      <c r="N62" s="9"/>
      <c r="O62" s="9"/>
      <c r="P62" s="9"/>
      <c r="Q62" s="12"/>
      <c r="R62" s="9"/>
      <c r="S62" s="9"/>
      <c r="T62" s="9"/>
      <c r="U62" s="12"/>
      <c r="V62" s="9"/>
      <c r="W62" s="9"/>
      <c r="X62" s="9"/>
      <c r="Y62" s="12"/>
      <c r="Z62" s="9"/>
      <c r="AA62" s="9"/>
      <c r="AB62" s="61"/>
      <c r="AC62" s="11"/>
      <c r="AD62" s="0"/>
      <c r="AE62" s="0"/>
      <c r="AF62" s="0"/>
      <c r="AG62" s="0"/>
      <c r="AH62" s="0"/>
      <c r="AI62" s="0"/>
      <c r="AJ62" s="0"/>
    </row>
    <row r="63" customFormat="false" ht="14.4" hidden="false" customHeight="false" outlineLevel="0" collapsed="false">
      <c r="A63" s="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12"/>
      <c r="N63" s="9"/>
      <c r="O63" s="9"/>
      <c r="P63" s="9"/>
      <c r="Q63" s="12"/>
      <c r="R63" s="9"/>
      <c r="S63" s="9"/>
      <c r="T63" s="9"/>
      <c r="U63" s="12"/>
      <c r="V63" s="9"/>
      <c r="W63" s="9"/>
      <c r="X63" s="9"/>
      <c r="Y63" s="12"/>
      <c r="Z63" s="9"/>
      <c r="AA63" s="9"/>
      <c r="AB63" s="61"/>
      <c r="AC63" s="11"/>
      <c r="AD63" s="0"/>
      <c r="AE63" s="0"/>
      <c r="AF63" s="0"/>
      <c r="AG63" s="0"/>
      <c r="AH63" s="0"/>
      <c r="AI63" s="0"/>
      <c r="AJ63" s="0"/>
    </row>
    <row r="64" customFormat="false" ht="14.4" hidden="false" customHeight="false" outlineLevel="0" collapsed="false">
      <c r="A64" s="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12"/>
      <c r="N64" s="9"/>
      <c r="O64" s="9"/>
      <c r="P64" s="9"/>
      <c r="Q64" s="12"/>
      <c r="R64" s="9"/>
      <c r="S64" s="9"/>
      <c r="T64" s="9"/>
      <c r="U64" s="12"/>
      <c r="V64" s="9"/>
      <c r="W64" s="9"/>
      <c r="X64" s="9"/>
      <c r="Y64" s="12"/>
      <c r="Z64" s="9"/>
      <c r="AA64" s="9"/>
      <c r="AB64" s="61"/>
      <c r="AC64" s="11"/>
      <c r="AD64" s="0"/>
      <c r="AE64" s="0"/>
      <c r="AF64" s="0"/>
      <c r="AG64" s="0"/>
      <c r="AH64" s="0"/>
      <c r="AI64" s="0"/>
      <c r="AJ64" s="0"/>
    </row>
    <row r="65" customFormat="false" ht="14.4" hidden="false" customHeight="false" outlineLevel="0" collapsed="false">
      <c r="A65" s="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12"/>
      <c r="N65" s="9"/>
      <c r="O65" s="9"/>
      <c r="P65" s="9"/>
      <c r="Q65" s="12"/>
      <c r="R65" s="9"/>
      <c r="S65" s="9"/>
      <c r="T65" s="9"/>
      <c r="U65" s="12"/>
      <c r="V65" s="9"/>
      <c r="W65" s="9"/>
      <c r="X65" s="9"/>
      <c r="Y65" s="12"/>
      <c r="Z65" s="9"/>
      <c r="AA65" s="9"/>
      <c r="AB65" s="61"/>
      <c r="AC65" s="11"/>
      <c r="AD65" s="0"/>
      <c r="AE65" s="0"/>
      <c r="AF65" s="0"/>
      <c r="AG65" s="0"/>
      <c r="AH65" s="0"/>
      <c r="AI65" s="0"/>
      <c r="AJ65" s="0"/>
    </row>
    <row r="66" customFormat="false" ht="14.4" hidden="false" customHeight="false" outlineLevel="0" collapsed="false">
      <c r="A66" s="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12"/>
      <c r="N66" s="9"/>
      <c r="O66" s="9"/>
      <c r="P66" s="9"/>
      <c r="Q66" s="12"/>
      <c r="R66" s="9"/>
      <c r="S66" s="9"/>
      <c r="T66" s="9"/>
      <c r="U66" s="12"/>
      <c r="V66" s="9"/>
      <c r="W66" s="9"/>
      <c r="X66" s="9"/>
      <c r="Y66" s="12"/>
      <c r="Z66" s="9"/>
      <c r="AA66" s="9"/>
      <c r="AB66" s="61"/>
      <c r="AC66" s="11"/>
      <c r="AD66" s="0"/>
      <c r="AE66" s="0"/>
      <c r="AF66" s="0"/>
      <c r="AG66" s="0"/>
      <c r="AH66" s="0"/>
      <c r="AI66" s="0"/>
      <c r="AJ66" s="0"/>
    </row>
    <row r="67" customFormat="false" ht="14.4" hidden="false" customHeight="false" outlineLevel="0" collapsed="false">
      <c r="A67" s="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12"/>
      <c r="N67" s="9"/>
      <c r="O67" s="9"/>
      <c r="P67" s="9"/>
      <c r="Q67" s="12"/>
      <c r="R67" s="9"/>
      <c r="S67" s="9"/>
      <c r="T67" s="9"/>
      <c r="U67" s="12"/>
      <c r="V67" s="9"/>
      <c r="W67" s="9"/>
      <c r="X67" s="9"/>
      <c r="Y67" s="12"/>
      <c r="Z67" s="9"/>
      <c r="AA67" s="9"/>
      <c r="AB67" s="61"/>
      <c r="AC67" s="11"/>
      <c r="AD67" s="0"/>
      <c r="AE67" s="0"/>
      <c r="AF67" s="0"/>
      <c r="AG67" s="0"/>
      <c r="AH67" s="0"/>
      <c r="AI67" s="0"/>
      <c r="AJ67" s="0"/>
    </row>
    <row r="68" customFormat="false" ht="14.4" hidden="false" customHeight="false" outlineLevel="0" collapsed="false">
      <c r="A68" s="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12"/>
      <c r="N68" s="9"/>
      <c r="O68" s="9"/>
      <c r="P68" s="9"/>
      <c r="Q68" s="12"/>
      <c r="R68" s="9"/>
      <c r="S68" s="9"/>
      <c r="T68" s="9"/>
      <c r="U68" s="12"/>
      <c r="V68" s="9"/>
      <c r="W68" s="9"/>
      <c r="X68" s="9"/>
      <c r="Y68" s="12"/>
      <c r="Z68" s="9"/>
      <c r="AA68" s="9"/>
      <c r="AB68" s="61"/>
      <c r="AC68" s="11"/>
      <c r="AD68" s="0"/>
      <c r="AE68" s="0"/>
      <c r="AF68" s="0"/>
      <c r="AG68" s="0"/>
      <c r="AH68" s="0"/>
      <c r="AI68" s="0"/>
      <c r="AJ68" s="0"/>
    </row>
    <row r="69" customFormat="false" ht="14.4" hidden="false" customHeight="false" outlineLevel="0" collapsed="false">
      <c r="A69" s="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12"/>
      <c r="N69" s="9"/>
      <c r="O69" s="9"/>
      <c r="P69" s="9"/>
      <c r="Q69" s="12"/>
      <c r="R69" s="9"/>
      <c r="S69" s="9"/>
      <c r="T69" s="9"/>
      <c r="U69" s="12"/>
      <c r="V69" s="9"/>
      <c r="W69" s="9"/>
      <c r="X69" s="9"/>
      <c r="Y69" s="12"/>
      <c r="Z69" s="9"/>
      <c r="AA69" s="9"/>
      <c r="AB69" s="9"/>
      <c r="AC69" s="11"/>
      <c r="AD69" s="0"/>
      <c r="AE69" s="0"/>
      <c r="AF69" s="0"/>
      <c r="AG69" s="0"/>
      <c r="AH69" s="0"/>
      <c r="AI69" s="0"/>
      <c r="AJ69" s="0"/>
    </row>
    <row r="70" customFormat="false" ht="14.4" hidden="false" customHeight="false" outlineLevel="0" collapsed="false">
      <c r="A70" s="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12"/>
      <c r="N70" s="9"/>
      <c r="O70" s="9"/>
      <c r="P70" s="9"/>
      <c r="Q70" s="12"/>
      <c r="R70" s="9"/>
      <c r="S70" s="9"/>
      <c r="T70" s="9"/>
      <c r="U70" s="12"/>
      <c r="V70" s="9"/>
      <c r="W70" s="9"/>
      <c r="X70" s="9"/>
      <c r="Y70" s="12"/>
      <c r="Z70" s="9"/>
      <c r="AA70" s="9"/>
      <c r="AB70" s="9"/>
      <c r="AC70" s="11"/>
      <c r="AD70" s="0"/>
      <c r="AE70" s="0"/>
      <c r="AF70" s="0"/>
      <c r="AG70" s="0"/>
      <c r="AH70" s="0"/>
      <c r="AI70" s="0"/>
      <c r="AJ70" s="0"/>
    </row>
    <row r="71" customFormat="false" ht="14.4" hidden="false" customHeight="false" outlineLevel="0" collapsed="false">
      <c r="A71" s="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12"/>
      <c r="N71" s="9"/>
      <c r="O71" s="9"/>
      <c r="P71" s="9"/>
      <c r="Q71" s="12"/>
      <c r="R71" s="9"/>
      <c r="S71" s="9"/>
      <c r="T71" s="9"/>
      <c r="U71" s="12"/>
      <c r="V71" s="9"/>
      <c r="W71" s="9"/>
      <c r="X71" s="9"/>
      <c r="Y71" s="12"/>
      <c r="Z71" s="9"/>
      <c r="AA71" s="9"/>
      <c r="AB71" s="9"/>
      <c r="AC71" s="11"/>
      <c r="AD71" s="0"/>
      <c r="AE71" s="0"/>
      <c r="AF71" s="0"/>
      <c r="AG71" s="0"/>
      <c r="AH71" s="0"/>
      <c r="AI71" s="0"/>
      <c r="AJ71" s="0"/>
    </row>
    <row r="72" customFormat="false" ht="14.4" hidden="false" customHeight="false" outlineLevel="0" collapsed="false">
      <c r="A72" s="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12"/>
      <c r="N72" s="9"/>
      <c r="O72" s="9"/>
      <c r="P72" s="9"/>
      <c r="Q72" s="12"/>
      <c r="R72" s="9"/>
      <c r="S72" s="9"/>
      <c r="T72" s="9"/>
      <c r="U72" s="12"/>
      <c r="V72" s="9"/>
      <c r="W72" s="9"/>
      <c r="X72" s="9"/>
      <c r="Y72" s="12"/>
      <c r="Z72" s="9"/>
      <c r="AA72" s="9"/>
      <c r="AB72" s="9"/>
      <c r="AC72" s="11"/>
      <c r="AD72" s="0"/>
      <c r="AE72" s="0"/>
      <c r="AF72" s="0"/>
      <c r="AG72" s="0"/>
      <c r="AH72" s="0"/>
      <c r="AI72" s="0"/>
      <c r="AJ72" s="0"/>
    </row>
    <row r="73" customFormat="false" ht="14.4" hidden="false" customHeight="false" outlineLevel="0" collapsed="false">
      <c r="A73" s="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12"/>
      <c r="N73" s="9"/>
      <c r="O73" s="9"/>
      <c r="P73" s="9"/>
      <c r="Q73" s="12"/>
      <c r="R73" s="9"/>
      <c r="S73" s="9"/>
      <c r="T73" s="9"/>
      <c r="U73" s="12"/>
      <c r="V73" s="9"/>
      <c r="W73" s="9"/>
      <c r="X73" s="9"/>
      <c r="Y73" s="12"/>
      <c r="Z73" s="9"/>
      <c r="AA73" s="9"/>
      <c r="AB73" s="9"/>
      <c r="AC73" s="11"/>
      <c r="AD73" s="0"/>
      <c r="AE73" s="0"/>
      <c r="AF73" s="0"/>
      <c r="AG73" s="0"/>
      <c r="AH73" s="0"/>
      <c r="AI73" s="0"/>
      <c r="AJ73" s="0"/>
    </row>
    <row r="74" customFormat="false" ht="14.4" hidden="false" customHeight="false" outlineLevel="0" collapsed="false">
      <c r="A74" s="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12"/>
      <c r="N74" s="9"/>
      <c r="O74" s="9"/>
      <c r="P74" s="9"/>
      <c r="Q74" s="12"/>
      <c r="R74" s="9"/>
      <c r="S74" s="9"/>
      <c r="T74" s="9"/>
      <c r="U74" s="12"/>
      <c r="V74" s="9"/>
      <c r="W74" s="9"/>
      <c r="X74" s="9"/>
      <c r="Y74" s="12"/>
      <c r="Z74" s="9"/>
      <c r="AA74" s="9"/>
      <c r="AB74" s="9"/>
      <c r="AC74" s="11"/>
      <c r="AD74" s="0"/>
      <c r="AE74" s="0"/>
      <c r="AF74" s="0"/>
      <c r="AG74" s="0"/>
      <c r="AH74" s="0"/>
      <c r="AI74" s="0"/>
      <c r="AJ74" s="0"/>
    </row>
    <row r="75" customFormat="false" ht="14.4" hidden="false" customHeight="false" outlineLevel="0" collapsed="false">
      <c r="A75" s="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12"/>
      <c r="N75" s="9"/>
      <c r="O75" s="9"/>
      <c r="P75" s="9"/>
      <c r="Q75" s="12"/>
      <c r="R75" s="9"/>
      <c r="S75" s="9"/>
      <c r="T75" s="9"/>
      <c r="U75" s="12"/>
      <c r="V75" s="9"/>
      <c r="W75" s="9"/>
      <c r="X75" s="9"/>
      <c r="Y75" s="12"/>
      <c r="Z75" s="9"/>
      <c r="AA75" s="9"/>
      <c r="AB75" s="9"/>
      <c r="AC75" s="11"/>
      <c r="AD75" s="0"/>
      <c r="AE75" s="0"/>
      <c r="AF75" s="0"/>
      <c r="AG75" s="0"/>
      <c r="AH75" s="0"/>
      <c r="AI75" s="0"/>
      <c r="AJ75" s="0"/>
    </row>
    <row r="76" customFormat="false" ht="14.4" hidden="false" customHeight="false" outlineLevel="0" collapsed="false">
      <c r="A76" s="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12"/>
      <c r="N76" s="9"/>
      <c r="O76" s="9"/>
      <c r="P76" s="9"/>
      <c r="Q76" s="12"/>
      <c r="R76" s="9"/>
      <c r="S76" s="9"/>
      <c r="T76" s="9"/>
      <c r="U76" s="12"/>
      <c r="V76" s="9"/>
      <c r="W76" s="9"/>
      <c r="X76" s="9"/>
      <c r="Y76" s="12"/>
      <c r="Z76" s="9"/>
      <c r="AA76" s="9"/>
      <c r="AB76" s="9"/>
      <c r="AC76" s="11"/>
      <c r="AD76" s="0"/>
      <c r="AE76" s="0"/>
      <c r="AF76" s="0"/>
      <c r="AG76" s="0"/>
      <c r="AH76" s="0"/>
      <c r="AI76" s="0"/>
      <c r="AJ76" s="0"/>
    </row>
    <row r="77" customFormat="false" ht="14.4" hidden="false" customHeight="false" outlineLevel="0" collapsed="false">
      <c r="A77" s="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12"/>
      <c r="N77" s="9"/>
      <c r="O77" s="9"/>
      <c r="P77" s="9"/>
      <c r="Q77" s="12"/>
      <c r="R77" s="9"/>
      <c r="S77" s="9"/>
      <c r="T77" s="9"/>
      <c r="U77" s="12"/>
      <c r="V77" s="9"/>
      <c r="W77" s="9"/>
      <c r="X77" s="9"/>
      <c r="Y77" s="12"/>
      <c r="Z77" s="9"/>
      <c r="AA77" s="9"/>
      <c r="AB77" s="9"/>
      <c r="AC77" s="11"/>
      <c r="AD77" s="0"/>
      <c r="AE77" s="0"/>
      <c r="AF77" s="0"/>
      <c r="AG77" s="0"/>
      <c r="AH77" s="0"/>
      <c r="AI77" s="0"/>
      <c r="AJ77" s="0"/>
    </row>
    <row r="78" customFormat="false" ht="14.4" hidden="false" customHeight="false" outlineLevel="0" collapsed="false">
      <c r="A78" s="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12"/>
      <c r="N78" s="9"/>
      <c r="O78" s="9"/>
      <c r="P78" s="9"/>
      <c r="Q78" s="12"/>
      <c r="R78" s="9"/>
      <c r="S78" s="9"/>
      <c r="T78" s="9"/>
      <c r="U78" s="12"/>
      <c r="V78" s="9"/>
      <c r="W78" s="9"/>
      <c r="X78" s="9"/>
      <c r="Y78" s="12"/>
      <c r="Z78" s="9"/>
      <c r="AA78" s="9"/>
      <c r="AB78" s="9"/>
      <c r="AC78" s="11"/>
      <c r="AD78" s="0"/>
      <c r="AE78" s="0"/>
      <c r="AF78" s="0"/>
      <c r="AG78" s="0"/>
      <c r="AH78" s="0"/>
      <c r="AI78" s="0"/>
      <c r="AJ78" s="0"/>
    </row>
    <row r="79" customFormat="false" ht="14.4" hidden="false" customHeight="false" outlineLevel="0" collapsed="false">
      <c r="A79" s="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12"/>
      <c r="N79" s="9"/>
      <c r="O79" s="9"/>
      <c r="P79" s="9"/>
      <c r="Q79" s="12"/>
      <c r="R79" s="9"/>
      <c r="S79" s="9"/>
      <c r="T79" s="9"/>
      <c r="U79" s="12"/>
      <c r="V79" s="9"/>
      <c r="W79" s="9"/>
      <c r="X79" s="9"/>
      <c r="Y79" s="12"/>
      <c r="Z79" s="9"/>
      <c r="AA79" s="9"/>
      <c r="AB79" s="9"/>
      <c r="AC79" s="11"/>
      <c r="AD79" s="0"/>
      <c r="AE79" s="0"/>
      <c r="AF79" s="0"/>
      <c r="AG79" s="0"/>
      <c r="AH79" s="0"/>
      <c r="AI79" s="0"/>
      <c r="AJ79" s="0"/>
    </row>
    <row r="80" customFormat="false" ht="14.4" hidden="false" customHeight="false" outlineLevel="0" collapsed="false">
      <c r="A80" s="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12"/>
      <c r="N80" s="9"/>
      <c r="O80" s="9"/>
      <c r="P80" s="9"/>
      <c r="Q80" s="12"/>
      <c r="R80" s="9"/>
      <c r="S80" s="9"/>
      <c r="T80" s="9"/>
      <c r="U80" s="12"/>
      <c r="V80" s="9"/>
      <c r="W80" s="9"/>
      <c r="X80" s="9"/>
      <c r="Y80" s="12"/>
      <c r="Z80" s="9"/>
      <c r="AA80" s="9"/>
      <c r="AB80" s="9"/>
      <c r="AC80" s="11"/>
      <c r="AD80" s="0"/>
      <c r="AE80" s="0"/>
      <c r="AF80" s="0"/>
      <c r="AG80" s="0"/>
      <c r="AH80" s="0"/>
      <c r="AI80" s="0"/>
      <c r="AJ80" s="0"/>
    </row>
    <row r="81" customFormat="false" ht="14.4" hidden="false" customHeight="false" outlineLevel="0" collapsed="false">
      <c r="A81" s="157"/>
      <c r="B81" s="158"/>
      <c r="C81" s="158"/>
      <c r="D81" s="158"/>
      <c r="E81" s="158"/>
      <c r="F81" s="158"/>
      <c r="G81" s="158"/>
      <c r="H81" s="158"/>
      <c r="I81" s="158"/>
      <c r="J81" s="158"/>
      <c r="K81" s="158"/>
      <c r="L81" s="158"/>
      <c r="M81" s="159"/>
      <c r="N81" s="158"/>
      <c r="O81" s="158"/>
      <c r="P81" s="158"/>
      <c r="Q81" s="159"/>
      <c r="R81" s="158"/>
      <c r="S81" s="158"/>
      <c r="T81" s="158"/>
      <c r="U81" s="159"/>
      <c r="V81" s="158"/>
      <c r="W81" s="158"/>
      <c r="X81" s="158"/>
      <c r="Y81" s="159"/>
      <c r="Z81" s="158"/>
      <c r="AA81" s="158"/>
      <c r="AB81" s="158"/>
      <c r="AC81" s="160"/>
      <c r="AD81" s="0"/>
      <c r="AE81" s="0"/>
      <c r="AF81" s="0"/>
      <c r="AG81" s="0"/>
      <c r="AH81" s="0"/>
      <c r="AI81" s="0"/>
      <c r="AJ81" s="0"/>
    </row>
  </sheetData>
  <sheetProtection sheet="true" objects="true" scenarios="true"/>
  <protectedRanges>
    <protectedRange name="Rubrik" sqref="H4:T6 Z4:AB6"/>
    <protectedRange name="Befattning" sqref="C18 C20 C22 C24 C26 C28"/>
    <protectedRange name="Månader lön1" sqref="J18 L18 N18 P18 R18 T18 V18 X18 R22 T22 J20 L20 N20 P20 R20 T20 V20 X20 V22 X22 J22 L22 N22 P22"/>
    <protectedRange name="Månader lön2" sqref="J24 L24 N24 P24 R24 T24 V24 X24 R28 T28 J26 L26 N26 P26 R26 T26 V26 X26 V28 X28 J28 L28 N28 P28"/>
    <protectedRange name="Övriga kostnader" sqref="L36 L38 L40 L42 L46:L47 P36 P38 P40 P42 P46:P47 T36 T38 T40 T42 T46:T47 X36 X38 X40 X42 X46:X47"/>
  </protectedRanges>
  <mergeCells count="29">
    <mergeCell ref="I2:AB2"/>
    <mergeCell ref="E4:G4"/>
    <mergeCell ref="H4:T4"/>
    <mergeCell ref="U4:X4"/>
    <mergeCell ref="Y4:AB4"/>
    <mergeCell ref="E5:G5"/>
    <mergeCell ref="H5:T5"/>
    <mergeCell ref="V5:X5"/>
    <mergeCell ref="Y5:AB5"/>
    <mergeCell ref="E6:G6"/>
    <mergeCell ref="H6:T6"/>
    <mergeCell ref="V6:X6"/>
    <mergeCell ref="Y6:AB6"/>
    <mergeCell ref="T8:Z8"/>
    <mergeCell ref="J10:L11"/>
    <mergeCell ref="N10:P11"/>
    <mergeCell ref="R10:T11"/>
    <mergeCell ref="V10:X11"/>
    <mergeCell ref="F16:H16"/>
    <mergeCell ref="F18:H18"/>
    <mergeCell ref="F20:H20"/>
    <mergeCell ref="F22:H22"/>
    <mergeCell ref="F24:H24"/>
    <mergeCell ref="F26:H26"/>
    <mergeCell ref="F28:H28"/>
    <mergeCell ref="C46:J46"/>
    <mergeCell ref="G54:I54"/>
    <mergeCell ref="G55:I55"/>
    <mergeCell ref="G56:I56"/>
  </mergeCells>
  <dataValidations count="2">
    <dataValidation allowBlank="true" operator="between" showDropDown="false" showErrorMessage="true" showInputMessage="true" sqref="C29:D29" type="list">
      <formula1>$AE$57:$AE$57</formula1>
      <formula2>0</formula2>
    </dataValidation>
    <dataValidation allowBlank="true" operator="between" showDropDown="false" showErrorMessage="true" showInputMessage="true" sqref="C18 C20 C22 C24 C26 C28" type="list">
      <formula1>$AE$56:$AE$61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8611111111111" bottom="0.748611111111111" header="0.315277777777778" footer="0.315277777777778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 </oddHeader>
    <oddFooter>&amp;CUppdaterad 26.6.2017 Siv Holmgren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RowHeight="14.4"/>
  <cols>
    <col collapsed="false" hidden="false" max="2" min="1" style="0" width="9.28061224489796"/>
    <col collapsed="false" hidden="false" max="3" min="3" style="0" width="9.86224489795918"/>
    <col collapsed="false" hidden="false" max="5" min="4" style="0" width="9.28061224489796"/>
    <col collapsed="false" hidden="false" max="6" min="6" style="0" width="0.88265306122449"/>
    <col collapsed="false" hidden="false" max="1025" min="7" style="0" width="9.28061224489796"/>
  </cols>
  <sheetData>
    <row r="1" customFormat="false" ht="14.4" hidden="false" customHeight="false" outlineLevel="0" collapsed="false">
      <c r="A1" s="161"/>
      <c r="B1" s="161"/>
      <c r="C1" s="161"/>
      <c r="D1" s="161"/>
      <c r="E1" s="161"/>
      <c r="F1" s="161"/>
      <c r="G1" s="161"/>
      <c r="H1" s="161"/>
      <c r="I1" s="161"/>
      <c r="J1" s="161"/>
    </row>
    <row r="2" customFormat="false" ht="14.4" hidden="false" customHeight="false" outlineLevel="0" collapsed="false">
      <c r="A2" s="161"/>
      <c r="B2" s="161"/>
      <c r="C2" s="161"/>
      <c r="D2" s="161"/>
      <c r="E2" s="161"/>
      <c r="F2" s="161"/>
      <c r="G2" s="161"/>
      <c r="H2" s="161"/>
      <c r="I2" s="161"/>
      <c r="J2" s="161"/>
    </row>
    <row r="3" customFormat="false" ht="15" hidden="false" customHeight="true" outlineLevel="0" collapsed="false">
      <c r="A3" s="161"/>
      <c r="B3" s="161"/>
      <c r="C3" s="162"/>
      <c r="D3" s="163" t="s">
        <v>38</v>
      </c>
      <c r="E3" s="163"/>
      <c r="F3" s="163"/>
      <c r="G3" s="163"/>
      <c r="H3" s="163"/>
      <c r="I3" s="163"/>
      <c r="J3" s="161"/>
    </row>
    <row r="4" customFormat="false" ht="15" hidden="false" customHeight="true" outlineLevel="0" collapsed="false">
      <c r="A4" s="161"/>
      <c r="B4" s="161"/>
      <c r="C4" s="162"/>
      <c r="D4" s="163"/>
      <c r="E4" s="163"/>
      <c r="F4" s="163"/>
      <c r="G4" s="163"/>
      <c r="H4" s="163"/>
      <c r="I4" s="163"/>
      <c r="J4" s="161"/>
    </row>
    <row r="5" customFormat="false" ht="14.4" hidden="false" customHeight="false" outlineLevel="0" collapsed="false">
      <c r="A5" s="161"/>
      <c r="B5" s="161"/>
      <c r="C5" s="161"/>
      <c r="D5" s="161"/>
      <c r="E5" s="161"/>
      <c r="F5" s="161"/>
      <c r="G5" s="161"/>
      <c r="H5" s="161"/>
      <c r="I5" s="161"/>
      <c r="J5" s="161"/>
    </row>
    <row r="6" customFormat="false" ht="14.4" hidden="false" customHeight="false" outlineLevel="0" collapsed="false">
      <c r="A6" s="161"/>
      <c r="B6" s="161"/>
      <c r="C6" s="161"/>
      <c r="D6" s="161"/>
      <c r="E6" s="161"/>
      <c r="F6" s="161"/>
      <c r="G6" s="161"/>
      <c r="H6" s="161"/>
      <c r="I6" s="161"/>
      <c r="J6" s="161"/>
    </row>
    <row r="7" customFormat="false" ht="14.4" hidden="false" customHeight="false" outlineLevel="0" collapsed="false">
      <c r="A7" s="161"/>
      <c r="B7" s="161"/>
      <c r="C7" s="161"/>
      <c r="D7" s="161"/>
      <c r="E7" s="161"/>
      <c r="F7" s="161"/>
      <c r="G7" s="161"/>
      <c r="H7" s="161"/>
      <c r="I7" s="161"/>
      <c r="J7" s="161"/>
    </row>
    <row r="8" customFormat="false" ht="9.9" hidden="false" customHeight="true" outlineLevel="0" collapsed="false">
      <c r="A8" s="161"/>
      <c r="B8" s="164" t="s">
        <v>39</v>
      </c>
      <c r="C8" s="164"/>
      <c r="D8" s="165" t="s">
        <v>7</v>
      </c>
      <c r="E8" s="165"/>
      <c r="F8" s="165"/>
      <c r="G8" s="165"/>
      <c r="H8" s="165"/>
      <c r="I8" s="165"/>
      <c r="J8" s="165"/>
    </row>
    <row r="9" customFormat="false" ht="9.9" hidden="false" customHeight="true" outlineLevel="0" collapsed="false">
      <c r="A9" s="161"/>
      <c r="B9" s="164"/>
      <c r="C9" s="164"/>
      <c r="D9" s="165"/>
      <c r="E9" s="165"/>
      <c r="F9" s="165"/>
      <c r="G9" s="165"/>
      <c r="H9" s="165"/>
      <c r="I9" s="165"/>
      <c r="J9" s="165"/>
    </row>
    <row r="10" customFormat="false" ht="5.25" hidden="false" customHeight="true" outlineLevel="0" collapsed="false">
      <c r="A10" s="161"/>
      <c r="B10" s="161"/>
      <c r="C10" s="161"/>
      <c r="D10" s="161"/>
      <c r="E10" s="161"/>
      <c r="F10" s="161"/>
      <c r="G10" s="161"/>
      <c r="H10" s="161"/>
      <c r="I10" s="161"/>
      <c r="J10" s="161"/>
    </row>
    <row r="11" customFormat="false" ht="15" hidden="false" customHeight="true" outlineLevel="0" collapsed="false">
      <c r="A11" s="161"/>
      <c r="B11" s="166" t="s">
        <v>40</v>
      </c>
      <c r="C11" s="166"/>
      <c r="D11" s="166"/>
      <c r="E11" s="166"/>
      <c r="F11" s="166"/>
      <c r="G11" s="166"/>
      <c r="H11" s="166"/>
      <c r="I11" s="166"/>
      <c r="J11" s="166"/>
    </row>
    <row r="12" customFormat="false" ht="9.9" hidden="false" customHeight="true" outlineLevel="0" collapsed="false">
      <c r="A12" s="161"/>
      <c r="B12" s="167" t="s">
        <v>5</v>
      </c>
      <c r="C12" s="167"/>
      <c r="D12" s="167"/>
      <c r="E12" s="167"/>
      <c r="F12" s="167"/>
      <c r="G12" s="167"/>
      <c r="H12" s="167"/>
      <c r="I12" s="167"/>
      <c r="J12" s="167"/>
    </row>
    <row r="13" customFormat="false" ht="9.9" hidden="false" customHeight="true" outlineLevel="0" collapsed="false">
      <c r="A13" s="161"/>
      <c r="B13" s="167"/>
      <c r="C13" s="167"/>
      <c r="D13" s="167"/>
      <c r="E13" s="167"/>
      <c r="F13" s="167"/>
      <c r="G13" s="167"/>
      <c r="H13" s="167"/>
      <c r="I13" s="167"/>
      <c r="J13" s="167"/>
    </row>
    <row r="14" customFormat="false" ht="9.9" hidden="false" customHeight="true" outlineLevel="0" collapsed="false">
      <c r="A14" s="161"/>
      <c r="B14" s="167"/>
      <c r="C14" s="167"/>
      <c r="D14" s="167"/>
      <c r="E14" s="167"/>
      <c r="F14" s="167"/>
      <c r="G14" s="167"/>
      <c r="H14" s="167"/>
      <c r="I14" s="167"/>
      <c r="J14" s="167"/>
    </row>
    <row r="15" customFormat="false" ht="9.9" hidden="false" customHeight="true" outlineLevel="0" collapsed="false">
      <c r="A15" s="161"/>
      <c r="B15" s="168" t="s">
        <v>41</v>
      </c>
      <c r="C15" s="168"/>
      <c r="D15" s="168"/>
      <c r="E15" s="168"/>
      <c r="F15" s="168"/>
      <c r="G15" s="168"/>
      <c r="H15" s="168"/>
      <c r="I15" s="168"/>
      <c r="J15" s="168"/>
    </row>
    <row r="16" customFormat="false" ht="9.9" hidden="false" customHeight="true" outlineLevel="0" collapsed="false">
      <c r="A16" s="161"/>
      <c r="B16" s="168"/>
      <c r="C16" s="168"/>
      <c r="D16" s="168"/>
      <c r="E16" s="168"/>
      <c r="F16" s="168"/>
      <c r="G16" s="168"/>
      <c r="H16" s="168"/>
      <c r="I16" s="168"/>
      <c r="J16" s="168"/>
    </row>
    <row r="17" customFormat="false" ht="9.9" hidden="false" customHeight="true" outlineLevel="0" collapsed="false">
      <c r="A17" s="161"/>
      <c r="B17" s="168"/>
      <c r="C17" s="168"/>
      <c r="D17" s="168"/>
      <c r="E17" s="168"/>
      <c r="F17" s="168"/>
      <c r="G17" s="168"/>
      <c r="H17" s="168"/>
      <c r="I17" s="168"/>
      <c r="J17" s="168"/>
    </row>
    <row r="18" customFormat="false" ht="5.25" hidden="false" customHeight="true" outlineLevel="0" collapsed="false">
      <c r="A18" s="161"/>
      <c r="B18" s="161"/>
      <c r="C18" s="169"/>
      <c r="D18" s="169"/>
      <c r="E18" s="169"/>
      <c r="F18" s="169"/>
      <c r="G18" s="169"/>
      <c r="H18" s="169"/>
      <c r="I18" s="161"/>
      <c r="J18" s="161"/>
    </row>
    <row r="19" customFormat="false" ht="9.9" hidden="false" customHeight="true" outlineLevel="0" collapsed="false">
      <c r="A19" s="161"/>
      <c r="B19" s="164" t="s">
        <v>42</v>
      </c>
      <c r="C19" s="164"/>
      <c r="D19" s="165" t="s">
        <v>43</v>
      </c>
      <c r="E19" s="165"/>
      <c r="F19" s="165"/>
      <c r="G19" s="165"/>
      <c r="H19" s="165"/>
      <c r="I19" s="165"/>
      <c r="J19" s="165"/>
    </row>
    <row r="20" customFormat="false" ht="9.9" hidden="false" customHeight="true" outlineLevel="0" collapsed="false">
      <c r="A20" s="161"/>
      <c r="B20" s="164"/>
      <c r="C20" s="164"/>
      <c r="D20" s="165"/>
      <c r="E20" s="165"/>
      <c r="F20" s="165"/>
      <c r="G20" s="165"/>
      <c r="H20" s="165"/>
      <c r="I20" s="165"/>
      <c r="J20" s="165"/>
    </row>
    <row r="21" customFormat="false" ht="5.25" hidden="false" customHeight="true" outlineLevel="0" collapsed="false">
      <c r="A21" s="161"/>
      <c r="B21" s="161"/>
      <c r="C21" s="169"/>
      <c r="D21" s="169"/>
      <c r="E21" s="169"/>
      <c r="F21" s="169"/>
      <c r="G21" s="169"/>
      <c r="H21" s="169"/>
      <c r="I21" s="161"/>
      <c r="J21" s="161"/>
      <c r="K21" s="170"/>
    </row>
    <row r="22" customFormat="false" ht="9.9" hidden="false" customHeight="true" outlineLevel="0" collapsed="false">
      <c r="A22" s="161"/>
      <c r="B22" s="164" t="s">
        <v>44</v>
      </c>
      <c r="C22" s="164"/>
      <c r="D22" s="165" t="s">
        <v>45</v>
      </c>
      <c r="E22" s="165"/>
      <c r="F22" s="165"/>
      <c r="G22" s="165"/>
      <c r="H22" s="165"/>
      <c r="I22" s="165"/>
      <c r="J22" s="165"/>
    </row>
    <row r="23" customFormat="false" ht="9.9" hidden="false" customHeight="true" outlineLevel="0" collapsed="false">
      <c r="A23" s="161"/>
      <c r="B23" s="164"/>
      <c r="C23" s="164"/>
      <c r="D23" s="165"/>
      <c r="E23" s="165"/>
      <c r="F23" s="165"/>
      <c r="G23" s="165"/>
      <c r="H23" s="165"/>
      <c r="I23" s="165"/>
      <c r="J23" s="165"/>
    </row>
    <row r="24" customFormat="false" ht="5.25" hidden="false" customHeight="true" outlineLevel="0" collapsed="false">
      <c r="A24" s="161"/>
      <c r="B24" s="161"/>
      <c r="C24" s="169"/>
      <c r="D24" s="169"/>
      <c r="E24" s="169"/>
      <c r="F24" s="169"/>
      <c r="G24" s="169"/>
      <c r="H24" s="169"/>
      <c r="I24" s="161"/>
      <c r="J24" s="161"/>
    </row>
    <row r="25" customFormat="false" ht="9.9" hidden="false" customHeight="true" outlineLevel="0" collapsed="false">
      <c r="A25" s="161"/>
      <c r="B25" s="164" t="s">
        <v>46</v>
      </c>
      <c r="C25" s="164"/>
      <c r="D25" s="165" t="s">
        <v>47</v>
      </c>
      <c r="E25" s="165"/>
      <c r="F25" s="165"/>
      <c r="G25" s="165"/>
      <c r="H25" s="165"/>
      <c r="I25" s="165"/>
      <c r="J25" s="165"/>
    </row>
    <row r="26" customFormat="false" ht="9.9" hidden="false" customHeight="true" outlineLevel="0" collapsed="false">
      <c r="A26" s="161"/>
      <c r="B26" s="164"/>
      <c r="C26" s="164"/>
      <c r="D26" s="165"/>
      <c r="E26" s="165"/>
      <c r="F26" s="165"/>
      <c r="G26" s="165"/>
      <c r="H26" s="165"/>
      <c r="I26" s="165"/>
      <c r="J26" s="165"/>
    </row>
    <row r="27" customFormat="false" ht="5.25" hidden="false" customHeight="true" outlineLevel="0" collapsed="false">
      <c r="A27" s="161"/>
      <c r="B27" s="161"/>
      <c r="C27" s="161"/>
      <c r="D27" s="161"/>
      <c r="E27" s="161"/>
      <c r="F27" s="161"/>
      <c r="G27" s="161"/>
      <c r="H27" s="161"/>
      <c r="I27" s="161"/>
      <c r="J27" s="161"/>
    </row>
    <row r="28" customFormat="false" ht="15" hidden="false" customHeight="true" outlineLevel="0" collapsed="false">
      <c r="A28" s="161"/>
      <c r="B28" s="166" t="s">
        <v>48</v>
      </c>
      <c r="C28" s="166"/>
      <c r="D28" s="166"/>
      <c r="E28" s="166"/>
      <c r="F28" s="171"/>
      <c r="G28" s="172" t="s">
        <v>49</v>
      </c>
      <c r="H28" s="172"/>
      <c r="I28" s="172"/>
      <c r="J28" s="172"/>
    </row>
    <row r="29" customFormat="false" ht="9.9" hidden="false" customHeight="true" outlineLevel="0" collapsed="false">
      <c r="A29" s="161"/>
      <c r="B29" s="173" t="n">
        <v>355408</v>
      </c>
      <c r="C29" s="173"/>
      <c r="D29" s="173"/>
      <c r="E29" s="173"/>
      <c r="F29" s="171"/>
      <c r="G29" s="174" t="n">
        <v>106622</v>
      </c>
      <c r="H29" s="174"/>
      <c r="I29" s="174"/>
      <c r="J29" s="174"/>
    </row>
    <row r="30" customFormat="false" ht="9.9" hidden="false" customHeight="true" outlineLevel="0" collapsed="false">
      <c r="A30" s="161"/>
      <c r="B30" s="173"/>
      <c r="C30" s="173"/>
      <c r="D30" s="173"/>
      <c r="E30" s="173"/>
      <c r="F30" s="171"/>
      <c r="G30" s="174"/>
      <c r="H30" s="174"/>
      <c r="I30" s="174"/>
      <c r="J30" s="174"/>
    </row>
    <row r="31" customFormat="false" ht="14.4" hidden="false" customHeight="false" outlineLevel="0" collapsed="false">
      <c r="A31" s="161"/>
      <c r="B31" s="161"/>
      <c r="C31" s="161"/>
      <c r="D31" s="161"/>
      <c r="E31" s="161"/>
      <c r="F31" s="161"/>
      <c r="G31" s="161"/>
      <c r="H31" s="161"/>
      <c r="I31" s="161"/>
      <c r="J31" s="161"/>
    </row>
    <row r="32" customFormat="false" ht="14.4" hidden="false" customHeight="false" outlineLevel="0" collapsed="false">
      <c r="A32" s="161"/>
      <c r="B32" s="161" t="s">
        <v>50</v>
      </c>
      <c r="C32" s="161"/>
      <c r="D32" s="161"/>
      <c r="E32" s="161"/>
      <c r="F32" s="161"/>
      <c r="G32" s="161"/>
      <c r="H32" s="161"/>
      <c r="I32" s="161"/>
      <c r="J32" s="161"/>
    </row>
    <row r="33" customFormat="false" ht="14.4" hidden="false" customHeight="false" outlineLevel="0" collapsed="false">
      <c r="A33" s="161"/>
      <c r="B33" s="161" t="s">
        <v>51</v>
      </c>
      <c r="C33" s="161"/>
      <c r="D33" s="161"/>
      <c r="E33" s="161"/>
      <c r="F33" s="161"/>
      <c r="G33" s="161"/>
      <c r="H33" s="161"/>
      <c r="I33" s="161"/>
      <c r="J33" s="161"/>
    </row>
    <row r="34" customFormat="false" ht="14.4" hidden="false" customHeight="false" outlineLevel="0" collapsed="false">
      <c r="A34" s="161"/>
      <c r="B34" s="161"/>
      <c r="C34" s="161"/>
      <c r="D34" s="161"/>
      <c r="E34" s="161"/>
      <c r="F34" s="161"/>
      <c r="G34" s="161"/>
      <c r="H34" s="161"/>
      <c r="I34" s="161"/>
      <c r="J34" s="161"/>
    </row>
    <row r="35" customFormat="false" ht="14.4" hidden="false" customHeight="false" outlineLevel="0" collapsed="false">
      <c r="A35" s="161"/>
      <c r="B35" s="161" t="s">
        <v>52</v>
      </c>
      <c r="C35" s="30"/>
      <c r="D35" s="175"/>
      <c r="E35" s="175"/>
      <c r="F35" s="175"/>
      <c r="G35" s="175"/>
      <c r="H35" s="161"/>
      <c r="I35" s="161"/>
      <c r="J35" s="161"/>
    </row>
    <row r="36" customFormat="false" ht="14.4" hidden="false" customHeight="false" outlineLevel="0" collapsed="false">
      <c r="A36" s="161"/>
      <c r="B36" s="161"/>
      <c r="C36" s="30"/>
      <c r="D36" s="14"/>
      <c r="E36" s="13" t="s">
        <v>53</v>
      </c>
      <c r="F36" s="14"/>
      <c r="G36" s="14"/>
      <c r="H36" s="161"/>
      <c r="I36" s="161"/>
      <c r="J36" s="161"/>
    </row>
    <row r="37" customFormat="false" ht="14.4" hidden="false" customHeight="false" outlineLevel="0" collapsed="false">
      <c r="A37" s="161"/>
      <c r="B37" s="161"/>
      <c r="C37" s="161"/>
      <c r="D37" s="161"/>
      <c r="E37" s="161"/>
      <c r="F37" s="161"/>
      <c r="G37" s="161"/>
      <c r="H37" s="161"/>
      <c r="I37" s="161"/>
      <c r="J37" s="161"/>
    </row>
    <row r="38" customFormat="false" ht="13.8" hidden="false" customHeight="true" outlineLevel="0" collapsed="false">
      <c r="A38" s="161"/>
      <c r="B38" s="161" t="s">
        <v>1</v>
      </c>
      <c r="C38" s="161"/>
      <c r="D38" s="176" t="s">
        <v>2</v>
      </c>
      <c r="E38" s="176"/>
      <c r="F38" s="176"/>
      <c r="G38" s="176"/>
      <c r="H38" s="161"/>
      <c r="I38" s="161"/>
      <c r="J38" s="161"/>
    </row>
    <row r="39" customFormat="false" ht="14.4" hidden="false" customHeight="false" outlineLevel="0" collapsed="false">
      <c r="A39" s="161"/>
      <c r="B39" s="161"/>
      <c r="C39" s="161"/>
      <c r="D39" s="161"/>
      <c r="E39" s="161"/>
      <c r="F39" s="161"/>
      <c r="G39" s="161"/>
      <c r="H39" s="161"/>
      <c r="I39" s="161"/>
      <c r="J39" s="161"/>
    </row>
    <row r="40" customFormat="false" ht="14.4" hidden="false" customHeight="false" outlineLevel="0" collapsed="false">
      <c r="A40" s="161"/>
      <c r="B40" s="161"/>
      <c r="C40" s="161"/>
      <c r="D40" s="30"/>
      <c r="E40" s="30"/>
      <c r="F40" s="30"/>
      <c r="G40" s="30"/>
      <c r="H40" s="30"/>
      <c r="I40" s="30"/>
      <c r="J40" s="30"/>
    </row>
    <row r="41" customFormat="false" ht="14.4" hidden="false" customHeight="true" outlineLevel="0" collapsed="false">
      <c r="A41" s="161"/>
      <c r="B41" s="177" t="s">
        <v>54</v>
      </c>
      <c r="C41" s="177"/>
      <c r="D41" s="177"/>
      <c r="E41" s="178"/>
      <c r="F41" s="178"/>
      <c r="G41" s="178"/>
      <c r="H41" s="178"/>
      <c r="I41" s="178"/>
      <c r="J41" s="178"/>
    </row>
    <row r="42" customFormat="false" ht="15" hidden="false" customHeight="true" outlineLevel="0" collapsed="false">
      <c r="A42" s="161"/>
      <c r="B42" s="161"/>
      <c r="C42" s="161"/>
      <c r="D42" s="9"/>
      <c r="E42" s="179" t="s">
        <v>55</v>
      </c>
      <c r="F42" s="179"/>
      <c r="G42" s="179"/>
      <c r="H42" s="179"/>
      <c r="I42" s="179"/>
      <c r="J42" s="179"/>
    </row>
    <row r="43" customFormat="false" ht="14.4" hidden="false" customHeight="false" outlineLevel="0" collapsed="false">
      <c r="A43" s="161"/>
      <c r="B43" s="161"/>
      <c r="C43" s="161"/>
      <c r="D43" s="30"/>
      <c r="E43" s="13"/>
      <c r="F43" s="13"/>
      <c r="G43" s="13"/>
      <c r="H43" s="13"/>
      <c r="I43" s="13"/>
      <c r="J43" s="13"/>
    </row>
    <row r="44" customFormat="false" ht="14.4" hidden="false" customHeight="false" outlineLevel="0" collapsed="false">
      <c r="A44" s="161"/>
      <c r="B44" s="161"/>
      <c r="C44" s="161"/>
      <c r="D44" s="9"/>
      <c r="E44" s="13"/>
      <c r="F44" s="13"/>
      <c r="G44" s="13"/>
      <c r="H44" s="13"/>
      <c r="I44" s="13"/>
      <c r="J44" s="13"/>
    </row>
    <row r="45" customFormat="false" ht="15" hidden="false" customHeight="true" outlineLevel="0" collapsed="false">
      <c r="A45" s="161"/>
      <c r="B45" s="177" t="s">
        <v>56</v>
      </c>
      <c r="C45" s="177"/>
      <c r="D45" s="9"/>
      <c r="E45" s="178"/>
      <c r="F45" s="178"/>
      <c r="G45" s="178"/>
      <c r="H45" s="178"/>
      <c r="I45" s="178"/>
      <c r="J45" s="178"/>
    </row>
    <row r="46" customFormat="false" ht="15" hidden="false" customHeight="true" outlineLevel="0" collapsed="false">
      <c r="A46" s="161"/>
      <c r="B46" s="161"/>
      <c r="C46" s="161"/>
      <c r="D46" s="30"/>
      <c r="E46" s="179" t="s">
        <v>55</v>
      </c>
      <c r="F46" s="179"/>
      <c r="G46" s="179"/>
      <c r="H46" s="179"/>
      <c r="I46" s="179"/>
      <c r="J46" s="179"/>
    </row>
    <row r="47" customFormat="false" ht="14.4" hidden="false" customHeight="false" outlineLevel="0" collapsed="false">
      <c r="A47" s="161"/>
      <c r="B47" s="161"/>
      <c r="C47" s="161"/>
      <c r="D47" s="161"/>
      <c r="E47" s="13"/>
      <c r="F47" s="13"/>
      <c r="G47" s="13"/>
      <c r="H47" s="13"/>
      <c r="I47" s="13"/>
      <c r="J47" s="13"/>
    </row>
    <row r="48" customFormat="false" ht="14.4" hidden="false" customHeight="false" outlineLevel="0" collapsed="false">
      <c r="A48" s="161"/>
      <c r="B48" s="161"/>
      <c r="C48" s="161"/>
      <c r="D48" s="161"/>
      <c r="E48" s="13"/>
      <c r="F48" s="13"/>
      <c r="G48" s="13"/>
      <c r="H48" s="13"/>
      <c r="I48" s="13"/>
      <c r="J48" s="13"/>
    </row>
    <row r="49" customFormat="false" ht="15" hidden="false" customHeight="true" outlineLevel="0" collapsed="false">
      <c r="A49" s="161"/>
      <c r="B49" s="180" t="s">
        <v>57</v>
      </c>
      <c r="C49" s="180"/>
      <c r="D49" s="180"/>
      <c r="E49" s="178"/>
      <c r="F49" s="178"/>
      <c r="G49" s="178"/>
      <c r="H49" s="178"/>
      <c r="I49" s="178"/>
      <c r="J49" s="178"/>
    </row>
    <row r="50" customFormat="false" ht="15" hidden="false" customHeight="true" outlineLevel="0" collapsed="false">
      <c r="A50" s="161"/>
      <c r="B50" s="161"/>
      <c r="C50" s="161"/>
      <c r="D50" s="161"/>
      <c r="E50" s="179" t="s">
        <v>55</v>
      </c>
      <c r="F50" s="179"/>
      <c r="G50" s="179"/>
      <c r="H50" s="179"/>
      <c r="I50" s="179"/>
      <c r="J50" s="179"/>
    </row>
    <row r="51" customFormat="false" ht="14.4" hidden="false" customHeight="false" outlineLevel="0" collapsed="false">
      <c r="A51" s="161"/>
      <c r="B51" s="161"/>
      <c r="C51" s="161"/>
      <c r="D51" s="161"/>
      <c r="E51" s="13"/>
      <c r="F51" s="13"/>
      <c r="G51" s="13"/>
      <c r="H51" s="13"/>
      <c r="I51" s="13"/>
      <c r="J51" s="13"/>
    </row>
    <row r="52" customFormat="false" ht="14.4" hidden="false" customHeight="false" outlineLevel="0" collapsed="false">
      <c r="A52" s="161"/>
      <c r="B52" s="181"/>
      <c r="C52" s="161"/>
      <c r="D52" s="161"/>
      <c r="E52" s="161"/>
      <c r="F52" s="161"/>
      <c r="G52" s="161"/>
      <c r="H52" s="161"/>
      <c r="I52" s="161"/>
      <c r="J52" s="161"/>
    </row>
    <row r="53" customFormat="false" ht="14.4" hidden="false" customHeight="false" outlineLevel="0" collapsed="false">
      <c r="A53" s="161"/>
      <c r="B53" s="181"/>
      <c r="C53" s="161"/>
      <c r="D53" s="161"/>
      <c r="E53" s="161"/>
      <c r="F53" s="161"/>
      <c r="G53" s="161"/>
      <c r="H53" s="161"/>
      <c r="I53" s="161"/>
      <c r="J53" s="161"/>
    </row>
    <row r="54" customFormat="false" ht="14.4" hidden="false" customHeight="false" outlineLevel="0" collapsed="false">
      <c r="A54" s="181"/>
      <c r="B54" s="181"/>
      <c r="C54" s="181"/>
      <c r="D54" s="181"/>
      <c r="E54" s="181"/>
      <c r="F54" s="181"/>
      <c r="G54" s="181"/>
      <c r="H54" s="181"/>
      <c r="I54" s="181"/>
      <c r="J54" s="181"/>
    </row>
    <row r="55" customFormat="false" ht="14.4" hidden="false" customHeight="false" outlineLevel="0" collapsed="false">
      <c r="A55" s="181"/>
      <c r="B55" s="181"/>
      <c r="C55" s="181"/>
      <c r="D55" s="181"/>
      <c r="E55" s="181"/>
      <c r="F55" s="181"/>
      <c r="G55" s="181"/>
      <c r="H55" s="181"/>
      <c r="I55" s="181"/>
      <c r="J55" s="181"/>
    </row>
    <row r="56" customFormat="false" ht="14.4" hidden="false" customHeight="false" outlineLevel="0" collapsed="false">
      <c r="A56" s="181"/>
      <c r="B56" s="161" t="s">
        <v>58</v>
      </c>
      <c r="C56" s="181"/>
      <c r="D56" s="181"/>
      <c r="E56" s="181"/>
      <c r="F56" s="181"/>
      <c r="G56" s="181"/>
      <c r="H56" s="181"/>
      <c r="I56" s="181"/>
      <c r="J56" s="181"/>
    </row>
    <row r="57" customFormat="false" ht="14.4" hidden="false" customHeight="false" outlineLevel="0" collapsed="false">
      <c r="A57" s="181"/>
      <c r="B57" s="161"/>
      <c r="C57" s="181"/>
      <c r="D57" s="181"/>
      <c r="E57" s="181"/>
      <c r="F57" s="181"/>
      <c r="G57" s="181"/>
      <c r="H57" s="181"/>
      <c r="I57" s="181"/>
      <c r="J57" s="181"/>
    </row>
    <row r="58" customFormat="false" ht="14.4" hidden="false" customHeight="false" outlineLevel="0" collapsed="false">
      <c r="A58" s="181"/>
      <c r="B58" s="181"/>
      <c r="C58" s="181"/>
      <c r="D58" s="181"/>
      <c r="E58" s="181"/>
      <c r="F58" s="181"/>
      <c r="G58" s="181"/>
      <c r="H58" s="181"/>
      <c r="I58" s="181"/>
      <c r="J58" s="181"/>
    </row>
    <row r="59" customFormat="false" ht="14.4" hidden="false" customHeight="false" outlineLevel="0" collapsed="false">
      <c r="A59" s="181"/>
      <c r="B59" s="181"/>
      <c r="C59" s="181"/>
      <c r="D59" s="181"/>
      <c r="E59" s="181"/>
      <c r="F59" s="181"/>
      <c r="G59" s="181"/>
      <c r="H59" s="181"/>
      <c r="I59" s="181"/>
      <c r="J59" s="181"/>
    </row>
  </sheetData>
  <mergeCells count="32">
    <mergeCell ref="D3:I4"/>
    <mergeCell ref="B8:C9"/>
    <mergeCell ref="D8:J9"/>
    <mergeCell ref="B11:J11"/>
    <mergeCell ref="B12:J14"/>
    <mergeCell ref="B15:J17"/>
    <mergeCell ref="B19:C20"/>
    <mergeCell ref="D19:J20"/>
    <mergeCell ref="B22:C23"/>
    <mergeCell ref="D22:J23"/>
    <mergeCell ref="B25:C26"/>
    <mergeCell ref="D25:J26"/>
    <mergeCell ref="B28:E28"/>
    <mergeCell ref="G28:J28"/>
    <mergeCell ref="B29:E30"/>
    <mergeCell ref="G29:J30"/>
    <mergeCell ref="D35:G35"/>
    <mergeCell ref="D38:G38"/>
    <mergeCell ref="B41:D41"/>
    <mergeCell ref="E41:J41"/>
    <mergeCell ref="E42:J42"/>
    <mergeCell ref="E43:J43"/>
    <mergeCell ref="E44:J44"/>
    <mergeCell ref="B45:C45"/>
    <mergeCell ref="E45:J45"/>
    <mergeCell ref="E46:J46"/>
    <mergeCell ref="E47:J47"/>
    <mergeCell ref="E48:J48"/>
    <mergeCell ref="B49:D49"/>
    <mergeCell ref="E49:J49"/>
    <mergeCell ref="E50:J50"/>
    <mergeCell ref="E51:J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Åbo Akademi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2013-08-21T13:20:37Z</dcterms:created>
  <dc:creator>Veli-Matti Reitti</dc:creator>
  <dc:description/>
  <dc:language>en-US</dc:language>
  <cp:lastModifiedBy/>
  <cp:lastPrinted>2016-09-01T07:28:56Z</cp:lastPrinted>
  <dcterms:modified xsi:type="dcterms:W3CDTF">2017-09-15T12:55:41Z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Åbo Akademi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