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350" activeTab="1"/>
  </bookViews>
  <sheets>
    <sheet name="算法版本计划" sheetId="28" r:id="rId1"/>
    <sheet name="训练记录" sheetId="1" r:id="rId2"/>
    <sheet name="训练记录备份" sheetId="32" r:id="rId3"/>
    <sheet name="ldm rerange" sheetId="16" r:id="rId4"/>
    <sheet name="ibug" sheetId="30" r:id="rId5"/>
    <sheet name="Sheet8" sheetId="33" r:id="rId6"/>
  </sheets>
  <definedNames>
    <definedName name="_xlnm._FilterDatabase" localSheetId="1" hidden="1">训练记录!$W$48:$Y$55</definedName>
  </definedNames>
  <calcPr calcId="144525"/>
</workbook>
</file>

<file path=xl/sharedStrings.xml><?xml version="1.0" encoding="utf-8"?>
<sst xmlns="http://schemas.openxmlformats.org/spreadsheetml/2006/main" count="2075" uniqueCount="259">
  <si>
    <t>2D人脸检测算法模型训练</t>
  </si>
  <si>
    <t>目标：误检&lt;=0.0078%，漏检&lt;=19.59%</t>
  </si>
  <si>
    <t>版本</t>
  </si>
  <si>
    <t>是否提测</t>
  </si>
  <si>
    <t>训练数据集</t>
  </si>
  <si>
    <t>测试数据集</t>
  </si>
  <si>
    <t>目标</t>
  </si>
  <si>
    <t>测试结果</t>
  </si>
  <si>
    <t>下一步算法思路</t>
  </si>
  <si>
    <t>输出物</t>
  </si>
  <si>
    <t>完成时间</t>
  </si>
  <si>
    <t>V0.0.1</t>
  </si>
  <si>
    <t>否</t>
  </si>
  <si>
    <t>WIDER FACE -- 12880张</t>
  </si>
  <si>
    <t>仅测试</t>
  </si>
  <si>
    <t>训练失败</t>
  </si>
  <si>
    <t>修改部分bug</t>
  </si>
  <si>
    <t>PRO三层网络模型pt/pth/pkl文件</t>
  </si>
  <si>
    <t>V0.0.2</t>
  </si>
  <si>
    <t>湛江闸机照 -- 982张</t>
  </si>
  <si>
    <t>训练数据不足</t>
  </si>
  <si>
    <t>增加训练数据</t>
  </si>
  <si>
    <t>V0.0.3</t>
  </si>
  <si>
    <t>湛江闸机+CeleA -- 10982张</t>
  </si>
  <si>
    <t>R_Net梯度爆炸</t>
  </si>
  <si>
    <t>调超参数</t>
  </si>
  <si>
    <t>V0.0.4</t>
  </si>
  <si>
    <t>CeleA -- 200000张</t>
  </si>
  <si>
    <t>V0.0.5</t>
  </si>
  <si>
    <t>是</t>
  </si>
  <si>
    <t>湛江单人闸机照+单人眼镜照+单人帽子照+单人自拍照+CeleA+WIDER FACE -- 31847张</t>
  </si>
  <si>
    <t>眼镜，帽子，逆光，湛江过闸，问题库</t>
  </si>
  <si>
    <t>达到云从水平</t>
  </si>
  <si>
    <t>误检：云从0.0078%，佳都1.1388%；</t>
  </si>
  <si>
    <t>增加负样本</t>
  </si>
  <si>
    <t>漏检：云从19.59%，佳都26.08%</t>
  </si>
  <si>
    <t>V0.0.6</t>
  </si>
  <si>
    <t>湛江单人闸机照+单人眼镜照+单人帽子照+单人自拍照+CeleA+WIDER FACE -- 61853张</t>
  </si>
  <si>
    <t>降低误漏检率达到云从水平</t>
  </si>
  <si>
    <t>负样本不足，误漏检未解决</t>
  </si>
  <si>
    <t>V0.0.7</t>
  </si>
  <si>
    <t>湛江单人闸机照+单人眼镜照+单人帽子照+单人自拍照+CeleA+WIDER FACE -- 73133张</t>
  </si>
  <si>
    <t>数据增广，把人脸图通过脚本ps到复杂背景图上</t>
  </si>
  <si>
    <t>V0.0.8</t>
  </si>
  <si>
    <r>
      <rPr>
        <b/>
        <sz val="12"/>
        <color theme="1"/>
        <rFont val="等线"/>
        <charset val="134"/>
        <scheme val="minor"/>
      </rPr>
      <t>数据增广</t>
    </r>
    <r>
      <rPr>
        <sz val="12"/>
        <color theme="1"/>
        <rFont val="等线"/>
        <charset val="134"/>
        <scheme val="minor"/>
      </rPr>
      <t xml:space="preserve"> (湛江单人闸机照+单人眼镜照+单人帽子照+单人自拍照+CeleA+WIDER FACE) -- 75212张</t>
    </r>
  </si>
  <si>
    <t>目前眼镜，帽子，逆光测试集结果均与云从持平</t>
  </si>
  <si>
    <t>调整超参，换设备训练，手动在第三层网络训练中增加负样本</t>
  </si>
  <si>
    <t>V0.0.9</t>
  </si>
  <si>
    <r>
      <rPr>
        <b/>
        <sz val="12"/>
        <color theme="1"/>
        <rFont val="等线"/>
        <charset val="134"/>
        <scheme val="minor"/>
      </rPr>
      <t>数据增广</t>
    </r>
    <r>
      <rPr>
        <sz val="12"/>
        <color theme="1"/>
        <rFont val="等线"/>
        <charset val="134"/>
        <scheme val="minor"/>
      </rPr>
      <t xml:space="preserve"> (湛江单人闸机照+单人眼镜照+单人帽子照+单人自拍照+CeleA+WIDER FACE) -- 73133张</t>
    </r>
  </si>
  <si>
    <t>优化效果并不明显</t>
  </si>
  <si>
    <t>数据增强，调整P_net pre data IOU &amp; crop &amp; for循环，使每一层网络正、负、局部样本均增加20倍以上，</t>
  </si>
  <si>
    <t>V0.1.0</t>
  </si>
  <si>
    <r>
      <rPr>
        <b/>
        <sz val="12"/>
        <color rgb="FF000000"/>
        <rFont val="等线"/>
        <charset val="134"/>
        <scheme val="minor"/>
      </rPr>
      <t>数据增广</t>
    </r>
    <r>
      <rPr>
        <sz val="12"/>
        <color theme="1"/>
        <rFont val="等线"/>
        <charset val="134"/>
        <scheme val="minor"/>
      </rPr>
      <t xml:space="preserve"> (湛江单人闸机照+单人眼镜照+单人帽子照+单人自拍照+CeleA+WIDER FACE) -- 73133张</t>
    </r>
  </si>
  <si>
    <t>漏检少了，误检多了,且在R,O网络增加样本数量并无明显效果，P网络增加样本数量好像好一点</t>
  </si>
  <si>
    <r>
      <rPr>
        <sz val="12"/>
        <color rgb="FF000000"/>
        <rFont val="等线"/>
        <charset val="134"/>
        <scheme val="minor"/>
      </rPr>
      <t>数据增强，调整代码中切割图片IOU和for循环为</t>
    </r>
    <r>
      <rPr>
        <b/>
        <sz val="12"/>
        <color rgb="FF000000"/>
        <rFont val="等线"/>
        <charset val="134"/>
        <scheme val="minor"/>
      </rPr>
      <t>原始参数</t>
    </r>
    <r>
      <rPr>
        <sz val="12"/>
        <color rgb="FF000000"/>
        <rFont val="等线"/>
        <charset val="134"/>
        <scheme val="minor"/>
      </rPr>
      <t>，增加DL_ir训练数据31798</t>
    </r>
  </si>
  <si>
    <t>V0.1.1</t>
  </si>
  <si>
    <r>
      <rPr>
        <b/>
        <sz val="12"/>
        <color rgb="FF000000"/>
        <rFont val="等线"/>
        <charset val="134"/>
        <scheme val="minor"/>
      </rPr>
      <t>数据增广</t>
    </r>
    <r>
      <rPr>
        <sz val="12"/>
        <color theme="1"/>
        <rFont val="等线"/>
        <charset val="134"/>
        <scheme val="minor"/>
      </rPr>
      <t xml:space="preserve"> (湛江单人闸机照+单人眼镜照+单人帽子照+单人自拍照+CeleA+WIDER FACE)  +DL_ir -- 73133 rgb + 31798 ir = 104931张</t>
    </r>
  </si>
  <si>
    <r>
      <rPr>
        <sz val="12"/>
        <color rgb="FF000000"/>
        <rFont val="等线"/>
        <charset val="134"/>
        <scheme val="minor"/>
      </rPr>
      <t xml:space="preserve">湛江过闸9789张RGB，地铁实际12000张RGB/11159张IR </t>
    </r>
    <r>
      <rPr>
        <b/>
        <sz val="12"/>
        <color rgb="FF000000"/>
        <rFont val="等线"/>
        <charset val="134"/>
        <scheme val="minor"/>
      </rPr>
      <t>(retinaface+centerface基准 + 只检测最大人脸)</t>
    </r>
  </si>
  <si>
    <t>降低误漏检率达到云从水平, 能检测红外图</t>
  </si>
  <si>
    <t>效果和云从差不多，但发现增加了IR数据对RGB检测效果有影响</t>
  </si>
  <si>
    <t>增加IR数据使RGB : IR = 1 : 1</t>
  </si>
  <si>
    <t>V0.1.2</t>
  </si>
  <si>
    <r>
      <rPr>
        <b/>
        <sz val="12"/>
        <color rgb="FF000000"/>
        <rFont val="等线"/>
        <charset val="134"/>
        <scheme val="minor"/>
      </rPr>
      <t>数据增广</t>
    </r>
    <r>
      <rPr>
        <sz val="12"/>
        <color theme="1"/>
        <rFont val="等线"/>
        <charset val="134"/>
        <scheme val="minor"/>
      </rPr>
      <t xml:space="preserve"> (湛江单人闸机照+单人眼镜照+单人帽子照+单人自拍照+CeleA+WIDER FACE)  +DL_ir + PCL_ir_employees -- 73133 rgb + 31798 dl_ir+ 41177 pcl_ir_employees= 146108 张(RGB:IR = 1:1)</t>
    </r>
  </si>
  <si>
    <t>效果和云从差不多，但发现增加了IR数据对RGB检测效果有影响，牺牲了2%的RGB检测能力，提升了65%的IR的检测能力</t>
  </si>
  <si>
    <t>增加真实地铁场景数据</t>
  </si>
  <si>
    <t>V0.1.3</t>
  </si>
  <si>
    <r>
      <rPr>
        <b/>
        <sz val="12"/>
        <color rgb="FF000000"/>
        <rFont val="等线"/>
        <charset val="134"/>
        <scheme val="minor"/>
      </rPr>
      <t xml:space="preserve">数据增广 </t>
    </r>
    <r>
      <rPr>
        <sz val="12"/>
        <color rgb="FF000000"/>
        <rFont val="等线"/>
        <charset val="134"/>
        <scheme val="minor"/>
      </rPr>
      <t>(湛江单人闸机照+单人眼镜照+单人帽子照+单人自拍照+CeleA+WIDER FACE)  +DL_ir + PCL_ir_employees -- 73133 rgb + 31798 dl_ir + 41177 pcl_ir_employees + (rgb6734, ir6615)real_subway = 159457 张(RGB:IR = 1:1)</t>
    </r>
  </si>
  <si>
    <t>降低误漏检率，牺牲最少的RGB检测能力，提升最大的IR的检测能力</t>
  </si>
  <si>
    <t>2D人脸对齐算法模型训练</t>
  </si>
  <si>
    <t>目标：在CASIA-FACE V5测试集上当 MNE = 0.003时 PFL = 95%</t>
  </si>
  <si>
    <t>WFLW -- 7500张</t>
  </si>
  <si>
    <t>CASIA-FACE V5</t>
  </si>
  <si>
    <t>在MNE-PFL上超越云从水平</t>
  </si>
  <si>
    <t>在MNE-PFL上已超越云从水平</t>
  </si>
  <si>
    <t>减少98点至17点</t>
  </si>
  <si>
    <t>PFLD模型文件pth</t>
  </si>
  <si>
    <t>减少点数后能减少精度缺失</t>
  </si>
  <si>
    <t>loss计算涵盖某些边缘点，无法去除</t>
  </si>
  <si>
    <t>修改原98点模型为25点预训练模型，修改标注文件对应点</t>
  </si>
  <si>
    <t>25个点的精确度能在MNE-PFL上超越云从水平</t>
  </si>
  <si>
    <t>已经很接近于云从水平但精确度仍需优化</t>
  </si>
  <si>
    <t>增加训练样本旋转、翻转次数，使训练样本增加3倍</t>
  </si>
  <si>
    <t>提高困难样本精确度</t>
  </si>
  <si>
    <t>已经超过云从水平</t>
  </si>
  <si>
    <t>增加训练样本旋转、翻转次数，使训练样本增加5倍</t>
  </si>
  <si>
    <t xml:space="preserve">WFLW -- 7497张 </t>
  </si>
  <si>
    <t>效果与上个版本差不多</t>
  </si>
  <si>
    <t>减少点数为9个点,增加训练样本旋转、翻转次数，使训练样本增加2倍</t>
  </si>
  <si>
    <t>已超过云从水平，但困难样本需要增加</t>
  </si>
  <si>
    <t>增加旋转角度10度，增加训练样本旋转、翻转次数，使训练样本增加3倍</t>
  </si>
  <si>
    <t>CASIA-FACE V5和HELEN+FPLW</t>
  </si>
  <si>
    <t>检测稳定，困难样本解决</t>
  </si>
  <si>
    <t>已完全超过云从水平</t>
  </si>
  <si>
    <t>增加旋转角度30度，增加训练样本旋转、翻转次数，使训练样本增加4倍</t>
  </si>
  <si>
    <t>检测稳定，大角度、侧脸等困难样本解决</t>
  </si>
  <si>
    <t>上个版本基础上增加训练数据困难样本</t>
  </si>
  <si>
    <t xml:space="preserve">WFLW (7497)+ AFW (135) + Ibug (337) -- 7969张 </t>
  </si>
  <si>
    <t>上个版本基础上增加真实闸机训练数据</t>
  </si>
  <si>
    <t>P40</t>
  </si>
  <si>
    <t>ori pic num</t>
  </si>
  <si>
    <t>train data num</t>
  </si>
  <si>
    <t>batch size</t>
  </si>
  <si>
    <t>steps</t>
  </si>
  <si>
    <t>real steps</t>
  </si>
  <si>
    <t>time(s)/step</t>
  </si>
  <si>
    <t>epoch</t>
  </si>
  <si>
    <t>tr hr 10ep</t>
  </si>
  <si>
    <t>tr day</t>
  </si>
  <si>
    <t>lr</t>
  </si>
  <si>
    <t>pos</t>
  </si>
  <si>
    <t>part</t>
  </si>
  <si>
    <t>all_pos</t>
  </si>
  <si>
    <t>neg</t>
  </si>
  <si>
    <t>ldm</t>
  </si>
  <si>
    <t>p</t>
  </si>
  <si>
    <t>r</t>
  </si>
  <si>
    <t>p_c</t>
  </si>
  <si>
    <t>o</t>
  </si>
  <si>
    <t>r_c</t>
  </si>
  <si>
    <t>o_c</t>
  </si>
  <si>
    <t>5a</t>
  </si>
  <si>
    <t>tr hr 20ep</t>
  </si>
  <si>
    <t>数量比例正常</t>
  </si>
  <si>
    <t>for循环放错位置了</t>
  </si>
  <si>
    <t>A100</t>
  </si>
  <si>
    <t>0.0.3</t>
  </si>
  <si>
    <t>0.0.4</t>
  </si>
  <si>
    <t>0.0.5</t>
  </si>
  <si>
    <t>0.0.6</t>
  </si>
  <si>
    <t>0.0.7</t>
  </si>
  <si>
    <t>0.0.8</t>
  </si>
  <si>
    <t>0.0.9</t>
  </si>
  <si>
    <t>A100+3倍样本增加</t>
  </si>
  <si>
    <t>A100+5倍样本增加</t>
  </si>
  <si>
    <t>A100+3倍样本增加+9点</t>
  </si>
  <si>
    <t>A100+3倍样本增加+9点+旋转角度增加10</t>
  </si>
  <si>
    <t>A100+10倍样本增加+9点+旋转角度增加120</t>
  </si>
  <si>
    <t>A100+4倍样本增加+9点+0.0.8预训练模型+旋转角度增加30度+Ibug(135)+AFW(337)新增数据</t>
  </si>
  <si>
    <t>factor</t>
  </si>
  <si>
    <t>cd</t>
  </si>
  <si>
    <t>train bs</t>
  </si>
  <si>
    <t>val bs</t>
  </si>
  <si>
    <t>we dc</t>
  </si>
  <si>
    <t>效果</t>
  </si>
  <si>
    <t>可以</t>
  </si>
  <si>
    <t>model 952 CED超过云从</t>
  </si>
  <si>
    <t>不够4好</t>
  </si>
  <si>
    <t>CED mne &lt; 0.03 超过云从，&gt; 0.03和云从差不多</t>
  </si>
  <si>
    <t>CED mne &lt; 0.03 超过98预训练模型，&gt; 0.03和98预训练模型差不多</t>
  </si>
  <si>
    <t>和上个版本差不多</t>
  </si>
  <si>
    <t>现需要增加数据或2次数据增强</t>
  </si>
  <si>
    <t>tot</t>
  </si>
  <si>
    <t>0.5-0.7, 0.7</t>
  </si>
  <si>
    <t>左眉毛 左</t>
  </si>
  <si>
    <t>左眉毛 右</t>
  </si>
  <si>
    <t>左眼角 左</t>
  </si>
  <si>
    <t>左眼瞳孔</t>
  </si>
  <si>
    <t>左眼角 右</t>
  </si>
  <si>
    <t>右眉毛 左</t>
  </si>
  <si>
    <t>右眉毛 右</t>
  </si>
  <si>
    <t>右眼角 左</t>
  </si>
  <si>
    <t>右眼</t>
  </si>
  <si>
    <t>右眼角 右</t>
  </si>
  <si>
    <t>鼻尖</t>
  </si>
  <si>
    <t>左鼻角</t>
  </si>
  <si>
    <t>右鼻角</t>
  </si>
  <si>
    <t>左嘴角</t>
  </si>
  <si>
    <t>下嘴唇中</t>
  </si>
  <si>
    <t>右嘴角</t>
  </si>
  <si>
    <t>下巴尖</t>
  </si>
  <si>
    <t>人脸框左上x</t>
  </si>
  <si>
    <t>人脸框左上y</t>
  </si>
  <si>
    <t>人脸框右下x</t>
  </si>
  <si>
    <t>人脸框右下y</t>
  </si>
  <si>
    <t>姿态</t>
  </si>
  <si>
    <t>表情</t>
  </si>
  <si>
    <t>亮度</t>
  </si>
  <si>
    <t>化妆</t>
  </si>
  <si>
    <t>遮挡</t>
  </si>
  <si>
    <t>模糊</t>
  </si>
  <si>
    <t>图片名</t>
  </si>
  <si>
    <t>原始标注图点号</t>
  </si>
  <si>
    <t>标注号</t>
  </si>
  <si>
    <t>66 67</t>
  </si>
  <si>
    <t>76 77</t>
  </si>
  <si>
    <t>120 121</t>
  </si>
  <si>
    <t>192 193</t>
  </si>
  <si>
    <t>128 129</t>
  </si>
  <si>
    <t>100 101</t>
  </si>
  <si>
    <t>92 93</t>
  </si>
  <si>
    <t>136 137</t>
  </si>
  <si>
    <t>194 195</t>
  </si>
  <si>
    <t>144 145</t>
  </si>
  <si>
    <t>108 109</t>
  </si>
  <si>
    <t>110 111</t>
  </si>
  <si>
    <t>118 119</t>
  </si>
  <si>
    <t>152 153</t>
  </si>
  <si>
    <t>170 171</t>
  </si>
  <si>
    <t>164 165</t>
  </si>
  <si>
    <t>32 33</t>
  </si>
  <si>
    <t>左脸颞颌上</t>
  </si>
  <si>
    <t>左下颌</t>
  </si>
  <si>
    <t>右下颌</t>
  </si>
  <si>
    <t>右脸颞颌上</t>
  </si>
  <si>
    <t>左眉毛 顶</t>
  </si>
  <si>
    <t>左眉毛 右上</t>
  </si>
  <si>
    <t>左眉毛 右下</t>
  </si>
  <si>
    <t>右眉毛 左上</t>
  </si>
  <si>
    <t>右眉毛 顶</t>
  </si>
  <si>
    <t>右眉毛 左下</t>
  </si>
  <si>
    <t>右眼瞳孔</t>
  </si>
  <si>
    <t>0 1</t>
  </si>
  <si>
    <t>16 17</t>
  </si>
  <si>
    <t>48 49</t>
  </si>
  <si>
    <t>64 65</t>
  </si>
  <si>
    <t>70 71</t>
  </si>
  <si>
    <t>74 75</t>
  </si>
  <si>
    <t>84 85</t>
  </si>
  <si>
    <t>88 89</t>
  </si>
  <si>
    <t>2 3</t>
  </si>
  <si>
    <t>4 5</t>
  </si>
  <si>
    <t>6 7</t>
  </si>
  <si>
    <t>8 9</t>
  </si>
  <si>
    <t>10 11</t>
  </si>
  <si>
    <t>12 13</t>
  </si>
  <si>
    <t xml:space="preserve">14 15 </t>
  </si>
  <si>
    <t>18 19</t>
  </si>
  <si>
    <t>20 21</t>
  </si>
  <si>
    <t>22 23</t>
  </si>
  <si>
    <t>24 25</t>
  </si>
  <si>
    <t>26 27</t>
  </si>
  <si>
    <t>28 29</t>
  </si>
  <si>
    <t>30 31</t>
  </si>
  <si>
    <t>34 35</t>
  </si>
  <si>
    <t>36 37</t>
  </si>
  <si>
    <t>38 39</t>
  </si>
  <si>
    <t>40 41</t>
  </si>
  <si>
    <t>42 43</t>
  </si>
  <si>
    <t>44 45</t>
  </si>
  <si>
    <t>46 47</t>
  </si>
  <si>
    <t>WFLW</t>
  </si>
  <si>
    <t>158 159</t>
  </si>
  <si>
    <t xml:space="preserve">164 165 </t>
  </si>
  <si>
    <t>300W</t>
  </si>
  <si>
    <t>61 62</t>
  </si>
  <si>
    <t>73 74</t>
  </si>
  <si>
    <t>79 80</t>
  </si>
  <si>
    <t>85 86</t>
  </si>
  <si>
    <t>91 92</t>
  </si>
  <si>
    <t>97 98</t>
  </si>
  <si>
    <t>103 104</t>
  </si>
  <si>
    <t>109 110</t>
  </si>
  <si>
    <t>115 116</t>
  </si>
  <si>
    <t>Epoch</t>
  </si>
  <si>
    <t>accuracy</t>
  </si>
  <si>
    <t>cls</t>
  </si>
  <si>
    <t>loss</t>
  </si>
  <si>
    <t>bbox</t>
  </si>
  <si>
    <t>landmark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</si>
</sst>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176" formatCode="#\ ?/?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178" formatCode="0_ "/>
    <numFmt numFmtId="179" formatCode="0.0000000000000_ "/>
    <numFmt numFmtId="180" formatCode="#\ ??/??"/>
  </numFmts>
  <fonts count="29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等线"/>
      <charset val="0"/>
      <scheme val="minor"/>
    </font>
    <font>
      <sz val="10.5"/>
      <color theme="1"/>
      <name val="宋体"/>
      <charset val="134"/>
    </font>
    <font>
      <sz val="11"/>
      <color rgb="FFFF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2"/>
      <color rgb="FFFF0000"/>
      <name val="宋体"/>
      <charset val="134"/>
    </font>
    <font>
      <b/>
      <sz val="12"/>
      <color rgb="FFFF0000"/>
      <name val="Arial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0" applyFont="1" applyAlignment="1"/>
    <xf numFmtId="0" fontId="0" fillId="0" borderId="0" xfId="0" applyFill="1" applyBorder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178" fontId="0" fillId="0" borderId="0" xfId="0" applyNumberFormat="1"/>
    <xf numFmtId="0" fontId="0" fillId="0" borderId="0" xfId="0" applyFill="1"/>
    <xf numFmtId="0" fontId="4" fillId="3" borderId="0" xfId="0" applyFont="1" applyFill="1"/>
    <xf numFmtId="0" fontId="4" fillId="0" borderId="0" xfId="0" applyFont="1" applyFill="1"/>
    <xf numFmtId="178" fontId="0" fillId="2" borderId="0" xfId="0" applyNumberFormat="1" applyFill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78" fontId="0" fillId="4" borderId="3" xfId="0" applyNumberFormat="1" applyFill="1" applyBorder="1"/>
    <xf numFmtId="0" fontId="0" fillId="0" borderId="3" xfId="0" applyBorder="1"/>
    <xf numFmtId="178" fontId="0" fillId="0" borderId="3" xfId="0" applyNumberFormat="1" applyBorder="1"/>
    <xf numFmtId="178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78" fontId="0" fillId="4" borderId="3" xfId="0" applyNumberFormat="1" applyFill="1" applyBorder="1" applyAlignment="1">
      <alignment vertical="center"/>
    </xf>
    <xf numFmtId="0" fontId="4" fillId="3" borderId="0" xfId="0" applyNumberFormat="1" applyFont="1" applyFill="1"/>
    <xf numFmtId="0" fontId="4" fillId="0" borderId="0" xfId="0" applyNumberFormat="1" applyFont="1" applyFill="1"/>
    <xf numFmtId="10" fontId="4" fillId="3" borderId="0" xfId="0" applyNumberFormat="1" applyFont="1" applyFill="1"/>
    <xf numFmtId="10" fontId="4" fillId="0" borderId="0" xfId="0" applyNumberFormat="1" applyFont="1" applyFill="1"/>
    <xf numFmtId="0" fontId="4" fillId="2" borderId="0" xfId="0" applyFont="1" applyFill="1"/>
    <xf numFmtId="177" fontId="0" fillId="0" borderId="3" xfId="0" applyNumberFormat="1" applyBorder="1"/>
    <xf numFmtId="0" fontId="0" fillId="0" borderId="4" xfId="0" applyBorder="1"/>
    <xf numFmtId="0" fontId="0" fillId="0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5" borderId="3" xfId="0" applyFill="1" applyBorder="1"/>
    <xf numFmtId="0" fontId="0" fillId="0" borderId="3" xfId="0" applyFill="1" applyBorder="1"/>
    <xf numFmtId="0" fontId="4" fillId="0" borderId="0" xfId="0" applyFont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79" fontId="0" fillId="0" borderId="0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/>
    <xf numFmtId="178" fontId="0" fillId="6" borderId="3" xfId="0" applyNumberFormat="1" applyFill="1" applyBorder="1"/>
    <xf numFmtId="176" fontId="0" fillId="0" borderId="0" xfId="0" applyNumberFormat="1"/>
    <xf numFmtId="178" fontId="0" fillId="0" borderId="3" xfId="0" applyNumberFormat="1" applyFill="1" applyBorder="1"/>
    <xf numFmtId="180" fontId="0" fillId="0" borderId="0" xfId="0" applyNumberFormat="1"/>
    <xf numFmtId="177" fontId="0" fillId="0" borderId="0" xfId="0" applyNumberFormat="1"/>
    <xf numFmtId="11" fontId="0" fillId="0" borderId="3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Font="1" applyFill="1" applyAlignment="1"/>
    <xf numFmtId="0" fontId="5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10" fontId="8" fillId="0" borderId="3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left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/>
    <xf numFmtId="0" fontId="9" fillId="0" borderId="3" xfId="0" applyFont="1" applyFill="1" applyBorder="1" applyAlignment="1">
      <alignment wrapText="1"/>
    </xf>
    <xf numFmtId="0" fontId="10" fillId="8" borderId="3" xfId="0" applyFont="1" applyFill="1" applyBorder="1" applyAlignment="1">
      <alignment vertical="center" wrapText="1"/>
    </xf>
    <xf numFmtId="0" fontId="9" fillId="8" borderId="3" xfId="0" applyFont="1" applyFill="1" applyBorder="1" applyAlignment="1">
      <alignment horizontal="center" vertical="center" wrapText="1"/>
    </xf>
    <xf numFmtId="10" fontId="8" fillId="8" borderId="3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31" fontId="8" fillId="0" borderId="6" xfId="0" applyNumberFormat="1" applyFont="1" applyFill="1" applyBorder="1" applyAlignment="1">
      <alignment horizontal="center" vertical="center" wrapText="1"/>
    </xf>
    <xf numFmtId="31" fontId="8" fillId="8" borderId="6" xfId="0" applyNumberFormat="1" applyFont="1" applyFill="1" applyBorder="1" applyAlignment="1">
      <alignment horizontal="center" vertical="center" wrapText="1"/>
    </xf>
    <xf numFmtId="31" fontId="8" fillId="8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1" fontId="8" fillId="8" borderId="0" xfId="0" applyNumberFormat="1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4"/>
  <sheetViews>
    <sheetView zoomScale="85" zoomScaleNormal="85" topLeftCell="A4" workbookViewId="0">
      <selection activeCell="F73" sqref="F73"/>
    </sheetView>
  </sheetViews>
  <sheetFormatPr defaultColWidth="9" defaultRowHeight="14.25"/>
  <cols>
    <col min="2" max="2" width="14.5" style="71" customWidth="1"/>
    <col min="3" max="3" width="8.625" style="71" customWidth="1"/>
    <col min="4" max="4" width="31.4666666666667" style="71" customWidth="1"/>
    <col min="5" max="5" width="27.9333333333333" style="71" customWidth="1"/>
    <col min="6" max="6" width="17.8833333333333" style="71" customWidth="1"/>
    <col min="7" max="7" width="30.725" style="71" customWidth="1"/>
    <col min="8" max="8" width="27.2" style="71" customWidth="1"/>
    <col min="9" max="9" width="12.2" style="71" customWidth="1"/>
    <col min="10" max="10" width="14.875" style="71" customWidth="1"/>
    <col min="11" max="16384" width="9" style="71"/>
  </cols>
  <sheetData>
    <row r="2" s="71" customFormat="1" ht="15.75" spans="2:10">
      <c r="B2" s="72" t="s">
        <v>0</v>
      </c>
      <c r="C2" s="72"/>
      <c r="D2" s="72"/>
      <c r="E2" s="72"/>
      <c r="F2" s="72"/>
      <c r="G2" s="72"/>
      <c r="H2" s="72"/>
      <c r="I2" s="72"/>
      <c r="J2" s="72"/>
    </row>
    <row r="3" s="71" customFormat="1" spans="2:10">
      <c r="B3" s="73" t="s">
        <v>1</v>
      </c>
      <c r="C3" s="73"/>
      <c r="D3" s="74"/>
      <c r="E3" s="74"/>
      <c r="F3" s="74"/>
      <c r="G3" s="74"/>
      <c r="H3" s="74"/>
      <c r="I3" s="74"/>
      <c r="J3" s="74"/>
    </row>
    <row r="4" s="71" customFormat="1" ht="15.75" spans="2:10">
      <c r="B4" s="72" t="s">
        <v>2</v>
      </c>
      <c r="C4" s="72" t="s">
        <v>3</v>
      </c>
      <c r="D4" s="72" t="s">
        <v>4</v>
      </c>
      <c r="E4" s="72" t="s">
        <v>5</v>
      </c>
      <c r="F4" s="72" t="s">
        <v>6</v>
      </c>
      <c r="G4" s="72" t="s">
        <v>7</v>
      </c>
      <c r="H4" s="72" t="s">
        <v>8</v>
      </c>
      <c r="I4" s="72" t="s">
        <v>9</v>
      </c>
      <c r="J4" s="72" t="s">
        <v>10</v>
      </c>
    </row>
    <row r="5" s="71" customFormat="1" ht="15.75" spans="2:10">
      <c r="B5" s="72" t="s">
        <v>11</v>
      </c>
      <c r="C5" s="75" t="s">
        <v>12</v>
      </c>
      <c r="D5" s="76" t="s">
        <v>13</v>
      </c>
      <c r="E5" s="75"/>
      <c r="F5" s="76" t="s">
        <v>14</v>
      </c>
      <c r="G5" s="76" t="s">
        <v>15</v>
      </c>
      <c r="H5" s="77" t="s">
        <v>16</v>
      </c>
      <c r="I5" s="75" t="s">
        <v>17</v>
      </c>
      <c r="J5" s="98">
        <v>44201</v>
      </c>
    </row>
    <row r="6" s="71" customFormat="1" ht="15.75" spans="2:10">
      <c r="B6" s="72" t="s">
        <v>18</v>
      </c>
      <c r="C6" s="75" t="s">
        <v>12</v>
      </c>
      <c r="D6" s="75" t="s">
        <v>19</v>
      </c>
      <c r="E6" s="75"/>
      <c r="F6" s="76" t="s">
        <v>14</v>
      </c>
      <c r="G6" s="76" t="s">
        <v>20</v>
      </c>
      <c r="H6" s="77" t="s">
        <v>21</v>
      </c>
      <c r="I6" s="75"/>
      <c r="J6" s="98">
        <v>44201</v>
      </c>
    </row>
    <row r="7" s="71" customFormat="1" ht="15.75" spans="2:10">
      <c r="B7" s="72" t="s">
        <v>22</v>
      </c>
      <c r="C7" s="75" t="s">
        <v>12</v>
      </c>
      <c r="D7" s="75" t="s">
        <v>23</v>
      </c>
      <c r="E7" s="75"/>
      <c r="F7" s="76" t="s">
        <v>14</v>
      </c>
      <c r="G7" s="76" t="s">
        <v>24</v>
      </c>
      <c r="H7" s="77" t="s">
        <v>25</v>
      </c>
      <c r="I7" s="75"/>
      <c r="J7" s="98">
        <v>44201</v>
      </c>
    </row>
    <row r="8" s="71" customFormat="1" ht="15.75" spans="2:10">
      <c r="B8" s="72" t="s">
        <v>26</v>
      </c>
      <c r="C8" s="75" t="s">
        <v>12</v>
      </c>
      <c r="D8" s="75" t="s">
        <v>27</v>
      </c>
      <c r="E8" s="75"/>
      <c r="F8" s="76" t="s">
        <v>14</v>
      </c>
      <c r="G8" s="76" t="s">
        <v>24</v>
      </c>
      <c r="H8" s="77" t="s">
        <v>25</v>
      </c>
      <c r="I8" s="75"/>
      <c r="J8" s="98">
        <v>44207</v>
      </c>
    </row>
    <row r="9" ht="31.5" spans="2:10">
      <c r="B9" s="72" t="s">
        <v>28</v>
      </c>
      <c r="C9" s="78" t="s">
        <v>29</v>
      </c>
      <c r="D9" s="78" t="s">
        <v>30</v>
      </c>
      <c r="E9" s="78" t="s">
        <v>31</v>
      </c>
      <c r="F9" s="78" t="s">
        <v>32</v>
      </c>
      <c r="G9" s="79" t="s">
        <v>33</v>
      </c>
      <c r="H9" s="80" t="s">
        <v>34</v>
      </c>
      <c r="I9" s="75"/>
      <c r="J9" s="99">
        <v>44217</v>
      </c>
    </row>
    <row r="10" ht="15.75" spans="2:10">
      <c r="B10" s="72"/>
      <c r="C10" s="78"/>
      <c r="D10" s="78"/>
      <c r="E10" s="78"/>
      <c r="F10" s="78"/>
      <c r="G10" s="81" t="s">
        <v>35</v>
      </c>
      <c r="H10" s="80"/>
      <c r="I10" s="75"/>
      <c r="J10" s="99"/>
    </row>
    <row r="11" ht="47.25" spans="2:10">
      <c r="B11" s="72" t="s">
        <v>36</v>
      </c>
      <c r="C11" s="75" t="s">
        <v>12</v>
      </c>
      <c r="D11" s="82" t="s">
        <v>37</v>
      </c>
      <c r="E11" s="83"/>
      <c r="F11" s="76" t="s">
        <v>38</v>
      </c>
      <c r="G11" s="84" t="s">
        <v>39</v>
      </c>
      <c r="H11" s="77" t="s">
        <v>34</v>
      </c>
      <c r="I11" s="75"/>
      <c r="J11" s="98">
        <v>44222</v>
      </c>
    </row>
    <row r="12" ht="47.25" spans="2:10">
      <c r="B12" s="72" t="s">
        <v>40</v>
      </c>
      <c r="C12" s="75" t="s">
        <v>12</v>
      </c>
      <c r="D12" s="82" t="s">
        <v>41</v>
      </c>
      <c r="E12" s="83"/>
      <c r="F12" s="76" t="s">
        <v>38</v>
      </c>
      <c r="G12" s="84" t="s">
        <v>39</v>
      </c>
      <c r="H12" s="77" t="s">
        <v>42</v>
      </c>
      <c r="I12" s="75"/>
      <c r="J12" s="98">
        <v>44228</v>
      </c>
    </row>
    <row r="13" ht="64" customHeight="1" spans="2:10">
      <c r="B13" s="72" t="s">
        <v>43</v>
      </c>
      <c r="C13" s="78" t="s">
        <v>29</v>
      </c>
      <c r="D13" s="85" t="s">
        <v>44</v>
      </c>
      <c r="E13" s="86" t="s">
        <v>31</v>
      </c>
      <c r="F13" s="87" t="s">
        <v>38</v>
      </c>
      <c r="G13" s="88" t="s">
        <v>45</v>
      </c>
      <c r="H13" s="80" t="s">
        <v>46</v>
      </c>
      <c r="I13" s="75"/>
      <c r="J13" s="99">
        <v>44253</v>
      </c>
    </row>
    <row r="14" ht="63" spans="2:10">
      <c r="B14" s="72" t="s">
        <v>47</v>
      </c>
      <c r="C14" s="75" t="s">
        <v>12</v>
      </c>
      <c r="D14" s="89" t="s">
        <v>48</v>
      </c>
      <c r="E14" s="90" t="s">
        <v>31</v>
      </c>
      <c r="F14" s="76" t="s">
        <v>38</v>
      </c>
      <c r="G14" s="91" t="s">
        <v>49</v>
      </c>
      <c r="H14" s="77" t="s">
        <v>50</v>
      </c>
      <c r="I14" s="75"/>
      <c r="J14" s="98">
        <v>44259</v>
      </c>
    </row>
    <row r="15" ht="47.25" spans="2:10">
      <c r="B15" s="72" t="s">
        <v>51</v>
      </c>
      <c r="C15" s="78" t="s">
        <v>29</v>
      </c>
      <c r="D15" s="92" t="s">
        <v>52</v>
      </c>
      <c r="E15" s="78" t="s">
        <v>31</v>
      </c>
      <c r="F15" s="78" t="s">
        <v>38</v>
      </c>
      <c r="G15" s="78" t="s">
        <v>53</v>
      </c>
      <c r="H15" s="80" t="s">
        <v>54</v>
      </c>
      <c r="I15" s="75"/>
      <c r="J15" s="99">
        <v>44273</v>
      </c>
    </row>
    <row r="16" ht="63" spans="2:10">
      <c r="B16" s="72" t="s">
        <v>55</v>
      </c>
      <c r="C16" s="78" t="s">
        <v>29</v>
      </c>
      <c r="D16" s="92" t="s">
        <v>56</v>
      </c>
      <c r="E16" s="78" t="s">
        <v>57</v>
      </c>
      <c r="F16" s="78" t="s">
        <v>58</v>
      </c>
      <c r="G16" s="78" t="s">
        <v>59</v>
      </c>
      <c r="H16" s="80" t="s">
        <v>60</v>
      </c>
      <c r="I16" s="75"/>
      <c r="J16" s="99">
        <v>44308</v>
      </c>
    </row>
    <row r="17" ht="110.25" spans="2:10">
      <c r="B17" s="72" t="s">
        <v>61</v>
      </c>
      <c r="C17" s="78" t="s">
        <v>29</v>
      </c>
      <c r="D17" s="92" t="s">
        <v>62</v>
      </c>
      <c r="E17" s="78" t="s">
        <v>57</v>
      </c>
      <c r="F17" s="78" t="s">
        <v>58</v>
      </c>
      <c r="G17" s="78" t="s">
        <v>63</v>
      </c>
      <c r="H17" s="80" t="s">
        <v>64</v>
      </c>
      <c r="I17" s="75"/>
      <c r="J17" s="99">
        <v>44326</v>
      </c>
    </row>
    <row r="18" ht="126" spans="2:10">
      <c r="B18" s="72" t="s">
        <v>65</v>
      </c>
      <c r="C18" s="78" t="s">
        <v>29</v>
      </c>
      <c r="D18" s="92" t="s">
        <v>66</v>
      </c>
      <c r="E18" s="78" t="s">
        <v>57</v>
      </c>
      <c r="F18" s="78" t="s">
        <v>67</v>
      </c>
      <c r="G18" s="78"/>
      <c r="H18" s="80"/>
      <c r="I18" s="75"/>
      <c r="J18" s="100"/>
    </row>
    <row r="19" ht="15.75" spans="2:10">
      <c r="B19" s="93"/>
      <c r="C19" s="94"/>
      <c r="D19" s="95"/>
      <c r="E19" s="94"/>
      <c r="F19" s="94"/>
      <c r="G19" s="94"/>
      <c r="H19" s="94"/>
      <c r="I19" s="101"/>
      <c r="J19" s="102"/>
    </row>
    <row r="23" ht="15.75" spans="2:10">
      <c r="B23" s="72" t="s">
        <v>68</v>
      </c>
      <c r="C23" s="72"/>
      <c r="D23" s="72"/>
      <c r="E23" s="72"/>
      <c r="F23" s="72"/>
      <c r="G23" s="72"/>
      <c r="H23" s="72"/>
      <c r="I23" s="72"/>
      <c r="J23" s="72"/>
    </row>
    <row r="24" spans="2:10">
      <c r="B24" s="73" t="s">
        <v>69</v>
      </c>
      <c r="C24" s="73"/>
      <c r="D24" s="74"/>
      <c r="E24" s="74"/>
      <c r="F24" s="74"/>
      <c r="G24" s="74"/>
      <c r="H24" s="74"/>
      <c r="I24" s="74"/>
      <c r="J24" s="74"/>
    </row>
    <row r="25" ht="15.75" spans="2:10">
      <c r="B25" s="72" t="s">
        <v>2</v>
      </c>
      <c r="C25" s="72" t="s">
        <v>3</v>
      </c>
      <c r="D25" s="72" t="s">
        <v>4</v>
      </c>
      <c r="E25" s="72" t="s">
        <v>5</v>
      </c>
      <c r="F25" s="72" t="s">
        <v>6</v>
      </c>
      <c r="G25" s="72" t="s">
        <v>7</v>
      </c>
      <c r="H25" s="72" t="s">
        <v>8</v>
      </c>
      <c r="I25" s="72" t="s">
        <v>9</v>
      </c>
      <c r="J25" s="72" t="s">
        <v>10</v>
      </c>
    </row>
    <row r="26" ht="31.5" spans="2:10">
      <c r="B26" s="72" t="s">
        <v>11</v>
      </c>
      <c r="C26" s="75" t="s">
        <v>29</v>
      </c>
      <c r="D26" s="76" t="s">
        <v>70</v>
      </c>
      <c r="E26" s="75" t="s">
        <v>71</v>
      </c>
      <c r="F26" s="76" t="s">
        <v>72</v>
      </c>
      <c r="G26" s="76" t="s">
        <v>73</v>
      </c>
      <c r="H26" s="77" t="s">
        <v>74</v>
      </c>
      <c r="I26" s="103" t="s">
        <v>75</v>
      </c>
      <c r="J26" s="98">
        <v>44224</v>
      </c>
    </row>
    <row r="27" ht="31.5" spans="2:10">
      <c r="B27" s="72" t="s">
        <v>18</v>
      </c>
      <c r="C27" s="75" t="s">
        <v>12</v>
      </c>
      <c r="D27" s="76" t="s">
        <v>70</v>
      </c>
      <c r="E27" s="75"/>
      <c r="F27" s="76" t="s">
        <v>76</v>
      </c>
      <c r="G27" s="76" t="s">
        <v>77</v>
      </c>
      <c r="H27" s="77" t="s">
        <v>78</v>
      </c>
      <c r="I27" s="104"/>
      <c r="J27" s="98">
        <v>44245</v>
      </c>
    </row>
    <row r="28" ht="47.25" spans="2:10">
      <c r="B28" s="72" t="s">
        <v>22</v>
      </c>
      <c r="C28" s="75" t="s">
        <v>29</v>
      </c>
      <c r="D28" s="76" t="s">
        <v>70</v>
      </c>
      <c r="E28" s="75" t="s">
        <v>71</v>
      </c>
      <c r="F28" s="76" t="s">
        <v>79</v>
      </c>
      <c r="G28" s="76" t="s">
        <v>80</v>
      </c>
      <c r="H28" s="77" t="s">
        <v>81</v>
      </c>
      <c r="I28" s="104"/>
      <c r="J28" s="98">
        <v>44248</v>
      </c>
    </row>
    <row r="29" ht="31.5" spans="2:10">
      <c r="B29" s="72" t="s">
        <v>26</v>
      </c>
      <c r="C29" s="75" t="s">
        <v>29</v>
      </c>
      <c r="D29" s="76" t="s">
        <v>70</v>
      </c>
      <c r="E29" s="75" t="s">
        <v>71</v>
      </c>
      <c r="F29" s="96" t="s">
        <v>82</v>
      </c>
      <c r="G29" s="76" t="s">
        <v>83</v>
      </c>
      <c r="H29" s="77" t="s">
        <v>84</v>
      </c>
      <c r="I29" s="104"/>
      <c r="J29" s="98">
        <v>44267</v>
      </c>
    </row>
    <row r="30" ht="47.25" spans="2:10">
      <c r="B30" s="72" t="s">
        <v>28</v>
      </c>
      <c r="C30" s="75" t="s">
        <v>29</v>
      </c>
      <c r="D30" s="76" t="s">
        <v>85</v>
      </c>
      <c r="E30" s="75" t="s">
        <v>71</v>
      </c>
      <c r="F30" s="96" t="s">
        <v>82</v>
      </c>
      <c r="G30" s="76" t="s">
        <v>86</v>
      </c>
      <c r="H30" s="97" t="s">
        <v>87</v>
      </c>
      <c r="I30" s="104"/>
      <c r="J30" s="98">
        <v>44270</v>
      </c>
    </row>
    <row r="31" ht="47.25" spans="2:10">
      <c r="B31" s="72" t="s">
        <v>36</v>
      </c>
      <c r="C31" s="75" t="s">
        <v>29</v>
      </c>
      <c r="D31" s="76" t="s">
        <v>85</v>
      </c>
      <c r="E31" s="75" t="s">
        <v>71</v>
      </c>
      <c r="F31" s="76" t="s">
        <v>76</v>
      </c>
      <c r="G31" s="76" t="s">
        <v>88</v>
      </c>
      <c r="H31" s="97" t="s">
        <v>89</v>
      </c>
      <c r="I31" s="104"/>
      <c r="J31" s="98">
        <v>44277</v>
      </c>
    </row>
    <row r="32" ht="47.25" spans="2:10">
      <c r="B32" s="72" t="s">
        <v>40</v>
      </c>
      <c r="C32" s="75" t="s">
        <v>29</v>
      </c>
      <c r="D32" s="76" t="s">
        <v>85</v>
      </c>
      <c r="E32" s="75" t="s">
        <v>90</v>
      </c>
      <c r="F32" s="76" t="s">
        <v>91</v>
      </c>
      <c r="G32" s="76" t="s">
        <v>92</v>
      </c>
      <c r="H32" s="97" t="s">
        <v>93</v>
      </c>
      <c r="I32" s="104"/>
      <c r="J32" s="98">
        <v>44280</v>
      </c>
    </row>
    <row r="33" ht="47.25" spans="2:10">
      <c r="B33" s="72" t="s">
        <v>43</v>
      </c>
      <c r="C33" s="75" t="s">
        <v>29</v>
      </c>
      <c r="D33" s="76" t="s">
        <v>85</v>
      </c>
      <c r="E33" s="75" t="s">
        <v>90</v>
      </c>
      <c r="F33" s="76" t="s">
        <v>94</v>
      </c>
      <c r="G33" s="76" t="s">
        <v>92</v>
      </c>
      <c r="H33" s="97" t="s">
        <v>95</v>
      </c>
      <c r="I33" s="104"/>
      <c r="J33" s="98">
        <v>44285</v>
      </c>
    </row>
    <row r="34" s="71" customFormat="1" ht="47.25" spans="1:10">
      <c r="A34"/>
      <c r="B34" s="72" t="s">
        <v>47</v>
      </c>
      <c r="C34" s="75" t="s">
        <v>29</v>
      </c>
      <c r="D34" s="76" t="s">
        <v>96</v>
      </c>
      <c r="E34" s="75" t="s">
        <v>90</v>
      </c>
      <c r="F34" s="76" t="s">
        <v>94</v>
      </c>
      <c r="G34" s="76" t="s">
        <v>92</v>
      </c>
      <c r="H34" s="97" t="s">
        <v>97</v>
      </c>
      <c r="I34" s="105"/>
      <c r="J34" s="98">
        <v>44293</v>
      </c>
    </row>
  </sheetData>
  <mergeCells count="13">
    <mergeCell ref="B2:J2"/>
    <mergeCell ref="B3:J3"/>
    <mergeCell ref="B23:J23"/>
    <mergeCell ref="B24:J24"/>
    <mergeCell ref="B9:B10"/>
    <mergeCell ref="C9:C10"/>
    <mergeCell ref="D9:D10"/>
    <mergeCell ref="E9:E10"/>
    <mergeCell ref="F9:F10"/>
    <mergeCell ref="H9:H10"/>
    <mergeCell ref="I5:I18"/>
    <mergeCell ref="I26:I34"/>
    <mergeCell ref="J9:J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91"/>
  <sheetViews>
    <sheetView tabSelected="1" zoomScale="145" zoomScaleNormal="145" topLeftCell="B64" workbookViewId="0">
      <selection activeCell="F73" sqref="F73"/>
    </sheetView>
  </sheetViews>
  <sheetFormatPr defaultColWidth="9" defaultRowHeight="14.25"/>
  <cols>
    <col min="2" max="2" width="2.71666666666667" customWidth="1"/>
    <col min="3" max="3" width="3.90833333333333" customWidth="1"/>
    <col min="4" max="4" width="10.625" customWidth="1"/>
    <col min="5" max="5" width="13.75" customWidth="1"/>
    <col min="6" max="6" width="9.5" customWidth="1"/>
    <col min="7" max="7" width="9.2" style="11" customWidth="1"/>
    <col min="8" max="8" width="9.125" style="11" customWidth="1"/>
    <col min="9" max="10" width="10.8666666666667" customWidth="1"/>
    <col min="11" max="11" width="9.375" customWidth="1"/>
    <col min="12" max="12" width="6.125" customWidth="1"/>
    <col min="13" max="13" width="6.375" customWidth="1"/>
    <col min="14" max="14" width="1.875" style="12" customWidth="1"/>
    <col min="15" max="15" width="1.875" style="13" customWidth="1"/>
    <col min="16" max="16" width="1.875" style="14" customWidth="1"/>
    <col min="18" max="18" width="8.08333333333333" customWidth="1"/>
    <col min="19" max="20" width="7.825" customWidth="1"/>
    <col min="21" max="21" width="9.31666666666667" customWidth="1"/>
    <col min="22" max="22" width="21.7583333333333" customWidth="1"/>
    <col min="23" max="24" width="10.4416666666667" customWidth="1"/>
    <col min="25" max="26" width="9.40833333333333" customWidth="1"/>
    <col min="27" max="28" width="19.1166666666667" customWidth="1"/>
  </cols>
  <sheetData>
    <row r="2" spans="15:16">
      <c r="O2" s="28"/>
      <c r="P2" s="29"/>
    </row>
    <row r="3" spans="15:16">
      <c r="O3" s="30"/>
      <c r="P3" s="31"/>
    </row>
    <row r="4" spans="15:16">
      <c r="O4" s="30"/>
      <c r="P4" s="31"/>
    </row>
    <row r="5" spans="15:16">
      <c r="O5" s="30"/>
      <c r="P5" s="31"/>
    </row>
    <row r="6" spans="15:16">
      <c r="O6" s="30"/>
      <c r="P6" s="31"/>
    </row>
    <row r="7" spans="15:16">
      <c r="O7" s="30"/>
      <c r="P7" s="31"/>
    </row>
    <row r="8" spans="15:16">
      <c r="O8" s="30"/>
      <c r="P8" s="31"/>
    </row>
    <row r="9" spans="15:16">
      <c r="O9" s="30"/>
      <c r="P9" s="31"/>
    </row>
    <row r="10" spans="15:16">
      <c r="O10" s="30"/>
      <c r="P10" s="31"/>
    </row>
    <row r="11" spans="15:16">
      <c r="O11" s="30"/>
      <c r="P11" s="31"/>
    </row>
    <row r="12" spans="15:16">
      <c r="O12" s="30"/>
      <c r="P12" s="31"/>
    </row>
    <row r="13" spans="15:16">
      <c r="O13" s="30"/>
      <c r="P13" s="31"/>
    </row>
    <row r="14" spans="15:16">
      <c r="O14" s="30"/>
      <c r="P14" s="31"/>
    </row>
    <row r="15" spans="15:16">
      <c r="O15" s="30"/>
      <c r="P15" s="31"/>
    </row>
    <row r="17" s="9" customFormat="1" spans="7:16">
      <c r="G17" s="15"/>
      <c r="H17" s="15"/>
      <c r="O17" s="32"/>
      <c r="P17" s="32"/>
    </row>
    <row r="18" spans="1:1">
      <c r="A18" s="16" t="s">
        <v>98</v>
      </c>
    </row>
    <row r="19" spans="1:1">
      <c r="A19" s="16"/>
    </row>
    <row r="20" spans="3:22">
      <c r="C20" s="17">
        <v>1</v>
      </c>
      <c r="D20" s="18" t="s">
        <v>99</v>
      </c>
      <c r="E20" s="18" t="s">
        <v>100</v>
      </c>
      <c r="F20" s="18" t="s">
        <v>101</v>
      </c>
      <c r="G20" s="19" t="s">
        <v>102</v>
      </c>
      <c r="H20" s="19" t="s">
        <v>103</v>
      </c>
      <c r="I20" s="18" t="s">
        <v>104</v>
      </c>
      <c r="J20" s="18" t="s">
        <v>105</v>
      </c>
      <c r="K20" s="18" t="s">
        <v>106</v>
      </c>
      <c r="L20" s="18" t="s">
        <v>107</v>
      </c>
      <c r="M20" s="18" t="s">
        <v>108</v>
      </c>
      <c r="Q20" s="18">
        <v>6</v>
      </c>
      <c r="R20" s="18" t="s">
        <v>109</v>
      </c>
      <c r="S20" s="18" t="s">
        <v>110</v>
      </c>
      <c r="T20" s="38" t="s">
        <v>111</v>
      </c>
      <c r="U20" s="18" t="s">
        <v>112</v>
      </c>
      <c r="V20" s="18" t="s">
        <v>113</v>
      </c>
    </row>
    <row r="21" spans="3:22">
      <c r="C21" s="20" t="s">
        <v>114</v>
      </c>
      <c r="D21" s="20">
        <v>30000</v>
      </c>
      <c r="E21" s="20">
        <v>1337724</v>
      </c>
      <c r="F21" s="20">
        <v>4096</v>
      </c>
      <c r="G21" s="21">
        <f t="shared" ref="G21:G27" si="0">E21/F21</f>
        <v>326.5927734375</v>
      </c>
      <c r="H21" s="21">
        <f t="shared" ref="H21:H27" si="1">G21*2</f>
        <v>653.185546875</v>
      </c>
      <c r="I21" s="20">
        <v>3</v>
      </c>
      <c r="J21" s="20">
        <v>10</v>
      </c>
      <c r="K21" s="33">
        <f>H21*I21*J21/60/60</f>
        <v>5.443212890625</v>
      </c>
      <c r="L21" s="33">
        <f>K21/24</f>
        <v>0.226800537109375</v>
      </c>
      <c r="M21" s="20">
        <v>0.01</v>
      </c>
      <c r="Q21" s="18" t="s">
        <v>114</v>
      </c>
      <c r="R21" s="39">
        <v>325909</v>
      </c>
      <c r="S21" s="39">
        <v>855546</v>
      </c>
      <c r="T21" s="39">
        <f>SUM(R21,S21)</f>
        <v>1181455</v>
      </c>
      <c r="U21" s="39">
        <v>3328069</v>
      </c>
      <c r="V21" s="39">
        <v>163053</v>
      </c>
    </row>
    <row r="22" spans="3:22">
      <c r="C22" s="20" t="s">
        <v>115</v>
      </c>
      <c r="D22" s="20">
        <v>30000</v>
      </c>
      <c r="E22" s="20">
        <v>621784</v>
      </c>
      <c r="F22" s="20">
        <v>2048</v>
      </c>
      <c r="G22" s="22">
        <f t="shared" si="0"/>
        <v>303.60546875</v>
      </c>
      <c r="H22" s="22">
        <f t="shared" si="1"/>
        <v>607.2109375</v>
      </c>
      <c r="I22" s="34">
        <v>3.5</v>
      </c>
      <c r="J22" s="20">
        <v>10</v>
      </c>
      <c r="K22" s="33">
        <f>H22*I22*J22/60/60</f>
        <v>5.90343967013889</v>
      </c>
      <c r="L22" s="33">
        <f>K22/24</f>
        <v>0.245976652922454</v>
      </c>
      <c r="M22" s="34">
        <v>0.01</v>
      </c>
      <c r="Q22" s="18" t="s">
        <v>116</v>
      </c>
      <c r="R22" s="39">
        <v>325909</v>
      </c>
      <c r="S22" s="39">
        <v>750000</v>
      </c>
      <c r="T22" s="39">
        <f t="shared" ref="T22:T33" si="2">SUM(R22,S22)</f>
        <v>1075909</v>
      </c>
      <c r="U22" s="39">
        <v>750000</v>
      </c>
      <c r="V22" s="39">
        <v>163053</v>
      </c>
    </row>
    <row r="23" spans="3:22">
      <c r="C23" s="20" t="s">
        <v>117</v>
      </c>
      <c r="D23" s="20">
        <v>30000</v>
      </c>
      <c r="E23" s="20">
        <v>110139</v>
      </c>
      <c r="F23" s="23">
        <v>512</v>
      </c>
      <c r="G23" s="21">
        <f t="shared" si="0"/>
        <v>215.115234375</v>
      </c>
      <c r="H23" s="21">
        <f t="shared" si="1"/>
        <v>430.23046875</v>
      </c>
      <c r="I23" s="20">
        <v>0.5</v>
      </c>
      <c r="J23" s="20">
        <v>10</v>
      </c>
      <c r="K23" s="33">
        <f>H23*I23*J23/60/60</f>
        <v>0.597542317708333</v>
      </c>
      <c r="L23" s="33">
        <f>K23/24</f>
        <v>0.0248975965711806</v>
      </c>
      <c r="M23" s="20">
        <v>0.002</v>
      </c>
      <c r="Q23" s="18" t="s">
        <v>115</v>
      </c>
      <c r="R23" s="39">
        <v>178083</v>
      </c>
      <c r="S23" s="39">
        <v>186127</v>
      </c>
      <c r="T23" s="39">
        <f t="shared" si="2"/>
        <v>364210</v>
      </c>
      <c r="U23" s="39">
        <v>2280000</v>
      </c>
      <c r="V23" s="39">
        <v>162230</v>
      </c>
    </row>
    <row r="24" spans="3:22">
      <c r="C24" s="17">
        <v>2</v>
      </c>
      <c r="D24" s="18" t="s">
        <v>99</v>
      </c>
      <c r="E24" s="18" t="s">
        <v>100</v>
      </c>
      <c r="F24" s="18" t="s">
        <v>101</v>
      </c>
      <c r="G24" s="19" t="s">
        <v>102</v>
      </c>
      <c r="H24" s="19" t="s">
        <v>103</v>
      </c>
      <c r="I24" s="18" t="s">
        <v>104</v>
      </c>
      <c r="J24" s="18" t="s">
        <v>105</v>
      </c>
      <c r="K24" s="18" t="s">
        <v>106</v>
      </c>
      <c r="L24" s="18" t="s">
        <v>107</v>
      </c>
      <c r="M24" s="18" t="s">
        <v>108</v>
      </c>
      <c r="Q24" s="18" t="s">
        <v>118</v>
      </c>
      <c r="R24" s="39">
        <v>178083</v>
      </c>
      <c r="S24" s="39">
        <v>186127</v>
      </c>
      <c r="T24" s="39">
        <f t="shared" si="2"/>
        <v>364210</v>
      </c>
      <c r="U24" s="39">
        <v>750000</v>
      </c>
      <c r="V24" s="39">
        <v>162230</v>
      </c>
    </row>
    <row r="25" spans="3:22">
      <c r="C25" s="20" t="s">
        <v>114</v>
      </c>
      <c r="D25" s="20">
        <v>30000</v>
      </c>
      <c r="E25" s="20">
        <v>1337914</v>
      </c>
      <c r="F25" s="20">
        <v>4096</v>
      </c>
      <c r="G25" s="21">
        <f t="shared" si="0"/>
        <v>326.63916015625</v>
      </c>
      <c r="H25" s="21">
        <f t="shared" si="1"/>
        <v>653.2783203125</v>
      </c>
      <c r="I25" s="20">
        <v>2.5</v>
      </c>
      <c r="J25" s="20">
        <v>10</v>
      </c>
      <c r="K25" s="33">
        <f>H25*I25*J25/60/60</f>
        <v>4.53665500217014</v>
      </c>
      <c r="L25" s="33">
        <f>K25/24</f>
        <v>0.189027291757089</v>
      </c>
      <c r="M25" s="20">
        <v>0.01</v>
      </c>
      <c r="Q25" s="18" t="s">
        <v>117</v>
      </c>
      <c r="R25" s="39">
        <v>153266</v>
      </c>
      <c r="S25" s="39">
        <v>22014</v>
      </c>
      <c r="T25" s="39">
        <f t="shared" si="2"/>
        <v>175280</v>
      </c>
      <c r="U25" s="39">
        <v>764</v>
      </c>
      <c r="V25" s="39">
        <v>162321</v>
      </c>
    </row>
    <row r="26" spans="3:22">
      <c r="C26" s="20" t="s">
        <v>115</v>
      </c>
      <c r="D26" s="20">
        <v>30000</v>
      </c>
      <c r="E26" s="20">
        <v>600217</v>
      </c>
      <c r="F26" s="20">
        <v>1024</v>
      </c>
      <c r="G26" s="22">
        <f t="shared" si="0"/>
        <v>586.1494140625</v>
      </c>
      <c r="H26" s="22">
        <f t="shared" si="1"/>
        <v>1172.298828125</v>
      </c>
      <c r="I26" s="34">
        <v>2</v>
      </c>
      <c r="J26" s="20">
        <v>10</v>
      </c>
      <c r="K26" s="33">
        <f>H26*I26*J26/60/60</f>
        <v>6.51277126736111</v>
      </c>
      <c r="L26" s="33">
        <f>K26/24</f>
        <v>0.27136546947338</v>
      </c>
      <c r="M26" s="34">
        <v>0.01</v>
      </c>
      <c r="Q26" s="18" t="s">
        <v>119</v>
      </c>
      <c r="R26" s="39">
        <v>153266</v>
      </c>
      <c r="S26" s="39">
        <v>22014</v>
      </c>
      <c r="T26" s="39">
        <f t="shared" si="2"/>
        <v>175280</v>
      </c>
      <c r="U26" s="39">
        <v>764</v>
      </c>
      <c r="V26" s="39">
        <v>162321</v>
      </c>
    </row>
    <row r="27" spans="3:22">
      <c r="C27" s="20" t="s">
        <v>117</v>
      </c>
      <c r="D27" s="20">
        <v>30000</v>
      </c>
      <c r="E27" s="20">
        <v>100000</v>
      </c>
      <c r="F27" s="23">
        <v>512</v>
      </c>
      <c r="G27" s="21">
        <f t="shared" si="0"/>
        <v>195.3125</v>
      </c>
      <c r="H27" s="21">
        <f t="shared" si="1"/>
        <v>390.625</v>
      </c>
      <c r="I27" s="20">
        <v>0.6</v>
      </c>
      <c r="J27" s="20">
        <v>10</v>
      </c>
      <c r="K27" s="33">
        <f>H27*I27*J27/60/60</f>
        <v>0.651041666666667</v>
      </c>
      <c r="L27" s="33">
        <f>K27/24</f>
        <v>0.0271267361111111</v>
      </c>
      <c r="M27" s="20">
        <v>0.002</v>
      </c>
      <c r="Q27" s="18">
        <v>7</v>
      </c>
      <c r="R27" s="18" t="s">
        <v>109</v>
      </c>
      <c r="S27" s="18" t="s">
        <v>110</v>
      </c>
      <c r="T27" s="38" t="s">
        <v>111</v>
      </c>
      <c r="U27" s="18" t="s">
        <v>112</v>
      </c>
      <c r="V27" s="18" t="s">
        <v>113</v>
      </c>
    </row>
    <row r="28" spans="3:22">
      <c r="C28" s="17">
        <v>3</v>
      </c>
      <c r="D28" s="18" t="s">
        <v>99</v>
      </c>
      <c r="E28" s="18" t="s">
        <v>100</v>
      </c>
      <c r="F28" s="18" t="s">
        <v>101</v>
      </c>
      <c r="G28" s="19" t="s">
        <v>102</v>
      </c>
      <c r="H28" s="19" t="s">
        <v>103</v>
      </c>
      <c r="I28" s="18" t="s">
        <v>104</v>
      </c>
      <c r="J28" s="18" t="s">
        <v>105</v>
      </c>
      <c r="K28" s="18" t="s">
        <v>106</v>
      </c>
      <c r="L28" s="18" t="s">
        <v>107</v>
      </c>
      <c r="M28" s="18" t="s">
        <v>108</v>
      </c>
      <c r="Q28" s="18" t="s">
        <v>114</v>
      </c>
      <c r="R28" s="39">
        <v>388411</v>
      </c>
      <c r="S28" s="39">
        <v>1040465</v>
      </c>
      <c r="T28" s="39">
        <f t="shared" si="2"/>
        <v>1428876</v>
      </c>
      <c r="U28" s="39">
        <v>4050885</v>
      </c>
      <c r="V28" s="39">
        <v>194265</v>
      </c>
    </row>
    <row r="29" spans="3:22">
      <c r="C29" s="20" t="s">
        <v>114</v>
      </c>
      <c r="D29" s="20">
        <v>31847</v>
      </c>
      <c r="E29" s="20">
        <v>1438180</v>
      </c>
      <c r="F29" s="20">
        <f>8192*2</f>
        <v>16384</v>
      </c>
      <c r="G29" s="21">
        <f t="shared" ref="G29:G31" si="3">E29/F29</f>
        <v>87.779541015625</v>
      </c>
      <c r="H29" s="21">
        <f t="shared" ref="H29:H31" si="4">G29*2</f>
        <v>175.55908203125</v>
      </c>
      <c r="I29" s="20">
        <v>8</v>
      </c>
      <c r="J29" s="20">
        <v>10</v>
      </c>
      <c r="K29" s="33">
        <f>H29*I29*J29/60/60</f>
        <v>3.90131293402778</v>
      </c>
      <c r="L29" s="33">
        <f>K29/24</f>
        <v>0.162554705584491</v>
      </c>
      <c r="M29" s="20">
        <v>0.01</v>
      </c>
      <c r="Q29" s="18" t="s">
        <v>116</v>
      </c>
      <c r="R29" s="39">
        <v>388411</v>
      </c>
      <c r="S29" s="39">
        <v>750000</v>
      </c>
      <c r="T29" s="39">
        <f t="shared" si="2"/>
        <v>1138411</v>
      </c>
      <c r="U29" s="39">
        <v>1250000</v>
      </c>
      <c r="V29" s="39">
        <v>194265</v>
      </c>
    </row>
    <row r="30" spans="3:22">
      <c r="C30" s="20" t="s">
        <v>115</v>
      </c>
      <c r="D30" s="20">
        <v>31847</v>
      </c>
      <c r="E30" s="20">
        <v>607093</v>
      </c>
      <c r="F30" s="20">
        <v>2048</v>
      </c>
      <c r="G30" s="22">
        <f t="shared" si="3"/>
        <v>296.43212890625</v>
      </c>
      <c r="H30" s="22">
        <f t="shared" si="4"/>
        <v>592.8642578125</v>
      </c>
      <c r="I30" s="34">
        <v>1</v>
      </c>
      <c r="J30" s="20">
        <v>10</v>
      </c>
      <c r="K30" s="33">
        <f>H30*I30*J30/60/60</f>
        <v>1.64684516059028</v>
      </c>
      <c r="L30" s="33">
        <f>K30/24</f>
        <v>0.0686185483579282</v>
      </c>
      <c r="M30" s="34">
        <v>0.01</v>
      </c>
      <c r="Q30" s="18" t="s">
        <v>115</v>
      </c>
      <c r="R30" s="39">
        <v>213598</v>
      </c>
      <c r="S30" s="39">
        <v>167965</v>
      </c>
      <c r="T30" s="39">
        <f t="shared" si="2"/>
        <v>381563</v>
      </c>
      <c r="U30" s="39">
        <v>2067679</v>
      </c>
      <c r="V30" s="39">
        <v>194267</v>
      </c>
    </row>
    <row r="31" spans="3:22">
      <c r="C31" s="20" t="s">
        <v>117</v>
      </c>
      <c r="D31" s="20">
        <v>31847</v>
      </c>
      <c r="E31" s="20">
        <v>175354</v>
      </c>
      <c r="F31" s="23">
        <v>512</v>
      </c>
      <c r="G31" s="21">
        <f t="shared" si="3"/>
        <v>342.48828125</v>
      </c>
      <c r="H31" s="21">
        <f t="shared" si="4"/>
        <v>684.9765625</v>
      </c>
      <c r="I31" s="20">
        <v>1</v>
      </c>
      <c r="J31" s="20">
        <v>10</v>
      </c>
      <c r="K31" s="33">
        <f>H31*I31*J31/60/60</f>
        <v>1.90271267361111</v>
      </c>
      <c r="L31" s="33">
        <f>K31/24</f>
        <v>0.0792796947337963</v>
      </c>
      <c r="M31" s="20">
        <v>0.002</v>
      </c>
      <c r="Q31" s="18" t="s">
        <v>118</v>
      </c>
      <c r="R31" s="39">
        <v>213598</v>
      </c>
      <c r="S31" s="39">
        <v>167965</v>
      </c>
      <c r="T31" s="39">
        <f t="shared" si="2"/>
        <v>381563</v>
      </c>
      <c r="U31" s="39">
        <v>1250000</v>
      </c>
      <c r="V31" s="39">
        <v>194327</v>
      </c>
    </row>
    <row r="32" spans="3:22">
      <c r="C32" s="17">
        <v>4</v>
      </c>
      <c r="D32" s="18" t="s">
        <v>99</v>
      </c>
      <c r="E32" s="18" t="s">
        <v>100</v>
      </c>
      <c r="F32" s="18" t="s">
        <v>101</v>
      </c>
      <c r="G32" s="19" t="s">
        <v>102</v>
      </c>
      <c r="H32" s="19" t="s">
        <v>103</v>
      </c>
      <c r="I32" s="18" t="s">
        <v>104</v>
      </c>
      <c r="J32" s="18" t="s">
        <v>105</v>
      </c>
      <c r="K32" s="18" t="s">
        <v>106</v>
      </c>
      <c r="L32" s="18" t="s">
        <v>107</v>
      </c>
      <c r="M32" s="18" t="s">
        <v>108</v>
      </c>
      <c r="Q32" s="18" t="s">
        <v>117</v>
      </c>
      <c r="R32" s="39">
        <v>152428</v>
      </c>
      <c r="S32" s="39">
        <v>26434</v>
      </c>
      <c r="T32" s="39">
        <f t="shared" si="2"/>
        <v>178862</v>
      </c>
      <c r="U32" s="39">
        <v>685</v>
      </c>
      <c r="V32" s="39">
        <v>194521</v>
      </c>
    </row>
    <row r="33" spans="3:22">
      <c r="C33" s="20" t="s">
        <v>114</v>
      </c>
      <c r="D33" s="20">
        <v>31847</v>
      </c>
      <c r="E33" s="20">
        <v>1438396</v>
      </c>
      <c r="F33" s="20">
        <v>5000</v>
      </c>
      <c r="G33" s="21">
        <f t="shared" ref="G33:G35" si="5">E33/F33</f>
        <v>287.6792</v>
      </c>
      <c r="H33" s="21">
        <f t="shared" ref="H33:H35" si="6">G33*2</f>
        <v>575.3584</v>
      </c>
      <c r="I33" s="20">
        <v>2.5</v>
      </c>
      <c r="J33" s="20">
        <v>10</v>
      </c>
      <c r="K33" s="33">
        <f>H33*I33*J33/60/60</f>
        <v>3.99554444444444</v>
      </c>
      <c r="L33" s="33">
        <f>K33/24</f>
        <v>0.166481018518519</v>
      </c>
      <c r="M33" s="20">
        <v>0.01</v>
      </c>
      <c r="Q33" s="18" t="s">
        <v>119</v>
      </c>
      <c r="R33" s="39">
        <v>152428</v>
      </c>
      <c r="S33" s="39">
        <v>26434</v>
      </c>
      <c r="T33" s="39">
        <f t="shared" si="2"/>
        <v>178862</v>
      </c>
      <c r="U33" s="39">
        <v>685</v>
      </c>
      <c r="V33" s="39">
        <v>194549</v>
      </c>
    </row>
    <row r="34" spans="3:22">
      <c r="C34" s="20" t="s">
        <v>115</v>
      </c>
      <c r="D34" s="20">
        <v>31847</v>
      </c>
      <c r="E34" s="20">
        <v>483933</v>
      </c>
      <c r="F34" s="20">
        <v>2048</v>
      </c>
      <c r="G34" s="22">
        <f t="shared" si="5"/>
        <v>236.29541015625</v>
      </c>
      <c r="H34" s="22">
        <f t="shared" si="6"/>
        <v>472.5908203125</v>
      </c>
      <c r="I34" s="34">
        <v>0.8</v>
      </c>
      <c r="J34" s="20">
        <v>10</v>
      </c>
      <c r="K34" s="33">
        <f>H34*I34*J34/60/60</f>
        <v>1.05020182291667</v>
      </c>
      <c r="L34" s="33">
        <f>K34/24</f>
        <v>0.0437584092881944</v>
      </c>
      <c r="M34" s="34">
        <v>0.002</v>
      </c>
      <c r="Q34" s="18">
        <v>8</v>
      </c>
      <c r="R34" s="18" t="s">
        <v>109</v>
      </c>
      <c r="S34" s="18" t="s">
        <v>110</v>
      </c>
      <c r="T34" s="38" t="s">
        <v>111</v>
      </c>
      <c r="U34" s="18" t="s">
        <v>112</v>
      </c>
      <c r="V34" s="18" t="s">
        <v>113</v>
      </c>
    </row>
    <row r="35" spans="3:22">
      <c r="C35" s="20" t="s">
        <v>117</v>
      </c>
      <c r="D35" s="20">
        <v>31847</v>
      </c>
      <c r="E35" s="20">
        <v>162960</v>
      </c>
      <c r="F35" s="23">
        <v>700</v>
      </c>
      <c r="G35" s="21">
        <f t="shared" si="5"/>
        <v>232.8</v>
      </c>
      <c r="H35" s="21">
        <f t="shared" si="6"/>
        <v>465.6</v>
      </c>
      <c r="I35" s="20">
        <v>0.5</v>
      </c>
      <c r="J35" s="20">
        <v>10</v>
      </c>
      <c r="K35" s="33">
        <f>H35*I35*J35/60/60</f>
        <v>0.646666666666667</v>
      </c>
      <c r="L35" s="33">
        <f>K35/24</f>
        <v>0.0269444444444444</v>
      </c>
      <c r="M35" s="20">
        <v>0.002</v>
      </c>
      <c r="Q35" s="18" t="s">
        <v>114</v>
      </c>
      <c r="R35" s="39">
        <v>374252</v>
      </c>
      <c r="S35" s="39">
        <v>1058312</v>
      </c>
      <c r="T35" s="39">
        <f>SUM(R35,S35)</f>
        <v>1432564</v>
      </c>
      <c r="U35" s="39">
        <v>3954852</v>
      </c>
      <c r="V35" s="39">
        <v>187211</v>
      </c>
    </row>
    <row r="36" spans="3:22">
      <c r="C36" s="17">
        <v>5</v>
      </c>
      <c r="D36" s="18" t="s">
        <v>99</v>
      </c>
      <c r="E36" s="18" t="s">
        <v>100</v>
      </c>
      <c r="F36" s="18" t="s">
        <v>101</v>
      </c>
      <c r="G36" s="19" t="s">
        <v>102</v>
      </c>
      <c r="H36" s="19" t="s">
        <v>103</v>
      </c>
      <c r="I36" s="18" t="s">
        <v>104</v>
      </c>
      <c r="J36" s="18" t="s">
        <v>105</v>
      </c>
      <c r="K36" s="18" t="s">
        <v>106</v>
      </c>
      <c r="L36" s="18" t="s">
        <v>107</v>
      </c>
      <c r="M36" s="18" t="s">
        <v>108</v>
      </c>
      <c r="Q36" s="18" t="s">
        <v>116</v>
      </c>
      <c r="R36" s="39">
        <v>374252</v>
      </c>
      <c r="S36" s="39">
        <v>750000</v>
      </c>
      <c r="T36" s="39">
        <f t="shared" ref="T35:T40" si="7">SUM(R36,S36)</f>
        <v>1124252</v>
      </c>
      <c r="U36" s="39">
        <v>1500000</v>
      </c>
      <c r="V36" s="39">
        <v>187219</v>
      </c>
    </row>
    <row r="37" spans="3:22">
      <c r="C37" s="20" t="s">
        <v>114</v>
      </c>
      <c r="D37" s="20">
        <v>31847</v>
      </c>
      <c r="E37" s="20">
        <v>1355079</v>
      </c>
      <c r="F37" s="20">
        <v>5000</v>
      </c>
      <c r="G37" s="21">
        <f t="shared" ref="G37:G39" si="8">E37/F37</f>
        <v>271.0158</v>
      </c>
      <c r="H37" s="21">
        <f t="shared" ref="H37:H39" si="9">G37*2</f>
        <v>542.0316</v>
      </c>
      <c r="I37" s="20">
        <v>3</v>
      </c>
      <c r="J37" s="20">
        <v>20</v>
      </c>
      <c r="K37" s="33">
        <f>H37*I37*J37/60/60</f>
        <v>9.03386</v>
      </c>
      <c r="L37" s="33">
        <f>K37/24</f>
        <v>0.376410833333333</v>
      </c>
      <c r="M37" s="20">
        <v>0.01</v>
      </c>
      <c r="Q37" s="18" t="s">
        <v>115</v>
      </c>
      <c r="R37" s="39">
        <v>211495</v>
      </c>
      <c r="S37" s="39">
        <v>248192</v>
      </c>
      <c r="T37" s="39">
        <f t="shared" si="7"/>
        <v>459687</v>
      </c>
      <c r="U37" s="39">
        <v>20173287</v>
      </c>
      <c r="V37" s="39">
        <v>186808</v>
      </c>
    </row>
    <row r="38" spans="3:22">
      <c r="C38" s="20" t="s">
        <v>115</v>
      </c>
      <c r="D38" s="20">
        <v>31847</v>
      </c>
      <c r="E38" s="20">
        <v>329791</v>
      </c>
      <c r="F38" s="20">
        <v>1200</v>
      </c>
      <c r="G38" s="22">
        <f t="shared" si="8"/>
        <v>274.825833333333</v>
      </c>
      <c r="H38" s="22">
        <f t="shared" si="9"/>
        <v>549.651666666667</v>
      </c>
      <c r="I38" s="34">
        <v>0.8</v>
      </c>
      <c r="J38" s="20">
        <v>10</v>
      </c>
      <c r="K38" s="33">
        <f>H38*I38*J38/60/60</f>
        <v>1.22144814814815</v>
      </c>
      <c r="L38" s="33">
        <f>K38/24</f>
        <v>0.0508936728395062</v>
      </c>
      <c r="M38" s="34">
        <v>0.002</v>
      </c>
      <c r="Q38" s="18" t="s">
        <v>118</v>
      </c>
      <c r="R38" s="39">
        <f>R37</f>
        <v>211495</v>
      </c>
      <c r="S38" s="39">
        <f>S37</f>
        <v>248192</v>
      </c>
      <c r="T38" s="39">
        <f t="shared" si="7"/>
        <v>459687</v>
      </c>
      <c r="U38" s="39">
        <f>250000*18</f>
        <v>4500000</v>
      </c>
      <c r="V38" s="39">
        <v>186893</v>
      </c>
    </row>
    <row r="39" spans="3:22">
      <c r="C39" s="20" t="s">
        <v>117</v>
      </c>
      <c r="D39" s="20">
        <v>31847</v>
      </c>
      <c r="E39" s="20">
        <v>60000</v>
      </c>
      <c r="F39" s="23">
        <v>700</v>
      </c>
      <c r="G39" s="21">
        <f t="shared" si="8"/>
        <v>85.7142857142857</v>
      </c>
      <c r="H39" s="21">
        <f t="shared" si="9"/>
        <v>171.428571428571</v>
      </c>
      <c r="I39" s="20">
        <v>0.5</v>
      </c>
      <c r="J39" s="20">
        <v>10</v>
      </c>
      <c r="K39" s="33">
        <f>H39*I39*J39/60/60</f>
        <v>0.238095238095238</v>
      </c>
      <c r="L39" s="33">
        <f>K39/24</f>
        <v>0.00992063492063492</v>
      </c>
      <c r="M39" s="20">
        <v>0.002</v>
      </c>
      <c r="Q39" s="18" t="s">
        <v>117</v>
      </c>
      <c r="R39" s="39">
        <v>204784</v>
      </c>
      <c r="S39" s="39">
        <v>31642</v>
      </c>
      <c r="T39" s="39">
        <f t="shared" si="7"/>
        <v>236426</v>
      </c>
      <c r="U39" s="39">
        <v>13350</v>
      </c>
      <c r="V39" s="39">
        <v>187209</v>
      </c>
    </row>
    <row r="40" spans="3:22">
      <c r="C40" s="17" t="s">
        <v>120</v>
      </c>
      <c r="D40" s="18" t="s">
        <v>99</v>
      </c>
      <c r="E40" s="18" t="s">
        <v>100</v>
      </c>
      <c r="F40" s="18" t="s">
        <v>101</v>
      </c>
      <c r="G40" s="19" t="s">
        <v>102</v>
      </c>
      <c r="H40" s="19" t="s">
        <v>103</v>
      </c>
      <c r="I40" s="18" t="s">
        <v>104</v>
      </c>
      <c r="J40" s="18" t="s">
        <v>105</v>
      </c>
      <c r="K40" s="18" t="s">
        <v>121</v>
      </c>
      <c r="L40" s="18" t="s">
        <v>107</v>
      </c>
      <c r="M40" s="18" t="s">
        <v>108</v>
      </c>
      <c r="Q40" s="18" t="s">
        <v>119</v>
      </c>
      <c r="R40" s="39">
        <v>204784</v>
      </c>
      <c r="S40" s="39">
        <v>31643</v>
      </c>
      <c r="T40" s="39">
        <f t="shared" si="7"/>
        <v>236427</v>
      </c>
      <c r="U40" s="39">
        <v>13350</v>
      </c>
      <c r="V40" s="39">
        <v>187279</v>
      </c>
    </row>
    <row r="41" spans="3:25">
      <c r="C41" s="20" t="s">
        <v>114</v>
      </c>
      <c r="D41" s="20">
        <v>31847</v>
      </c>
      <c r="E41" s="20">
        <v>1355119</v>
      </c>
      <c r="F41" s="20">
        <v>5000</v>
      </c>
      <c r="G41" s="21">
        <f t="shared" ref="G41:G43" si="10">E41/F41</f>
        <v>271.0238</v>
      </c>
      <c r="H41" s="21">
        <f t="shared" ref="H41:H43" si="11">G41*2</f>
        <v>542.0476</v>
      </c>
      <c r="I41" s="20">
        <v>3</v>
      </c>
      <c r="J41" s="20">
        <v>20</v>
      </c>
      <c r="K41" s="33">
        <f t="shared" ref="K41:K47" si="12">H41*I41*J41/60/60</f>
        <v>9.03412666666667</v>
      </c>
      <c r="L41" s="33">
        <f>K41/24</f>
        <v>0.376421944444444</v>
      </c>
      <c r="M41" s="20">
        <v>0.01</v>
      </c>
      <c r="Q41" s="18">
        <v>10</v>
      </c>
      <c r="R41" s="18" t="s">
        <v>109</v>
      </c>
      <c r="S41" s="18" t="s">
        <v>110</v>
      </c>
      <c r="T41" s="38" t="s">
        <v>111</v>
      </c>
      <c r="U41" s="18" t="s">
        <v>112</v>
      </c>
      <c r="V41" s="18" t="s">
        <v>113</v>
      </c>
      <c r="Y41" s="46"/>
    </row>
    <row r="42" spans="3:25">
      <c r="C42" s="20" t="s">
        <v>115</v>
      </c>
      <c r="D42" s="20">
        <v>31847</v>
      </c>
      <c r="E42" s="20">
        <v>278830</v>
      </c>
      <c r="F42" s="20">
        <v>1024</v>
      </c>
      <c r="G42" s="22">
        <f t="shared" si="10"/>
        <v>272.294921875</v>
      </c>
      <c r="H42" s="22">
        <f t="shared" si="11"/>
        <v>544.58984375</v>
      </c>
      <c r="I42" s="34">
        <v>0.4</v>
      </c>
      <c r="J42" s="20">
        <v>20</v>
      </c>
      <c r="K42" s="33">
        <f t="shared" si="12"/>
        <v>1.21019965277778</v>
      </c>
      <c r="L42" s="33">
        <f>K42/24</f>
        <v>0.0504249855324074</v>
      </c>
      <c r="M42" s="34">
        <v>0.002</v>
      </c>
      <c r="Q42" s="18" t="s">
        <v>114</v>
      </c>
      <c r="R42" s="39">
        <v>3777713</v>
      </c>
      <c r="S42" s="39">
        <v>3180126</v>
      </c>
      <c r="T42" s="39">
        <f t="shared" ref="T42:T47" si="13">SUM(R42:S42)</f>
        <v>6957839</v>
      </c>
      <c r="U42" s="39">
        <v>15223636</v>
      </c>
      <c r="V42" s="39">
        <v>472103</v>
      </c>
      <c r="Y42" s="46"/>
    </row>
    <row r="43" spans="3:25">
      <c r="C43" s="20" t="s">
        <v>117</v>
      </c>
      <c r="D43" s="20">
        <v>31847</v>
      </c>
      <c r="E43" s="20">
        <v>66691</v>
      </c>
      <c r="F43" s="23">
        <v>512</v>
      </c>
      <c r="G43" s="21">
        <f t="shared" si="10"/>
        <v>130.255859375</v>
      </c>
      <c r="H43" s="21">
        <f t="shared" si="11"/>
        <v>260.51171875</v>
      </c>
      <c r="I43" s="20">
        <v>0.2</v>
      </c>
      <c r="J43" s="20">
        <v>20</v>
      </c>
      <c r="K43" s="33">
        <f t="shared" si="12"/>
        <v>0.289457465277778</v>
      </c>
      <c r="L43" s="33">
        <f>K43/24</f>
        <v>0.0120607277199074</v>
      </c>
      <c r="M43" s="20">
        <v>0.002</v>
      </c>
      <c r="Q43" s="18" t="s">
        <v>116</v>
      </c>
      <c r="R43" s="39">
        <v>3000000</v>
      </c>
      <c r="S43" s="39">
        <v>3000000</v>
      </c>
      <c r="T43">
        <f t="shared" si="13"/>
        <v>6000000</v>
      </c>
      <c r="U43" s="39">
        <v>7500000</v>
      </c>
      <c r="V43" s="39">
        <f>V42</f>
        <v>472103</v>
      </c>
      <c r="W43" s="40" t="s">
        <v>122</v>
      </c>
      <c r="Y43" s="46"/>
    </row>
    <row r="44" spans="3:25">
      <c r="C44" s="17">
        <v>6</v>
      </c>
      <c r="D44" s="18" t="s">
        <v>99</v>
      </c>
      <c r="E44" s="18" t="s">
        <v>100</v>
      </c>
      <c r="F44" s="18" t="s">
        <v>101</v>
      </c>
      <c r="G44" s="19" t="s">
        <v>102</v>
      </c>
      <c r="H44" s="19" t="s">
        <v>103</v>
      </c>
      <c r="I44" s="18" t="s">
        <v>104</v>
      </c>
      <c r="J44" s="18" t="s">
        <v>105</v>
      </c>
      <c r="K44" s="18" t="s">
        <v>121</v>
      </c>
      <c r="L44" s="18" t="s">
        <v>107</v>
      </c>
      <c r="M44" s="18" t="s">
        <v>108</v>
      </c>
      <c r="Q44" s="18" t="s">
        <v>115</v>
      </c>
      <c r="R44" s="39">
        <v>3895720</v>
      </c>
      <c r="S44" s="39">
        <v>3712080</v>
      </c>
      <c r="T44" s="39">
        <f t="shared" si="13"/>
        <v>7607800</v>
      </c>
      <c r="U44" s="39">
        <v>14712315</v>
      </c>
      <c r="V44" s="39">
        <v>472379</v>
      </c>
      <c r="W44" s="40" t="s">
        <v>123</v>
      </c>
      <c r="Y44" s="46"/>
    </row>
    <row r="45" spans="3:25">
      <c r="C45" s="20" t="s">
        <v>114</v>
      </c>
      <c r="D45" s="20">
        <v>61853</v>
      </c>
      <c r="E45" s="20">
        <v>1988962</v>
      </c>
      <c r="F45" s="20">
        <f>4096*2</f>
        <v>8192</v>
      </c>
      <c r="G45" s="21">
        <f t="shared" ref="G45:G47" si="14">E45/F45</f>
        <v>242.793212890625</v>
      </c>
      <c r="H45" s="21">
        <f t="shared" ref="H45:H47" si="15">G45*2</f>
        <v>485.58642578125</v>
      </c>
      <c r="I45" s="20">
        <v>4</v>
      </c>
      <c r="J45" s="20">
        <v>20</v>
      </c>
      <c r="K45" s="33">
        <f t="shared" si="12"/>
        <v>10.7908094618056</v>
      </c>
      <c r="L45" s="33">
        <f t="shared" ref="L45:L51" si="16">K45/24</f>
        <v>0.449617060908565</v>
      </c>
      <c r="M45" s="20">
        <v>0.01</v>
      </c>
      <c r="Q45" s="18" t="s">
        <v>118</v>
      </c>
      <c r="R45" s="39">
        <v>3000000</v>
      </c>
      <c r="S45" s="39">
        <v>3000000</v>
      </c>
      <c r="T45" s="39">
        <f t="shared" si="13"/>
        <v>6000000</v>
      </c>
      <c r="U45" s="39">
        <v>7500000</v>
      </c>
      <c r="V45" s="39">
        <f>V44</f>
        <v>472379</v>
      </c>
      <c r="W45" s="40" t="s">
        <v>122</v>
      </c>
      <c r="Y45" s="46"/>
    </row>
    <row r="46" spans="3:25">
      <c r="C46" s="20" t="s">
        <v>115</v>
      </c>
      <c r="D46" s="20">
        <v>61853</v>
      </c>
      <c r="E46" s="20">
        <v>1276440</v>
      </c>
      <c r="F46" s="20">
        <v>5000</v>
      </c>
      <c r="G46" s="22">
        <f t="shared" si="14"/>
        <v>255.288</v>
      </c>
      <c r="H46" s="22">
        <f t="shared" si="15"/>
        <v>510.576</v>
      </c>
      <c r="I46" s="34">
        <v>3</v>
      </c>
      <c r="J46" s="20">
        <v>20</v>
      </c>
      <c r="K46" s="33">
        <f t="shared" si="12"/>
        <v>8.5096</v>
      </c>
      <c r="L46" s="33">
        <f t="shared" si="16"/>
        <v>0.354566666666667</v>
      </c>
      <c r="M46" s="34">
        <v>0.002</v>
      </c>
      <c r="Q46" s="18" t="s">
        <v>117</v>
      </c>
      <c r="R46" s="39">
        <v>158101</v>
      </c>
      <c r="S46" s="39">
        <v>70676</v>
      </c>
      <c r="T46" s="39">
        <f t="shared" si="13"/>
        <v>228777</v>
      </c>
      <c r="U46" s="39">
        <v>8669</v>
      </c>
      <c r="V46" s="39">
        <v>471790</v>
      </c>
      <c r="Y46" s="46"/>
    </row>
    <row r="47" spans="3:25">
      <c r="C47" s="20" t="s">
        <v>117</v>
      </c>
      <c r="D47" s="20">
        <v>61853</v>
      </c>
      <c r="E47" s="20">
        <v>338365</v>
      </c>
      <c r="F47" s="23">
        <v>1024</v>
      </c>
      <c r="G47" s="21">
        <f t="shared" si="14"/>
        <v>330.4345703125</v>
      </c>
      <c r="H47" s="21">
        <f t="shared" si="15"/>
        <v>660.869140625</v>
      </c>
      <c r="I47" s="20">
        <v>0.6</v>
      </c>
      <c r="J47" s="20">
        <v>20</v>
      </c>
      <c r="K47" s="33">
        <f t="shared" si="12"/>
        <v>2.20289713541667</v>
      </c>
      <c r="L47" s="33">
        <f t="shared" si="16"/>
        <v>0.0917873806423611</v>
      </c>
      <c r="M47" s="20">
        <v>0.002</v>
      </c>
      <c r="Q47" s="18" t="s">
        <v>119</v>
      </c>
      <c r="R47" s="39">
        <v>158101</v>
      </c>
      <c r="S47" s="39">
        <v>70676</v>
      </c>
      <c r="T47" s="39">
        <f t="shared" si="13"/>
        <v>228777</v>
      </c>
      <c r="U47" s="39">
        <v>8669</v>
      </c>
      <c r="V47" s="39">
        <v>472001</v>
      </c>
      <c r="Y47" s="46"/>
    </row>
    <row r="48" spans="3:13">
      <c r="C48" s="17">
        <v>7</v>
      </c>
      <c r="D48" s="18" t="s">
        <v>99</v>
      </c>
      <c r="E48" s="18" t="s">
        <v>100</v>
      </c>
      <c r="F48" s="18" t="s">
        <v>101</v>
      </c>
      <c r="G48" s="19" t="s">
        <v>102</v>
      </c>
      <c r="H48" s="19" t="s">
        <v>103</v>
      </c>
      <c r="I48" s="18" t="s">
        <v>104</v>
      </c>
      <c r="J48" s="18" t="s">
        <v>105</v>
      </c>
      <c r="K48" s="18" t="s">
        <v>121</v>
      </c>
      <c r="L48" s="18" t="s">
        <v>107</v>
      </c>
      <c r="M48" s="18" t="s">
        <v>108</v>
      </c>
    </row>
    <row r="49" spans="3:24">
      <c r="C49" s="20" t="s">
        <v>114</v>
      </c>
      <c r="D49" s="20">
        <v>75225</v>
      </c>
      <c r="E49" s="20">
        <f>SUM(T29:V29)</f>
        <v>2582676</v>
      </c>
      <c r="F49" s="20">
        <f>4096*2</f>
        <v>8192</v>
      </c>
      <c r="G49" s="21">
        <f t="shared" ref="G49:G51" si="17">E49/F49</f>
        <v>315.26806640625</v>
      </c>
      <c r="H49" s="21">
        <f t="shared" ref="H49:H51" si="18">G49*2</f>
        <v>630.5361328125</v>
      </c>
      <c r="I49" s="20">
        <v>4.5</v>
      </c>
      <c r="J49" s="20">
        <v>20</v>
      </c>
      <c r="K49" s="33">
        <f t="shared" ref="K49:K51" si="19">H49*I49*J49/60/60</f>
        <v>15.7634033203125</v>
      </c>
      <c r="L49" s="33">
        <f t="shared" si="16"/>
        <v>0.656808471679687</v>
      </c>
      <c r="M49" s="20">
        <v>0.01</v>
      </c>
      <c r="Q49" s="41"/>
      <c r="R49" s="41"/>
      <c r="S49" s="41"/>
      <c r="T49" s="41"/>
      <c r="U49" s="41"/>
      <c r="V49" s="41"/>
      <c r="W49" s="41"/>
      <c r="X49" s="41"/>
    </row>
    <row r="50" spans="3:24">
      <c r="C50" s="20" t="s">
        <v>115</v>
      </c>
      <c r="D50" s="20">
        <v>75225</v>
      </c>
      <c r="E50" s="20">
        <f>SUM(T31:V31)</f>
        <v>1825890</v>
      </c>
      <c r="F50" s="20">
        <v>4096</v>
      </c>
      <c r="G50" s="22">
        <f t="shared" si="17"/>
        <v>445.77392578125</v>
      </c>
      <c r="H50" s="22">
        <f t="shared" si="18"/>
        <v>891.5478515625</v>
      </c>
      <c r="I50" s="34">
        <v>3</v>
      </c>
      <c r="J50" s="20">
        <v>20</v>
      </c>
      <c r="K50" s="33">
        <f t="shared" si="19"/>
        <v>14.859130859375</v>
      </c>
      <c r="L50" s="33">
        <f t="shared" si="16"/>
        <v>0.619130452473958</v>
      </c>
      <c r="M50" s="34">
        <v>0.002</v>
      </c>
      <c r="Q50" s="41"/>
      <c r="R50" s="41"/>
      <c r="S50" s="41"/>
      <c r="T50" s="41"/>
      <c r="U50" s="41"/>
      <c r="V50" s="41"/>
      <c r="W50" s="41"/>
      <c r="X50" s="41"/>
    </row>
    <row r="51" spans="3:24">
      <c r="C51" s="20" t="s">
        <v>117</v>
      </c>
      <c r="D51" s="20">
        <v>75212</v>
      </c>
      <c r="E51" s="20">
        <f>SUM(T33:V33)</f>
        <v>374096</v>
      </c>
      <c r="F51" s="23">
        <v>1024</v>
      </c>
      <c r="G51" s="21">
        <f t="shared" si="17"/>
        <v>365.328125</v>
      </c>
      <c r="H51" s="21">
        <f t="shared" si="18"/>
        <v>730.65625</v>
      </c>
      <c r="I51" s="20">
        <v>0.5</v>
      </c>
      <c r="J51" s="20">
        <v>40</v>
      </c>
      <c r="K51" s="33">
        <f t="shared" si="19"/>
        <v>4.05920138888889</v>
      </c>
      <c r="L51" s="33">
        <f t="shared" si="16"/>
        <v>0.169133391203704</v>
      </c>
      <c r="M51" s="20">
        <v>0.002</v>
      </c>
      <c r="Q51" s="41"/>
      <c r="R51" s="41"/>
      <c r="S51" s="41"/>
      <c r="T51" s="41"/>
      <c r="U51" s="41"/>
      <c r="V51" s="41"/>
      <c r="W51" s="41"/>
      <c r="X51" s="41"/>
    </row>
    <row r="52" spans="3:24">
      <c r="C52" s="17">
        <v>8</v>
      </c>
      <c r="D52" s="18" t="s">
        <v>99</v>
      </c>
      <c r="E52" s="18" t="s">
        <v>100</v>
      </c>
      <c r="F52" s="18" t="s">
        <v>101</v>
      </c>
      <c r="G52" s="19" t="s">
        <v>102</v>
      </c>
      <c r="H52" s="19" t="s">
        <v>103</v>
      </c>
      <c r="I52" s="18" t="s">
        <v>104</v>
      </c>
      <c r="J52" s="18" t="s">
        <v>105</v>
      </c>
      <c r="K52" s="18" t="s">
        <v>121</v>
      </c>
      <c r="L52" s="18" t="s">
        <v>107</v>
      </c>
      <c r="M52" s="18" t="s">
        <v>108</v>
      </c>
      <c r="Q52" s="42"/>
      <c r="R52" s="7"/>
      <c r="S52" s="7"/>
      <c r="T52" s="7"/>
      <c r="U52" s="7"/>
      <c r="V52" s="7"/>
      <c r="W52" s="43"/>
      <c r="X52" s="43"/>
    </row>
    <row r="53" spans="3:24">
      <c r="C53" s="20" t="s">
        <v>114</v>
      </c>
      <c r="D53" s="20">
        <v>73133</v>
      </c>
      <c r="E53" s="20">
        <f>SUM(T36:V36)</f>
        <v>2811471</v>
      </c>
      <c r="F53" s="20">
        <v>8192</v>
      </c>
      <c r="G53" s="21">
        <f t="shared" ref="G53:G55" si="20">E53/F53</f>
        <v>343.197143554688</v>
      </c>
      <c r="H53" s="21">
        <f t="shared" ref="H53:H55" si="21">G53*2</f>
        <v>686.394287109375</v>
      </c>
      <c r="I53" s="20">
        <v>6</v>
      </c>
      <c r="J53" s="20">
        <v>40</v>
      </c>
      <c r="K53" s="33">
        <f t="shared" ref="K53:K55" si="22">H53*I53*J53/60/60</f>
        <v>45.759619140625</v>
      </c>
      <c r="L53" s="33">
        <f t="shared" ref="L53:L55" si="23">K53/24</f>
        <v>1.90665079752604</v>
      </c>
      <c r="M53" s="20">
        <v>0.01</v>
      </c>
      <c r="Q53" s="7"/>
      <c r="R53" s="7"/>
      <c r="S53" s="7"/>
      <c r="T53" s="7"/>
      <c r="U53" s="7"/>
      <c r="V53" s="7"/>
      <c r="W53" s="7"/>
      <c r="X53" s="44"/>
    </row>
    <row r="54" spans="3:24">
      <c r="C54" s="20" t="s">
        <v>115</v>
      </c>
      <c r="D54" s="20">
        <v>73133</v>
      </c>
      <c r="E54" s="20">
        <f>SUM(T38:V38)</f>
        <v>5146580</v>
      </c>
      <c r="F54" s="20">
        <v>12000</v>
      </c>
      <c r="G54" s="22">
        <f t="shared" si="20"/>
        <v>428.881666666667</v>
      </c>
      <c r="H54" s="22">
        <f t="shared" si="21"/>
        <v>857.763333333333</v>
      </c>
      <c r="I54" s="34">
        <v>12</v>
      </c>
      <c r="J54" s="20">
        <v>40</v>
      </c>
      <c r="K54" s="33">
        <f t="shared" si="22"/>
        <v>114.368444444444</v>
      </c>
      <c r="L54" s="33">
        <f t="shared" si="23"/>
        <v>4.76535185185185</v>
      </c>
      <c r="M54" s="34">
        <v>0.002</v>
      </c>
      <c r="Q54" s="7"/>
      <c r="R54" s="7"/>
      <c r="S54" s="7"/>
      <c r="T54" s="7"/>
      <c r="U54" s="7"/>
      <c r="V54" s="7"/>
      <c r="W54" s="7"/>
      <c r="X54" s="44"/>
    </row>
    <row r="55" spans="3:24">
      <c r="C55" s="20" t="s">
        <v>117</v>
      </c>
      <c r="D55" s="20">
        <v>73133</v>
      </c>
      <c r="E55" s="20">
        <f>SUM(S40:V40)</f>
        <v>468699</v>
      </c>
      <c r="F55" s="23">
        <v>1400</v>
      </c>
      <c r="G55" s="21">
        <f t="shared" si="20"/>
        <v>334.785</v>
      </c>
      <c r="H55" s="21">
        <f t="shared" si="21"/>
        <v>669.57</v>
      </c>
      <c r="I55" s="20">
        <v>1</v>
      </c>
      <c r="J55" s="20">
        <v>40</v>
      </c>
      <c r="K55" s="33">
        <f t="shared" si="22"/>
        <v>7.43966666666667</v>
      </c>
      <c r="L55" s="33">
        <f t="shared" si="23"/>
        <v>0.309986111111111</v>
      </c>
      <c r="M55" s="20">
        <v>0.002</v>
      </c>
      <c r="Q55" s="7"/>
      <c r="R55" s="7"/>
      <c r="S55" s="7"/>
      <c r="T55" s="7"/>
      <c r="U55" s="7"/>
      <c r="V55" s="7"/>
      <c r="W55" s="7"/>
      <c r="X55" s="44"/>
    </row>
    <row r="57" s="9" customFormat="1" spans="7:16">
      <c r="G57" s="15"/>
      <c r="H57" s="15"/>
      <c r="O57" s="32"/>
      <c r="P57" s="32"/>
    </row>
    <row r="58" spans="1:28">
      <c r="A58" s="16" t="s">
        <v>124</v>
      </c>
      <c r="R58" t="s">
        <v>125</v>
      </c>
      <c r="S58" s="45" t="s">
        <v>126</v>
      </c>
      <c r="T58" s="45"/>
      <c r="U58" s="46" t="s">
        <v>127</v>
      </c>
      <c r="V58" s="47" t="s">
        <v>128</v>
      </c>
      <c r="W58" s="45" t="s">
        <v>129</v>
      </c>
      <c r="X58" s="45"/>
      <c r="Y58" s="45" t="s">
        <v>130</v>
      </c>
      <c r="Z58" s="45"/>
      <c r="AA58" s="45" t="s">
        <v>131</v>
      </c>
      <c r="AB58" s="45"/>
    </row>
    <row r="59" s="10" customFormat="1" ht="37" customHeight="1" spans="1:28">
      <c r="A59" s="24"/>
      <c r="C59" s="25">
        <v>9</v>
      </c>
      <c r="D59" s="26" t="s">
        <v>99</v>
      </c>
      <c r="E59" s="26" t="s">
        <v>100</v>
      </c>
      <c r="F59" s="26" t="s">
        <v>101</v>
      </c>
      <c r="G59" s="27" t="s">
        <v>102</v>
      </c>
      <c r="H59" s="27" t="s">
        <v>103</v>
      </c>
      <c r="I59" s="26" t="s">
        <v>104</v>
      </c>
      <c r="J59" s="26" t="s">
        <v>105</v>
      </c>
      <c r="K59" s="26" t="s">
        <v>121</v>
      </c>
      <c r="L59" s="26" t="s">
        <v>107</v>
      </c>
      <c r="M59" s="26" t="s">
        <v>108</v>
      </c>
      <c r="N59" s="35"/>
      <c r="O59" s="36"/>
      <c r="P59" s="37"/>
      <c r="Q59" s="48"/>
      <c r="R59" s="49" t="s">
        <v>124</v>
      </c>
      <c r="S59" s="50" t="s">
        <v>132</v>
      </c>
      <c r="T59" s="51"/>
      <c r="U59" s="50" t="s">
        <v>133</v>
      </c>
      <c r="V59" s="50" t="s">
        <v>134</v>
      </c>
      <c r="W59" s="50" t="s">
        <v>135</v>
      </c>
      <c r="X59" s="51"/>
      <c r="Y59" s="50" t="s">
        <v>136</v>
      </c>
      <c r="Z59" s="51"/>
      <c r="AA59" s="50" t="s">
        <v>137</v>
      </c>
      <c r="AB59" s="51"/>
    </row>
    <row r="60" spans="3:28">
      <c r="C60" s="20" t="s">
        <v>114</v>
      </c>
      <c r="D60" s="20">
        <v>73133</v>
      </c>
      <c r="E60" s="20">
        <v>2560000</v>
      </c>
      <c r="F60" s="20">
        <v>4096</v>
      </c>
      <c r="G60" s="21">
        <f t="shared" ref="G60:G62" si="24">E60/F60</f>
        <v>625</v>
      </c>
      <c r="H60" s="21">
        <f t="shared" ref="H60:H62" si="25">G60*2</f>
        <v>1250</v>
      </c>
      <c r="I60" s="20">
        <v>1.1</v>
      </c>
      <c r="J60" s="20">
        <v>100</v>
      </c>
      <c r="K60" s="33">
        <f t="shared" ref="K60:K62" si="26">H60*I60*J60/60/60</f>
        <v>38.1944444444444</v>
      </c>
      <c r="L60" s="33">
        <f t="shared" ref="L60:L62" si="27">K60/24</f>
        <v>1.59143518518519</v>
      </c>
      <c r="M60" s="20">
        <v>0.002</v>
      </c>
      <c r="Q60" s="18" t="s">
        <v>108</v>
      </c>
      <c r="R60" s="20">
        <v>0.0001</v>
      </c>
      <c r="S60" s="52">
        <v>0.0001</v>
      </c>
      <c r="T60" s="53"/>
      <c r="U60" s="54">
        <v>0.0001</v>
      </c>
      <c r="V60" s="54">
        <v>0.0001</v>
      </c>
      <c r="W60" s="52">
        <v>0.0001</v>
      </c>
      <c r="X60" s="53"/>
      <c r="Y60" s="52">
        <v>0.0001</v>
      </c>
      <c r="Z60" s="53"/>
      <c r="AA60" s="52">
        <v>0.0001</v>
      </c>
      <c r="AB60" s="53"/>
    </row>
    <row r="61" spans="3:28">
      <c r="C61" s="20" t="s">
        <v>115</v>
      </c>
      <c r="D61" s="20">
        <v>73133</v>
      </c>
      <c r="E61" s="20">
        <v>2110000</v>
      </c>
      <c r="F61" s="20">
        <v>4096</v>
      </c>
      <c r="G61" s="22">
        <f t="shared" si="24"/>
        <v>515.13671875</v>
      </c>
      <c r="H61" s="22">
        <f t="shared" si="25"/>
        <v>1030.2734375</v>
      </c>
      <c r="I61" s="34">
        <v>0.3</v>
      </c>
      <c r="J61" s="20">
        <v>100</v>
      </c>
      <c r="K61" s="33">
        <f t="shared" si="26"/>
        <v>8.58561197916667</v>
      </c>
      <c r="L61" s="33">
        <f t="shared" si="27"/>
        <v>0.357733832465278</v>
      </c>
      <c r="M61" s="34">
        <v>0.0001</v>
      </c>
      <c r="Q61" s="18" t="s">
        <v>138</v>
      </c>
      <c r="R61" s="20">
        <v>0.1</v>
      </c>
      <c r="S61" s="52">
        <v>0.1</v>
      </c>
      <c r="T61" s="53"/>
      <c r="U61" s="54">
        <v>0.5</v>
      </c>
      <c r="V61" s="54">
        <v>0.1</v>
      </c>
      <c r="W61" s="52">
        <v>0.1</v>
      </c>
      <c r="X61" s="53"/>
      <c r="Y61" s="52">
        <v>0.5</v>
      </c>
      <c r="Z61" s="53"/>
      <c r="AA61" s="52">
        <v>0.5</v>
      </c>
      <c r="AB61" s="53"/>
    </row>
    <row r="62" spans="3:28">
      <c r="C62" s="20" t="s">
        <v>117</v>
      </c>
      <c r="D62" s="20">
        <v>73133</v>
      </c>
      <c r="E62" s="20">
        <v>1910000</v>
      </c>
      <c r="F62" s="23">
        <v>4096</v>
      </c>
      <c r="G62" s="21">
        <f t="shared" si="24"/>
        <v>466.30859375</v>
      </c>
      <c r="H62" s="21">
        <f t="shared" si="25"/>
        <v>932.6171875</v>
      </c>
      <c r="I62" s="20">
        <v>0.1</v>
      </c>
      <c r="J62" s="20">
        <v>100</v>
      </c>
      <c r="K62" s="33">
        <f t="shared" si="26"/>
        <v>2.59060329861111</v>
      </c>
      <c r="L62" s="33">
        <f t="shared" si="27"/>
        <v>0.107941804108796</v>
      </c>
      <c r="M62" s="20">
        <f>0.0001</f>
        <v>0.0001</v>
      </c>
      <c r="Q62" s="18" t="s">
        <v>139</v>
      </c>
      <c r="R62" s="20">
        <v>0</v>
      </c>
      <c r="S62" s="52">
        <v>0</v>
      </c>
      <c r="T62" s="53"/>
      <c r="U62" s="54">
        <v>0</v>
      </c>
      <c r="V62" s="54">
        <v>0</v>
      </c>
      <c r="W62" s="52">
        <v>0</v>
      </c>
      <c r="X62" s="53"/>
      <c r="Y62" s="52">
        <v>0</v>
      </c>
      <c r="Z62" s="53"/>
      <c r="AA62" s="52">
        <v>0</v>
      </c>
      <c r="AB62" s="53"/>
    </row>
    <row r="63" spans="3:28">
      <c r="C63" s="17">
        <v>10</v>
      </c>
      <c r="D63" s="18" t="s">
        <v>99</v>
      </c>
      <c r="E63" s="18" t="s">
        <v>100</v>
      </c>
      <c r="F63" s="18" t="s">
        <v>101</v>
      </c>
      <c r="G63" s="19" t="s">
        <v>102</v>
      </c>
      <c r="H63" s="19" t="s">
        <v>103</v>
      </c>
      <c r="I63" s="18" t="s">
        <v>104</v>
      </c>
      <c r="J63" s="18" t="s">
        <v>105</v>
      </c>
      <c r="K63" s="18" t="s">
        <v>121</v>
      </c>
      <c r="L63" s="18" t="s">
        <v>107</v>
      </c>
      <c r="M63" s="18" t="s">
        <v>108</v>
      </c>
      <c r="Q63" s="18" t="s">
        <v>140</v>
      </c>
      <c r="R63" s="20">
        <v>256</v>
      </c>
      <c r="S63" s="52">
        <v>256</v>
      </c>
      <c r="T63" s="53"/>
      <c r="U63" s="54">
        <v>256</v>
      </c>
      <c r="V63" s="54">
        <v>256</v>
      </c>
      <c r="W63" s="52">
        <v>256</v>
      </c>
      <c r="X63" s="53"/>
      <c r="Y63" s="52">
        <v>256</v>
      </c>
      <c r="Z63" s="53"/>
      <c r="AA63" s="52">
        <v>256</v>
      </c>
      <c r="AB63" s="53"/>
    </row>
    <row r="64" spans="3:28">
      <c r="C64" s="20" t="s">
        <v>114</v>
      </c>
      <c r="D64" s="20">
        <v>73133</v>
      </c>
      <c r="E64" s="20">
        <f>SUM(T43:V43)</f>
        <v>13972103</v>
      </c>
      <c r="F64" s="20">
        <f>8192*2</f>
        <v>16384</v>
      </c>
      <c r="G64" s="21">
        <f t="shared" ref="G64:G66" si="28">E64/F64</f>
        <v>852.789489746094</v>
      </c>
      <c r="H64" s="21">
        <f t="shared" ref="H64:H66" si="29">G64*2</f>
        <v>1705.57897949219</v>
      </c>
      <c r="I64" s="20">
        <v>1.1</v>
      </c>
      <c r="J64" s="20">
        <v>100</v>
      </c>
      <c r="K64" s="33">
        <f t="shared" ref="K64:K70" si="30">H64*I64*J64/60/60</f>
        <v>52.1149132622613</v>
      </c>
      <c r="L64" s="33">
        <f t="shared" ref="L64:L66" si="31">K64/24</f>
        <v>2.17145471926089</v>
      </c>
      <c r="M64" s="20">
        <v>0.001</v>
      </c>
      <c r="Q64" s="18" t="s">
        <v>141</v>
      </c>
      <c r="R64" s="20">
        <v>256</v>
      </c>
      <c r="S64" s="52">
        <v>256</v>
      </c>
      <c r="T64" s="53"/>
      <c r="U64" s="54">
        <v>256</v>
      </c>
      <c r="V64" s="54">
        <v>256</v>
      </c>
      <c r="W64" s="52">
        <v>256</v>
      </c>
      <c r="X64" s="53"/>
      <c r="Y64" s="52">
        <v>256</v>
      </c>
      <c r="Z64" s="53"/>
      <c r="AA64" s="52">
        <v>256</v>
      </c>
      <c r="AB64" s="53"/>
    </row>
    <row r="65" spans="3:28">
      <c r="C65" s="20" t="s">
        <v>115</v>
      </c>
      <c r="D65" s="20">
        <v>73133</v>
      </c>
      <c r="E65" s="20">
        <f>SUM(T45:V45)</f>
        <v>13972379</v>
      </c>
      <c r="F65" s="20">
        <f>F64</f>
        <v>16384</v>
      </c>
      <c r="G65" s="22">
        <f t="shared" si="28"/>
        <v>852.806335449219</v>
      </c>
      <c r="H65" s="22">
        <f t="shared" si="29"/>
        <v>1705.61267089844</v>
      </c>
      <c r="I65" s="34">
        <v>1.5</v>
      </c>
      <c r="J65" s="20">
        <v>100</v>
      </c>
      <c r="K65" s="33">
        <f t="shared" ref="K64:K66" si="32">H65*I65*J65/60/60</f>
        <v>71.0671946207682</v>
      </c>
      <c r="L65" s="33">
        <f t="shared" si="31"/>
        <v>2.96113310919868</v>
      </c>
      <c r="M65" s="34">
        <v>0.0001</v>
      </c>
      <c r="Q65" s="18" t="s">
        <v>142</v>
      </c>
      <c r="R65" s="60">
        <v>1e-6</v>
      </c>
      <c r="S65" s="52">
        <v>1e-6</v>
      </c>
      <c r="T65" s="53"/>
      <c r="U65" s="54">
        <v>1e-6</v>
      </c>
      <c r="V65" s="54">
        <v>1e-6</v>
      </c>
      <c r="W65" s="52">
        <v>1e-6</v>
      </c>
      <c r="X65" s="53"/>
      <c r="Y65" s="52">
        <v>1e-6</v>
      </c>
      <c r="Z65" s="53"/>
      <c r="AA65" s="52">
        <v>1e-6</v>
      </c>
      <c r="AB65" s="53"/>
    </row>
    <row r="66" spans="3:28">
      <c r="C66" s="20" t="s">
        <v>117</v>
      </c>
      <c r="D66" s="20">
        <v>73133</v>
      </c>
      <c r="E66" s="20">
        <f>SUM(T47:V47)</f>
        <v>709447</v>
      </c>
      <c r="F66" s="23">
        <v>1024</v>
      </c>
      <c r="G66" s="21">
        <f t="shared" si="28"/>
        <v>692.8193359375</v>
      </c>
      <c r="H66" s="21">
        <f t="shared" si="29"/>
        <v>1385.638671875</v>
      </c>
      <c r="I66" s="20">
        <v>0.1</v>
      </c>
      <c r="J66" s="20">
        <v>100</v>
      </c>
      <c r="K66" s="33">
        <f t="shared" si="32"/>
        <v>3.84899631076389</v>
      </c>
      <c r="L66" s="33">
        <f t="shared" si="31"/>
        <v>0.160374846281829</v>
      </c>
      <c r="M66" s="20">
        <f>0.0001</f>
        <v>0.0001</v>
      </c>
      <c r="Q66" s="26" t="s">
        <v>143</v>
      </c>
      <c r="R66" s="61" t="s">
        <v>144</v>
      </c>
      <c r="S66" s="62" t="s">
        <v>145</v>
      </c>
      <c r="T66" s="63"/>
      <c r="U66" s="62" t="s">
        <v>146</v>
      </c>
      <c r="V66" s="62" t="s">
        <v>147</v>
      </c>
      <c r="W66" s="62" t="s">
        <v>148</v>
      </c>
      <c r="X66" s="63"/>
      <c r="Y66" s="62" t="s">
        <v>149</v>
      </c>
      <c r="Z66" s="63"/>
      <c r="AA66" s="67"/>
      <c r="AB66" s="68"/>
    </row>
    <row r="67" spans="3:28">
      <c r="C67" s="17">
        <v>11</v>
      </c>
      <c r="D67" s="18" t="s">
        <v>99</v>
      </c>
      <c r="E67" s="18" t="s">
        <v>100</v>
      </c>
      <c r="F67" s="18" t="s">
        <v>101</v>
      </c>
      <c r="G67" s="19" t="s">
        <v>102</v>
      </c>
      <c r="H67" s="19" t="s">
        <v>103</v>
      </c>
      <c r="I67" s="18" t="s">
        <v>104</v>
      </c>
      <c r="J67" s="18" t="s">
        <v>105</v>
      </c>
      <c r="K67" s="18" t="s">
        <v>121</v>
      </c>
      <c r="L67" s="18" t="s">
        <v>107</v>
      </c>
      <c r="M67" s="18" t="s">
        <v>108</v>
      </c>
      <c r="Q67" s="26"/>
      <c r="R67" s="61"/>
      <c r="S67" s="64"/>
      <c r="T67" s="65"/>
      <c r="U67" s="64"/>
      <c r="V67" s="64"/>
      <c r="W67" s="64"/>
      <c r="X67" s="65"/>
      <c r="Y67" s="64"/>
      <c r="Z67" s="65"/>
      <c r="AA67" s="69"/>
      <c r="AB67" s="70"/>
    </row>
    <row r="68" spans="3:18">
      <c r="C68" s="20" t="s">
        <v>114</v>
      </c>
      <c r="D68" s="20">
        <v>104931</v>
      </c>
      <c r="E68" s="20">
        <f>I80</f>
        <v>8149144</v>
      </c>
      <c r="F68" s="20">
        <v>16384</v>
      </c>
      <c r="G68" s="21">
        <f t="shared" ref="G68:G70" si="33">E68/F68</f>
        <v>497.38427734375</v>
      </c>
      <c r="H68" s="21">
        <f t="shared" ref="H68:H70" si="34">G68*2</f>
        <v>994.7685546875</v>
      </c>
      <c r="I68" s="20">
        <v>2</v>
      </c>
      <c r="J68" s="20">
        <v>100</v>
      </c>
      <c r="K68" s="33">
        <f t="shared" si="30"/>
        <v>55.2649197048611</v>
      </c>
      <c r="L68" s="33">
        <f t="shared" ref="L68:L70" si="35">K68/24</f>
        <v>2.30270498770255</v>
      </c>
      <c r="M68" s="20">
        <v>0.001</v>
      </c>
      <c r="R68" s="66" t="s">
        <v>150</v>
      </c>
    </row>
    <row r="69" spans="3:18">
      <c r="C69" s="20" t="s">
        <v>115</v>
      </c>
      <c r="D69" s="20">
        <v>104931</v>
      </c>
      <c r="E69" s="20">
        <f>I82</f>
        <v>4522968</v>
      </c>
      <c r="F69" s="20">
        <f>16384/2</f>
        <v>8192</v>
      </c>
      <c r="G69" s="22">
        <f t="shared" si="33"/>
        <v>552.1201171875</v>
      </c>
      <c r="H69" s="22">
        <f t="shared" si="34"/>
        <v>1104.240234375</v>
      </c>
      <c r="I69" s="34">
        <v>1</v>
      </c>
      <c r="J69" s="20">
        <v>100</v>
      </c>
      <c r="K69" s="33">
        <f t="shared" si="30"/>
        <v>30.67333984375</v>
      </c>
      <c r="L69" s="33">
        <f t="shared" si="35"/>
        <v>1.27805582682292</v>
      </c>
      <c r="M69" s="34">
        <v>0.0001</v>
      </c>
      <c r="R69" s="66"/>
    </row>
    <row r="70" spans="3:18">
      <c r="C70" s="20" t="s">
        <v>117</v>
      </c>
      <c r="D70" s="20">
        <v>104931</v>
      </c>
      <c r="E70" s="20">
        <f>I84</f>
        <v>620001</v>
      </c>
      <c r="F70" s="23">
        <v>1024</v>
      </c>
      <c r="G70" s="21">
        <f t="shared" si="33"/>
        <v>605.4697265625</v>
      </c>
      <c r="H70" s="21">
        <f t="shared" si="34"/>
        <v>1210.939453125</v>
      </c>
      <c r="I70" s="20">
        <v>0.1</v>
      </c>
      <c r="J70" s="20">
        <v>100</v>
      </c>
      <c r="K70" s="33">
        <f t="shared" si="30"/>
        <v>3.363720703125</v>
      </c>
      <c r="L70" s="33">
        <f t="shared" si="35"/>
        <v>0.140155029296875</v>
      </c>
      <c r="M70" s="20">
        <f>0.0001</f>
        <v>0.0001</v>
      </c>
      <c r="R70" s="66"/>
    </row>
    <row r="71" spans="3:18">
      <c r="C71" s="17">
        <v>13</v>
      </c>
      <c r="D71" s="18" t="s">
        <v>99</v>
      </c>
      <c r="E71" s="18" t="s">
        <v>100</v>
      </c>
      <c r="F71" s="18" t="s">
        <v>101</v>
      </c>
      <c r="G71" s="19" t="s">
        <v>102</v>
      </c>
      <c r="H71" s="19" t="s">
        <v>103</v>
      </c>
      <c r="I71" s="18" t="s">
        <v>104</v>
      </c>
      <c r="J71" s="18" t="s">
        <v>105</v>
      </c>
      <c r="K71" s="18" t="s">
        <v>121</v>
      </c>
      <c r="L71" s="18" t="s">
        <v>107</v>
      </c>
      <c r="M71" s="18" t="s">
        <v>108</v>
      </c>
      <c r="R71" s="66"/>
    </row>
    <row r="72" spans="3:18">
      <c r="C72" s="20" t="s">
        <v>114</v>
      </c>
      <c r="D72" s="20">
        <v>159457</v>
      </c>
      <c r="E72" s="20">
        <f>I86</f>
        <v>11748943</v>
      </c>
      <c r="F72" s="20">
        <v>16384</v>
      </c>
      <c r="G72" s="21">
        <f t="shared" ref="G72:G74" si="36">E72/F72</f>
        <v>717.098571777344</v>
      </c>
      <c r="H72" s="21">
        <f t="shared" ref="H72:H74" si="37">G72*2</f>
        <v>1434.19714355469</v>
      </c>
      <c r="I72" s="20">
        <v>2</v>
      </c>
      <c r="J72" s="20">
        <v>100</v>
      </c>
      <c r="K72" s="33">
        <f t="shared" ref="K72:K74" si="38">H72*I72*J72/60/60</f>
        <v>79.6776190863715</v>
      </c>
      <c r="L72" s="33">
        <f t="shared" ref="L72:L74" si="39">K72/24</f>
        <v>3.31990079526548</v>
      </c>
      <c r="M72" s="20">
        <v>0.001</v>
      </c>
      <c r="R72" s="66"/>
    </row>
    <row r="73" spans="3:18">
      <c r="C73" s="20" t="s">
        <v>115</v>
      </c>
      <c r="D73" s="20">
        <v>159457</v>
      </c>
      <c r="E73" s="20">
        <f>I89</f>
        <v>20252750</v>
      </c>
      <c r="F73" s="20">
        <f>F72*2</f>
        <v>32768</v>
      </c>
      <c r="G73" s="22">
        <f t="shared" si="36"/>
        <v>618.064880371094</v>
      </c>
      <c r="H73" s="22">
        <f t="shared" si="37"/>
        <v>1236.12976074219</v>
      </c>
      <c r="I73" s="34">
        <v>1</v>
      </c>
      <c r="J73" s="20">
        <v>100</v>
      </c>
      <c r="K73" s="33">
        <f t="shared" si="38"/>
        <v>34.3369377983941</v>
      </c>
      <c r="L73" s="33">
        <f t="shared" si="39"/>
        <v>1.43070574159975</v>
      </c>
      <c r="M73" s="34">
        <v>0.0001</v>
      </c>
      <c r="R73" s="66"/>
    </row>
    <row r="74" spans="3:18">
      <c r="C74" s="20" t="s">
        <v>117</v>
      </c>
      <c r="D74" s="20">
        <v>159457</v>
      </c>
      <c r="E74" s="20"/>
      <c r="F74" s="23">
        <v>1024</v>
      </c>
      <c r="G74" s="21">
        <f t="shared" si="36"/>
        <v>0</v>
      </c>
      <c r="H74" s="21">
        <f t="shared" si="37"/>
        <v>0</v>
      </c>
      <c r="I74" s="20">
        <v>0.1</v>
      </c>
      <c r="J74" s="20">
        <v>100</v>
      </c>
      <c r="K74" s="33">
        <f t="shared" si="38"/>
        <v>0</v>
      </c>
      <c r="L74" s="33">
        <f t="shared" si="39"/>
        <v>0</v>
      </c>
      <c r="M74" s="20">
        <f>0.0001</f>
        <v>0.0001</v>
      </c>
      <c r="R74" s="66"/>
    </row>
    <row r="75" spans="18:18">
      <c r="R75" s="66"/>
    </row>
    <row r="76" spans="18:18">
      <c r="R76" s="66"/>
    </row>
    <row r="78" spans="3:10">
      <c r="C78" s="18">
        <v>11</v>
      </c>
      <c r="D78" s="18" t="s">
        <v>109</v>
      </c>
      <c r="E78" s="18" t="s">
        <v>110</v>
      </c>
      <c r="F78" s="38" t="s">
        <v>111</v>
      </c>
      <c r="G78" s="18" t="s">
        <v>112</v>
      </c>
      <c r="H78" s="18" t="s">
        <v>113</v>
      </c>
      <c r="I78" s="55" t="s">
        <v>151</v>
      </c>
      <c r="J78" s="56"/>
    </row>
    <row r="79" spans="3:11">
      <c r="C79" s="18" t="s">
        <v>114</v>
      </c>
      <c r="D79" s="39">
        <v>528791</v>
      </c>
      <c r="E79" s="39">
        <v>1538462</v>
      </c>
      <c r="F79" s="39">
        <f t="shared" ref="F79:F84" si="40">SUM(D79:E79)</f>
        <v>2067253</v>
      </c>
      <c r="G79" s="39">
        <v>5679291</v>
      </c>
      <c r="H79" s="39">
        <v>402577</v>
      </c>
      <c r="I79" s="57">
        <f t="shared" ref="I79:I84" si="41">SUM(F79:H79)</f>
        <v>8149121</v>
      </c>
      <c r="J79" s="56"/>
      <c r="K79" t="s">
        <v>152</v>
      </c>
    </row>
    <row r="80" spans="3:10">
      <c r="C80" s="18" t="s">
        <v>116</v>
      </c>
      <c r="D80" s="39">
        <v>528791</v>
      </c>
      <c r="E80" s="39">
        <v>1538462</v>
      </c>
      <c r="F80" s="39">
        <f t="shared" si="40"/>
        <v>2067253</v>
      </c>
      <c r="G80" s="39">
        <v>5679291</v>
      </c>
      <c r="H80" s="39">
        <v>402600</v>
      </c>
      <c r="I80" s="57">
        <f t="shared" si="41"/>
        <v>8149144</v>
      </c>
      <c r="J80" s="56">
        <f>F80/G80</f>
        <v>0.363998428677101</v>
      </c>
    </row>
    <row r="81" spans="3:10">
      <c r="C81" s="18" t="s">
        <v>115</v>
      </c>
      <c r="D81" s="39">
        <v>257611</v>
      </c>
      <c r="E81" s="39">
        <v>171447</v>
      </c>
      <c r="F81" s="39">
        <f t="shared" si="40"/>
        <v>429058</v>
      </c>
      <c r="G81" s="39">
        <v>3690319</v>
      </c>
      <c r="H81" s="39">
        <v>403409</v>
      </c>
      <c r="I81" s="57">
        <f t="shared" si="41"/>
        <v>4522786</v>
      </c>
      <c r="J81" s="58"/>
    </row>
    <row r="82" spans="3:10">
      <c r="C82" s="18" t="s">
        <v>118</v>
      </c>
      <c r="D82" s="39">
        <v>257611</v>
      </c>
      <c r="E82" s="39">
        <v>171447</v>
      </c>
      <c r="F82" s="39">
        <f t="shared" si="40"/>
        <v>429058</v>
      </c>
      <c r="G82" s="39">
        <v>3690320</v>
      </c>
      <c r="H82" s="39">
        <v>403590</v>
      </c>
      <c r="I82" s="57">
        <f t="shared" si="41"/>
        <v>4522968</v>
      </c>
      <c r="J82" s="58">
        <f>F82/G82</f>
        <v>0.116265798087971</v>
      </c>
    </row>
    <row r="83" spans="3:10">
      <c r="C83" s="18" t="s">
        <v>117</v>
      </c>
      <c r="D83" s="39">
        <v>163285</v>
      </c>
      <c r="E83" s="39">
        <v>53474</v>
      </c>
      <c r="F83" s="39">
        <f t="shared" si="40"/>
        <v>216759</v>
      </c>
      <c r="G83" s="39">
        <v>1023</v>
      </c>
      <c r="H83" s="39">
        <v>402016</v>
      </c>
      <c r="I83" s="57">
        <f t="shared" si="41"/>
        <v>619798</v>
      </c>
      <c r="J83" s="56"/>
    </row>
    <row r="84" spans="3:10">
      <c r="C84" s="18" t="s">
        <v>119</v>
      </c>
      <c r="D84" s="39">
        <v>163286</v>
      </c>
      <c r="E84" s="39">
        <v>53475</v>
      </c>
      <c r="F84" s="39">
        <f t="shared" si="40"/>
        <v>216761</v>
      </c>
      <c r="G84" s="39">
        <v>1023</v>
      </c>
      <c r="H84" s="39">
        <v>402217</v>
      </c>
      <c r="I84" s="57">
        <f t="shared" si="41"/>
        <v>620001</v>
      </c>
      <c r="J84" s="56"/>
    </row>
    <row r="85" spans="3:9">
      <c r="C85" s="18">
        <v>13</v>
      </c>
      <c r="D85" s="18" t="s">
        <v>109</v>
      </c>
      <c r="E85" s="18" t="s">
        <v>110</v>
      </c>
      <c r="F85" s="38" t="s">
        <v>111</v>
      </c>
      <c r="G85" s="18" t="s">
        <v>112</v>
      </c>
      <c r="H85" s="18" t="s">
        <v>113</v>
      </c>
      <c r="I85" s="55" t="s">
        <v>151</v>
      </c>
    </row>
    <row r="86" spans="3:9">
      <c r="C86" s="18" t="s">
        <v>114</v>
      </c>
      <c r="D86" s="39">
        <v>829907</v>
      </c>
      <c r="E86" s="39">
        <v>1886361</v>
      </c>
      <c r="F86" s="39">
        <f t="shared" ref="F86:F89" si="42">SUM(D86:E86)</f>
        <v>2716268</v>
      </c>
      <c r="G86" s="39">
        <f>8629602</f>
        <v>8629602</v>
      </c>
      <c r="H86" s="39">
        <v>403073</v>
      </c>
      <c r="I86" s="57">
        <f>SUM(F86:H86)</f>
        <v>11748943</v>
      </c>
    </row>
    <row r="87" spans="3:10">
      <c r="C87" s="18" t="s">
        <v>116</v>
      </c>
      <c r="D87" s="39">
        <v>829907</v>
      </c>
      <c r="E87" s="39">
        <v>1886361</v>
      </c>
      <c r="F87" s="39">
        <f t="shared" si="42"/>
        <v>2716268</v>
      </c>
      <c r="G87" s="39">
        <f>8629602</f>
        <v>8629602</v>
      </c>
      <c r="H87" s="39">
        <v>403073</v>
      </c>
      <c r="I87" s="57">
        <f>SUM(F87:H87)</f>
        <v>11748943</v>
      </c>
      <c r="J87" s="56">
        <f t="shared" ref="J87:J91" si="43">F87/G87</f>
        <v>0.314761677305628</v>
      </c>
    </row>
    <row r="88" spans="3:9">
      <c r="C88" s="18" t="s">
        <v>115</v>
      </c>
      <c r="D88" s="39">
        <v>411041</v>
      </c>
      <c r="E88" s="39">
        <v>295310</v>
      </c>
      <c r="F88" s="39">
        <f t="shared" si="42"/>
        <v>706351</v>
      </c>
      <c r="G88" s="39">
        <v>19143221</v>
      </c>
      <c r="H88" s="39">
        <v>402979</v>
      </c>
      <c r="I88" s="57">
        <f>SUM(F88:H88)</f>
        <v>20252551</v>
      </c>
    </row>
    <row r="89" spans="3:10">
      <c r="C89" s="18" t="s">
        <v>118</v>
      </c>
      <c r="D89" s="39">
        <v>411041</v>
      </c>
      <c r="E89" s="39">
        <v>295310</v>
      </c>
      <c r="F89" s="39">
        <f t="shared" si="42"/>
        <v>706351</v>
      </c>
      <c r="G89" s="39">
        <v>19143221</v>
      </c>
      <c r="H89" s="39">
        <v>403178</v>
      </c>
      <c r="I89" s="57">
        <f>SUM(F89:H89)</f>
        <v>20252750</v>
      </c>
      <c r="J89" s="58">
        <f t="shared" si="43"/>
        <v>0.0368982314940626</v>
      </c>
    </row>
    <row r="90" spans="3:9">
      <c r="C90" s="18" t="s">
        <v>117</v>
      </c>
      <c r="D90" s="39"/>
      <c r="E90" s="39"/>
      <c r="F90" s="39"/>
      <c r="G90" s="39"/>
      <c r="H90" s="39"/>
      <c r="I90" s="57"/>
    </row>
    <row r="91" spans="3:10">
      <c r="C91" s="18" t="s">
        <v>119</v>
      </c>
      <c r="D91" s="39"/>
      <c r="E91" s="39"/>
      <c r="F91" s="39"/>
      <c r="G91" s="39"/>
      <c r="H91" s="39"/>
      <c r="I91" s="57"/>
      <c r="J91" s="59" t="e">
        <f t="shared" si="43"/>
        <v>#DIV/0!</v>
      </c>
    </row>
  </sheetData>
  <mergeCells count="44">
    <mergeCell ref="W52:X52"/>
    <mergeCell ref="S58:T58"/>
    <mergeCell ref="W58:X58"/>
    <mergeCell ref="Y58:Z58"/>
    <mergeCell ref="AA58:AB58"/>
    <mergeCell ref="S59:T59"/>
    <mergeCell ref="W59:X59"/>
    <mergeCell ref="Y59:Z59"/>
    <mergeCell ref="AA59:AB59"/>
    <mergeCell ref="S60:T60"/>
    <mergeCell ref="W60:X60"/>
    <mergeCell ref="Y60:Z60"/>
    <mergeCell ref="AA60:AB60"/>
    <mergeCell ref="S61:T61"/>
    <mergeCell ref="W61:X61"/>
    <mergeCell ref="Y61:Z61"/>
    <mergeCell ref="AA61:AB61"/>
    <mergeCell ref="S62:T62"/>
    <mergeCell ref="W62:X62"/>
    <mergeCell ref="Y62:Z62"/>
    <mergeCell ref="AA62:AB62"/>
    <mergeCell ref="S63:T63"/>
    <mergeCell ref="W63:X63"/>
    <mergeCell ref="Y63:Z63"/>
    <mergeCell ref="AA63:AB63"/>
    <mergeCell ref="S64:T64"/>
    <mergeCell ref="W64:X64"/>
    <mergeCell ref="Y64:Z64"/>
    <mergeCell ref="AA64:AB64"/>
    <mergeCell ref="S65:T65"/>
    <mergeCell ref="W65:X65"/>
    <mergeCell ref="Y65:Z65"/>
    <mergeCell ref="AA65:AB65"/>
    <mergeCell ref="A18:A19"/>
    <mergeCell ref="A58:A59"/>
    <mergeCell ref="Q66:Q67"/>
    <mergeCell ref="R66:R67"/>
    <mergeCell ref="R68:R70"/>
    <mergeCell ref="U66:U67"/>
    <mergeCell ref="V66:V67"/>
    <mergeCell ref="S66:T67"/>
    <mergeCell ref="W66:X67"/>
    <mergeCell ref="Y66:Z67"/>
    <mergeCell ref="AA66:AB6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91"/>
  <sheetViews>
    <sheetView zoomScale="85" zoomScaleNormal="85" topLeftCell="A40" workbookViewId="0">
      <selection activeCell="F73" sqref="F73"/>
    </sheetView>
  </sheetViews>
  <sheetFormatPr defaultColWidth="9" defaultRowHeight="14.25"/>
  <cols>
    <col min="2" max="2" width="2.71666666666667" customWidth="1"/>
    <col min="3" max="3" width="3.90833333333333" customWidth="1"/>
    <col min="4" max="4" width="10.625" customWidth="1"/>
    <col min="5" max="5" width="13.75" customWidth="1"/>
    <col min="6" max="6" width="9.5" customWidth="1"/>
    <col min="7" max="7" width="9.2" style="11" customWidth="1"/>
    <col min="8" max="8" width="9.125" style="11" customWidth="1"/>
    <col min="9" max="10" width="10.8666666666667" customWidth="1"/>
    <col min="11" max="11" width="9.375" customWidth="1"/>
    <col min="12" max="12" width="6.125" customWidth="1"/>
    <col min="13" max="13" width="6.375" customWidth="1"/>
    <col min="14" max="14" width="1.875" style="12" customWidth="1"/>
    <col min="15" max="15" width="1.875" style="13" customWidth="1"/>
    <col min="16" max="16" width="1.875" style="14" customWidth="1"/>
    <col min="18" max="18" width="8.08333333333333" customWidth="1"/>
    <col min="19" max="20" width="7.825" customWidth="1"/>
    <col min="21" max="21" width="9.31666666666667" customWidth="1"/>
    <col min="22" max="22" width="21.7583333333333" customWidth="1"/>
    <col min="23" max="24" width="10.4416666666667" customWidth="1"/>
    <col min="25" max="26" width="9.40833333333333" customWidth="1"/>
    <col min="27" max="28" width="19.1166666666667" customWidth="1"/>
  </cols>
  <sheetData>
    <row r="2" customFormat="1" spans="7:16">
      <c r="G2" s="11"/>
      <c r="H2" s="11"/>
      <c r="N2" s="12"/>
      <c r="O2" s="28"/>
      <c r="P2" s="29"/>
    </row>
    <row r="3" customFormat="1" spans="7:16">
      <c r="G3" s="11"/>
      <c r="H3" s="11"/>
      <c r="N3" s="12"/>
      <c r="O3" s="30"/>
      <c r="P3" s="31"/>
    </row>
    <row r="4" customFormat="1" spans="7:16">
      <c r="G4" s="11"/>
      <c r="H4" s="11"/>
      <c r="N4" s="12"/>
      <c r="O4" s="30"/>
      <c r="P4" s="31"/>
    </row>
    <row r="5" customFormat="1" spans="7:16">
      <c r="G5" s="11"/>
      <c r="H5" s="11"/>
      <c r="N5" s="12"/>
      <c r="O5" s="30"/>
      <c r="P5" s="31"/>
    </row>
    <row r="6" customFormat="1" spans="7:16">
      <c r="G6" s="11"/>
      <c r="H6" s="11"/>
      <c r="N6" s="12"/>
      <c r="O6" s="30"/>
      <c r="P6" s="31"/>
    </row>
    <row r="7" customFormat="1" spans="7:16">
      <c r="G7" s="11"/>
      <c r="H7" s="11"/>
      <c r="N7" s="12"/>
      <c r="O7" s="30"/>
      <c r="P7" s="31"/>
    </row>
    <row r="8" customFormat="1" spans="7:16">
      <c r="G8" s="11"/>
      <c r="H8" s="11"/>
      <c r="N8" s="12"/>
      <c r="O8" s="30"/>
      <c r="P8" s="31"/>
    </row>
    <row r="9" customFormat="1" spans="7:16">
      <c r="G9" s="11"/>
      <c r="H9" s="11"/>
      <c r="N9" s="12"/>
      <c r="O9" s="30"/>
      <c r="P9" s="31"/>
    </row>
    <row r="10" customFormat="1" spans="7:16">
      <c r="G10" s="11"/>
      <c r="H10" s="11"/>
      <c r="N10" s="12"/>
      <c r="O10" s="30"/>
      <c r="P10" s="31"/>
    </row>
    <row r="11" customFormat="1" spans="7:16">
      <c r="G11" s="11"/>
      <c r="H11" s="11"/>
      <c r="N11" s="12"/>
      <c r="O11" s="30"/>
      <c r="P11" s="31"/>
    </row>
    <row r="12" customFormat="1" spans="7:16">
      <c r="G12" s="11"/>
      <c r="H12" s="11"/>
      <c r="N12" s="12"/>
      <c r="O12" s="30"/>
      <c r="P12" s="31"/>
    </row>
    <row r="13" customFormat="1" spans="7:16">
      <c r="G13" s="11"/>
      <c r="H13" s="11"/>
      <c r="N13" s="12"/>
      <c r="O13" s="30"/>
      <c r="P13" s="31"/>
    </row>
    <row r="14" customFormat="1" spans="7:16">
      <c r="G14" s="11"/>
      <c r="H14" s="11"/>
      <c r="N14" s="12"/>
      <c r="O14" s="30"/>
      <c r="P14" s="31"/>
    </row>
    <row r="15" customFormat="1" spans="7:16">
      <c r="G15" s="11"/>
      <c r="H15" s="11"/>
      <c r="N15" s="12"/>
      <c r="O15" s="30"/>
      <c r="P15" s="31"/>
    </row>
    <row r="17" s="9" customFormat="1" spans="7:16">
      <c r="G17" s="15"/>
      <c r="H17" s="15"/>
      <c r="O17" s="32"/>
      <c r="P17" s="32"/>
    </row>
    <row r="18" spans="1:1">
      <c r="A18" s="16" t="s">
        <v>98</v>
      </c>
    </row>
    <row r="19" spans="1:1">
      <c r="A19" s="16"/>
    </row>
    <row r="20" customFormat="1" spans="3:22">
      <c r="C20" s="17">
        <v>1</v>
      </c>
      <c r="D20" s="18" t="s">
        <v>99</v>
      </c>
      <c r="E20" s="18" t="s">
        <v>100</v>
      </c>
      <c r="F20" s="18" t="s">
        <v>101</v>
      </c>
      <c r="G20" s="19" t="s">
        <v>102</v>
      </c>
      <c r="H20" s="19" t="s">
        <v>103</v>
      </c>
      <c r="I20" s="18" t="s">
        <v>104</v>
      </c>
      <c r="J20" s="18" t="s">
        <v>105</v>
      </c>
      <c r="K20" s="18" t="s">
        <v>106</v>
      </c>
      <c r="L20" s="18" t="s">
        <v>107</v>
      </c>
      <c r="M20" s="18" t="s">
        <v>108</v>
      </c>
      <c r="N20" s="12"/>
      <c r="O20" s="13"/>
      <c r="P20" s="14"/>
      <c r="Q20" s="18">
        <v>6</v>
      </c>
      <c r="R20" s="18" t="s">
        <v>109</v>
      </c>
      <c r="S20" s="18" t="s">
        <v>110</v>
      </c>
      <c r="T20" s="38" t="s">
        <v>111</v>
      </c>
      <c r="U20" s="18" t="s">
        <v>112</v>
      </c>
      <c r="V20" s="18" t="s">
        <v>113</v>
      </c>
    </row>
    <row r="21" customFormat="1" spans="3:22">
      <c r="C21" s="20" t="s">
        <v>114</v>
      </c>
      <c r="D21" s="20">
        <v>30000</v>
      </c>
      <c r="E21" s="20">
        <v>1337724</v>
      </c>
      <c r="F21" s="20">
        <v>4096</v>
      </c>
      <c r="G21" s="21">
        <f t="shared" ref="G21:G23" si="0">E21/F21</f>
        <v>326.5927734375</v>
      </c>
      <c r="H21" s="21">
        <f t="shared" ref="H21:H23" si="1">G21*2</f>
        <v>653.185546875</v>
      </c>
      <c r="I21" s="20">
        <v>3</v>
      </c>
      <c r="J21" s="20">
        <v>10</v>
      </c>
      <c r="K21" s="33">
        <f t="shared" ref="K21:K23" si="2">H21*I21*J21/60/60</f>
        <v>5.443212890625</v>
      </c>
      <c r="L21" s="33">
        <f t="shared" ref="L21:L23" si="3">K21/24</f>
        <v>0.226800537109375</v>
      </c>
      <c r="M21" s="20">
        <v>0.01</v>
      </c>
      <c r="N21" s="12"/>
      <c r="O21" s="13"/>
      <c r="P21" s="14"/>
      <c r="Q21" s="18" t="s">
        <v>114</v>
      </c>
      <c r="R21" s="39">
        <v>325909</v>
      </c>
      <c r="S21" s="39">
        <v>855546</v>
      </c>
      <c r="T21" s="39">
        <f t="shared" ref="T21:T26" si="4">SUM(R21,S21)</f>
        <v>1181455</v>
      </c>
      <c r="U21" s="39">
        <v>3328069</v>
      </c>
      <c r="V21" s="39">
        <v>163053</v>
      </c>
    </row>
    <row r="22" customFormat="1" spans="3:22">
      <c r="C22" s="20" t="s">
        <v>115</v>
      </c>
      <c r="D22" s="20">
        <v>30000</v>
      </c>
      <c r="E22" s="20">
        <v>621784</v>
      </c>
      <c r="F22" s="20">
        <v>2048</v>
      </c>
      <c r="G22" s="22">
        <f t="shared" si="0"/>
        <v>303.60546875</v>
      </c>
      <c r="H22" s="22">
        <f t="shared" si="1"/>
        <v>607.2109375</v>
      </c>
      <c r="I22" s="34">
        <v>3.5</v>
      </c>
      <c r="J22" s="20">
        <v>10</v>
      </c>
      <c r="K22" s="33">
        <f t="shared" si="2"/>
        <v>5.90343967013889</v>
      </c>
      <c r="L22" s="33">
        <f t="shared" si="3"/>
        <v>0.245976652922454</v>
      </c>
      <c r="M22" s="34">
        <v>0.01</v>
      </c>
      <c r="N22" s="12"/>
      <c r="O22" s="13"/>
      <c r="P22" s="14"/>
      <c r="Q22" s="18" t="s">
        <v>116</v>
      </c>
      <c r="R22" s="39">
        <v>325909</v>
      </c>
      <c r="S22" s="39">
        <v>750000</v>
      </c>
      <c r="T22" s="39">
        <f t="shared" si="4"/>
        <v>1075909</v>
      </c>
      <c r="U22" s="39">
        <v>750000</v>
      </c>
      <c r="V22" s="39">
        <v>163053</v>
      </c>
    </row>
    <row r="23" customFormat="1" spans="3:22">
      <c r="C23" s="20" t="s">
        <v>117</v>
      </c>
      <c r="D23" s="20">
        <v>30000</v>
      </c>
      <c r="E23" s="20">
        <v>110139</v>
      </c>
      <c r="F23" s="23">
        <v>512</v>
      </c>
      <c r="G23" s="21">
        <f t="shared" si="0"/>
        <v>215.115234375</v>
      </c>
      <c r="H23" s="21">
        <f t="shared" si="1"/>
        <v>430.23046875</v>
      </c>
      <c r="I23" s="20">
        <v>0.5</v>
      </c>
      <c r="J23" s="20">
        <v>10</v>
      </c>
      <c r="K23" s="33">
        <f t="shared" si="2"/>
        <v>0.597542317708333</v>
      </c>
      <c r="L23" s="33">
        <f t="shared" si="3"/>
        <v>0.0248975965711806</v>
      </c>
      <c r="M23" s="20">
        <v>0.002</v>
      </c>
      <c r="N23" s="12"/>
      <c r="O23" s="13"/>
      <c r="P23" s="14"/>
      <c r="Q23" s="18" t="s">
        <v>115</v>
      </c>
      <c r="R23" s="39">
        <v>178083</v>
      </c>
      <c r="S23" s="39">
        <v>186127</v>
      </c>
      <c r="T23" s="39">
        <f t="shared" si="4"/>
        <v>364210</v>
      </c>
      <c r="U23" s="39">
        <v>2280000</v>
      </c>
      <c r="V23" s="39">
        <v>162230</v>
      </c>
    </row>
    <row r="24" customFormat="1" spans="3:22">
      <c r="C24" s="17">
        <v>2</v>
      </c>
      <c r="D24" s="18" t="s">
        <v>99</v>
      </c>
      <c r="E24" s="18" t="s">
        <v>100</v>
      </c>
      <c r="F24" s="18" t="s">
        <v>101</v>
      </c>
      <c r="G24" s="19" t="s">
        <v>102</v>
      </c>
      <c r="H24" s="19" t="s">
        <v>103</v>
      </c>
      <c r="I24" s="18" t="s">
        <v>104</v>
      </c>
      <c r="J24" s="18" t="s">
        <v>105</v>
      </c>
      <c r="K24" s="18" t="s">
        <v>106</v>
      </c>
      <c r="L24" s="18" t="s">
        <v>107</v>
      </c>
      <c r="M24" s="18" t="s">
        <v>108</v>
      </c>
      <c r="N24" s="12"/>
      <c r="O24" s="13"/>
      <c r="P24" s="14"/>
      <c r="Q24" s="18" t="s">
        <v>118</v>
      </c>
      <c r="R24" s="39">
        <v>178083</v>
      </c>
      <c r="S24" s="39">
        <v>186127</v>
      </c>
      <c r="T24" s="39">
        <f t="shared" si="4"/>
        <v>364210</v>
      </c>
      <c r="U24" s="39">
        <v>750000</v>
      </c>
      <c r="V24" s="39">
        <v>162230</v>
      </c>
    </row>
    <row r="25" customFormat="1" spans="3:22">
      <c r="C25" s="20" t="s">
        <v>114</v>
      </c>
      <c r="D25" s="20">
        <v>30000</v>
      </c>
      <c r="E25" s="20">
        <v>1337914</v>
      </c>
      <c r="F25" s="20">
        <v>4096</v>
      </c>
      <c r="G25" s="21">
        <f t="shared" ref="G25:G27" si="5">E25/F25</f>
        <v>326.63916015625</v>
      </c>
      <c r="H25" s="21">
        <f t="shared" ref="H25:H27" si="6">G25*2</f>
        <v>653.2783203125</v>
      </c>
      <c r="I25" s="20">
        <v>2.5</v>
      </c>
      <c r="J25" s="20">
        <v>10</v>
      </c>
      <c r="K25" s="33">
        <f t="shared" ref="K25:K27" si="7">H25*I25*J25/60/60</f>
        <v>4.53665500217014</v>
      </c>
      <c r="L25" s="33">
        <f t="shared" ref="L25:L27" si="8">K25/24</f>
        <v>0.189027291757089</v>
      </c>
      <c r="M25" s="20">
        <v>0.01</v>
      </c>
      <c r="N25" s="12"/>
      <c r="O25" s="13"/>
      <c r="P25" s="14"/>
      <c r="Q25" s="18" t="s">
        <v>117</v>
      </c>
      <c r="R25" s="39">
        <v>153266</v>
      </c>
      <c r="S25" s="39">
        <v>22014</v>
      </c>
      <c r="T25" s="39">
        <f t="shared" si="4"/>
        <v>175280</v>
      </c>
      <c r="U25" s="39">
        <v>764</v>
      </c>
      <c r="V25" s="39">
        <v>162321</v>
      </c>
    </row>
    <row r="26" customFormat="1" spans="3:22">
      <c r="C26" s="20" t="s">
        <v>115</v>
      </c>
      <c r="D26" s="20">
        <v>30000</v>
      </c>
      <c r="E26" s="20">
        <v>600217</v>
      </c>
      <c r="F26" s="20">
        <v>1024</v>
      </c>
      <c r="G26" s="22">
        <f t="shared" si="5"/>
        <v>586.1494140625</v>
      </c>
      <c r="H26" s="22">
        <f t="shared" si="6"/>
        <v>1172.298828125</v>
      </c>
      <c r="I26" s="34">
        <v>2</v>
      </c>
      <c r="J26" s="20">
        <v>10</v>
      </c>
      <c r="K26" s="33">
        <f t="shared" si="7"/>
        <v>6.51277126736111</v>
      </c>
      <c r="L26" s="33">
        <f t="shared" si="8"/>
        <v>0.27136546947338</v>
      </c>
      <c r="M26" s="34">
        <v>0.01</v>
      </c>
      <c r="N26" s="12"/>
      <c r="O26" s="13"/>
      <c r="P26" s="14"/>
      <c r="Q26" s="18" t="s">
        <v>119</v>
      </c>
      <c r="R26" s="39">
        <v>153266</v>
      </c>
      <c r="S26" s="39">
        <v>22014</v>
      </c>
      <c r="T26" s="39">
        <f t="shared" si="4"/>
        <v>175280</v>
      </c>
      <c r="U26" s="39">
        <v>764</v>
      </c>
      <c r="V26" s="39">
        <v>162321</v>
      </c>
    </row>
    <row r="27" customFormat="1" spans="3:22">
      <c r="C27" s="20" t="s">
        <v>117</v>
      </c>
      <c r="D27" s="20">
        <v>30000</v>
      </c>
      <c r="E27" s="20">
        <v>100000</v>
      </c>
      <c r="F27" s="23">
        <v>512</v>
      </c>
      <c r="G27" s="21">
        <f t="shared" si="5"/>
        <v>195.3125</v>
      </c>
      <c r="H27" s="21">
        <f t="shared" si="6"/>
        <v>390.625</v>
      </c>
      <c r="I27" s="20">
        <v>0.6</v>
      </c>
      <c r="J27" s="20">
        <v>10</v>
      </c>
      <c r="K27" s="33">
        <f t="shared" si="7"/>
        <v>0.651041666666667</v>
      </c>
      <c r="L27" s="33">
        <f t="shared" si="8"/>
        <v>0.0271267361111111</v>
      </c>
      <c r="M27" s="20">
        <v>0.002</v>
      </c>
      <c r="N27" s="12"/>
      <c r="O27" s="13"/>
      <c r="P27" s="14"/>
      <c r="Q27" s="18">
        <v>7</v>
      </c>
      <c r="R27" s="18" t="s">
        <v>109</v>
      </c>
      <c r="S27" s="18" t="s">
        <v>110</v>
      </c>
      <c r="T27" s="38" t="s">
        <v>111</v>
      </c>
      <c r="U27" s="18" t="s">
        <v>112</v>
      </c>
      <c r="V27" s="18" t="s">
        <v>113</v>
      </c>
    </row>
    <row r="28" customFormat="1" spans="3:22">
      <c r="C28" s="17">
        <v>3</v>
      </c>
      <c r="D28" s="18" t="s">
        <v>99</v>
      </c>
      <c r="E28" s="18" t="s">
        <v>100</v>
      </c>
      <c r="F28" s="18" t="s">
        <v>101</v>
      </c>
      <c r="G28" s="19" t="s">
        <v>102</v>
      </c>
      <c r="H28" s="19" t="s">
        <v>103</v>
      </c>
      <c r="I28" s="18" t="s">
        <v>104</v>
      </c>
      <c r="J28" s="18" t="s">
        <v>105</v>
      </c>
      <c r="K28" s="18" t="s">
        <v>106</v>
      </c>
      <c r="L28" s="18" t="s">
        <v>107</v>
      </c>
      <c r="M28" s="18" t="s">
        <v>108</v>
      </c>
      <c r="N28" s="12"/>
      <c r="O28" s="13"/>
      <c r="P28" s="14"/>
      <c r="Q28" s="18" t="s">
        <v>114</v>
      </c>
      <c r="R28" s="39">
        <v>388411</v>
      </c>
      <c r="S28" s="39">
        <v>1040465</v>
      </c>
      <c r="T28" s="39">
        <f t="shared" ref="T28:T33" si="9">SUM(R28,S28)</f>
        <v>1428876</v>
      </c>
      <c r="U28" s="39">
        <v>4050885</v>
      </c>
      <c r="V28" s="39">
        <v>194265</v>
      </c>
    </row>
    <row r="29" customFormat="1" spans="3:22">
      <c r="C29" s="20" t="s">
        <v>114</v>
      </c>
      <c r="D29" s="20">
        <v>31847</v>
      </c>
      <c r="E29" s="20">
        <v>1438180</v>
      </c>
      <c r="F29" s="20">
        <f>8192*2</f>
        <v>16384</v>
      </c>
      <c r="G29" s="21">
        <f t="shared" ref="G29:G31" si="10">E29/F29</f>
        <v>87.779541015625</v>
      </c>
      <c r="H29" s="21">
        <f t="shared" ref="H29:H31" si="11">G29*2</f>
        <v>175.55908203125</v>
      </c>
      <c r="I29" s="20">
        <v>8</v>
      </c>
      <c r="J29" s="20">
        <v>10</v>
      </c>
      <c r="K29" s="33">
        <f t="shared" ref="K29:K31" si="12">H29*I29*J29/60/60</f>
        <v>3.90131293402778</v>
      </c>
      <c r="L29" s="33">
        <f t="shared" ref="L29:L31" si="13">K29/24</f>
        <v>0.162554705584491</v>
      </c>
      <c r="M29" s="20">
        <v>0.01</v>
      </c>
      <c r="N29" s="12"/>
      <c r="O29" s="13"/>
      <c r="P29" s="14"/>
      <c r="Q29" s="18" t="s">
        <v>116</v>
      </c>
      <c r="R29" s="39">
        <v>388411</v>
      </c>
      <c r="S29" s="39">
        <v>750000</v>
      </c>
      <c r="T29" s="39">
        <f t="shared" si="9"/>
        <v>1138411</v>
      </c>
      <c r="U29" s="39">
        <v>1250000</v>
      </c>
      <c r="V29" s="39">
        <v>194265</v>
      </c>
    </row>
    <row r="30" customFormat="1" spans="3:22">
      <c r="C30" s="20" t="s">
        <v>115</v>
      </c>
      <c r="D30" s="20">
        <v>31847</v>
      </c>
      <c r="E30" s="20">
        <v>607093</v>
      </c>
      <c r="F30" s="20">
        <v>2048</v>
      </c>
      <c r="G30" s="22">
        <f t="shared" si="10"/>
        <v>296.43212890625</v>
      </c>
      <c r="H30" s="22">
        <f t="shared" si="11"/>
        <v>592.8642578125</v>
      </c>
      <c r="I30" s="34">
        <v>1</v>
      </c>
      <c r="J30" s="20">
        <v>10</v>
      </c>
      <c r="K30" s="33">
        <f t="shared" si="12"/>
        <v>1.64684516059028</v>
      </c>
      <c r="L30" s="33">
        <f t="shared" si="13"/>
        <v>0.0686185483579282</v>
      </c>
      <c r="M30" s="34">
        <v>0.01</v>
      </c>
      <c r="N30" s="12"/>
      <c r="O30" s="13"/>
      <c r="P30" s="14"/>
      <c r="Q30" s="18" t="s">
        <v>115</v>
      </c>
      <c r="R30" s="39">
        <v>213598</v>
      </c>
      <c r="S30" s="39">
        <v>167965</v>
      </c>
      <c r="T30" s="39">
        <f t="shared" si="9"/>
        <v>381563</v>
      </c>
      <c r="U30" s="39">
        <v>2067679</v>
      </c>
      <c r="V30" s="39">
        <v>194267</v>
      </c>
    </row>
    <row r="31" customFormat="1" spans="3:22">
      <c r="C31" s="20" t="s">
        <v>117</v>
      </c>
      <c r="D31" s="20">
        <v>31847</v>
      </c>
      <c r="E31" s="20">
        <v>175354</v>
      </c>
      <c r="F31" s="23">
        <v>512</v>
      </c>
      <c r="G31" s="21">
        <f t="shared" si="10"/>
        <v>342.48828125</v>
      </c>
      <c r="H31" s="21">
        <f t="shared" si="11"/>
        <v>684.9765625</v>
      </c>
      <c r="I31" s="20">
        <v>1</v>
      </c>
      <c r="J31" s="20">
        <v>10</v>
      </c>
      <c r="K31" s="33">
        <f t="shared" si="12"/>
        <v>1.90271267361111</v>
      </c>
      <c r="L31" s="33">
        <f t="shared" si="13"/>
        <v>0.0792796947337963</v>
      </c>
      <c r="M31" s="20">
        <v>0.002</v>
      </c>
      <c r="N31" s="12"/>
      <c r="O31" s="13"/>
      <c r="P31" s="14"/>
      <c r="Q31" s="18" t="s">
        <v>118</v>
      </c>
      <c r="R31" s="39">
        <v>213598</v>
      </c>
      <c r="S31" s="39">
        <v>167965</v>
      </c>
      <c r="T31" s="39">
        <f t="shared" si="9"/>
        <v>381563</v>
      </c>
      <c r="U31" s="39">
        <v>1250000</v>
      </c>
      <c r="V31" s="39">
        <v>194327</v>
      </c>
    </row>
    <row r="32" customFormat="1" spans="3:22">
      <c r="C32" s="17">
        <v>4</v>
      </c>
      <c r="D32" s="18" t="s">
        <v>99</v>
      </c>
      <c r="E32" s="18" t="s">
        <v>100</v>
      </c>
      <c r="F32" s="18" t="s">
        <v>101</v>
      </c>
      <c r="G32" s="19" t="s">
        <v>102</v>
      </c>
      <c r="H32" s="19" t="s">
        <v>103</v>
      </c>
      <c r="I32" s="18" t="s">
        <v>104</v>
      </c>
      <c r="J32" s="18" t="s">
        <v>105</v>
      </c>
      <c r="K32" s="18" t="s">
        <v>106</v>
      </c>
      <c r="L32" s="18" t="s">
        <v>107</v>
      </c>
      <c r="M32" s="18" t="s">
        <v>108</v>
      </c>
      <c r="N32" s="12"/>
      <c r="O32" s="13"/>
      <c r="P32" s="14"/>
      <c r="Q32" s="18" t="s">
        <v>117</v>
      </c>
      <c r="R32" s="39">
        <v>152428</v>
      </c>
      <c r="S32" s="39">
        <v>26434</v>
      </c>
      <c r="T32" s="39">
        <f t="shared" si="9"/>
        <v>178862</v>
      </c>
      <c r="U32" s="39">
        <v>685</v>
      </c>
      <c r="V32" s="39">
        <v>194521</v>
      </c>
    </row>
    <row r="33" customFormat="1" spans="3:22">
      <c r="C33" s="20" t="s">
        <v>114</v>
      </c>
      <c r="D33" s="20">
        <v>31847</v>
      </c>
      <c r="E33" s="20">
        <v>1438396</v>
      </c>
      <c r="F33" s="20">
        <v>5000</v>
      </c>
      <c r="G33" s="21">
        <f t="shared" ref="G33:G35" si="14">E33/F33</f>
        <v>287.6792</v>
      </c>
      <c r="H33" s="21">
        <f t="shared" ref="H33:H35" si="15">G33*2</f>
        <v>575.3584</v>
      </c>
      <c r="I33" s="20">
        <v>2.5</v>
      </c>
      <c r="J33" s="20">
        <v>10</v>
      </c>
      <c r="K33" s="33">
        <f t="shared" ref="K33:K35" si="16">H33*I33*J33/60/60</f>
        <v>3.99554444444444</v>
      </c>
      <c r="L33" s="33">
        <f t="shared" ref="L33:L35" si="17">K33/24</f>
        <v>0.166481018518519</v>
      </c>
      <c r="M33" s="20">
        <v>0.01</v>
      </c>
      <c r="N33" s="12"/>
      <c r="O33" s="13"/>
      <c r="P33" s="14"/>
      <c r="Q33" s="18" t="s">
        <v>119</v>
      </c>
      <c r="R33" s="39">
        <v>152428</v>
      </c>
      <c r="S33" s="39">
        <v>26434</v>
      </c>
      <c r="T33" s="39">
        <f t="shared" si="9"/>
        <v>178862</v>
      </c>
      <c r="U33" s="39">
        <v>685</v>
      </c>
      <c r="V33" s="39">
        <v>194549</v>
      </c>
    </row>
    <row r="34" customFormat="1" spans="3:22">
      <c r="C34" s="20" t="s">
        <v>115</v>
      </c>
      <c r="D34" s="20">
        <v>31847</v>
      </c>
      <c r="E34" s="20">
        <v>483933</v>
      </c>
      <c r="F34" s="20">
        <v>2048</v>
      </c>
      <c r="G34" s="22">
        <f t="shared" si="14"/>
        <v>236.29541015625</v>
      </c>
      <c r="H34" s="22">
        <f t="shared" si="15"/>
        <v>472.5908203125</v>
      </c>
      <c r="I34" s="34">
        <v>0.8</v>
      </c>
      <c r="J34" s="20">
        <v>10</v>
      </c>
      <c r="K34" s="33">
        <f t="shared" si="16"/>
        <v>1.05020182291667</v>
      </c>
      <c r="L34" s="33">
        <f t="shared" si="17"/>
        <v>0.0437584092881944</v>
      </c>
      <c r="M34" s="34">
        <v>0.002</v>
      </c>
      <c r="N34" s="12"/>
      <c r="O34" s="13"/>
      <c r="P34" s="14"/>
      <c r="Q34" s="18">
        <v>8</v>
      </c>
      <c r="R34" s="18" t="s">
        <v>109</v>
      </c>
      <c r="S34" s="18" t="s">
        <v>110</v>
      </c>
      <c r="T34" s="38" t="s">
        <v>111</v>
      </c>
      <c r="U34" s="18" t="s">
        <v>112</v>
      </c>
      <c r="V34" s="18" t="s">
        <v>113</v>
      </c>
    </row>
    <row r="35" customFormat="1" spans="3:22">
      <c r="C35" s="20" t="s">
        <v>117</v>
      </c>
      <c r="D35" s="20">
        <v>31847</v>
      </c>
      <c r="E35" s="20">
        <v>162960</v>
      </c>
      <c r="F35" s="23">
        <v>700</v>
      </c>
      <c r="G35" s="21">
        <f t="shared" si="14"/>
        <v>232.8</v>
      </c>
      <c r="H35" s="21">
        <f t="shared" si="15"/>
        <v>465.6</v>
      </c>
      <c r="I35" s="20">
        <v>0.5</v>
      </c>
      <c r="J35" s="20">
        <v>10</v>
      </c>
      <c r="K35" s="33">
        <f t="shared" si="16"/>
        <v>0.646666666666667</v>
      </c>
      <c r="L35" s="33">
        <f t="shared" si="17"/>
        <v>0.0269444444444444</v>
      </c>
      <c r="M35" s="20">
        <v>0.002</v>
      </c>
      <c r="N35" s="12"/>
      <c r="O35" s="13"/>
      <c r="P35" s="14"/>
      <c r="Q35" s="18" t="s">
        <v>114</v>
      </c>
      <c r="R35" s="39">
        <v>374252</v>
      </c>
      <c r="S35" s="39">
        <v>1058312</v>
      </c>
      <c r="T35" s="39">
        <f t="shared" ref="T35:T40" si="18">SUM(R35,S35)</f>
        <v>1432564</v>
      </c>
      <c r="U35" s="39">
        <v>3954852</v>
      </c>
      <c r="V35" s="39">
        <v>187211</v>
      </c>
    </row>
    <row r="36" customFormat="1" spans="3:22">
      <c r="C36" s="17">
        <v>5</v>
      </c>
      <c r="D36" s="18" t="s">
        <v>99</v>
      </c>
      <c r="E36" s="18" t="s">
        <v>100</v>
      </c>
      <c r="F36" s="18" t="s">
        <v>101</v>
      </c>
      <c r="G36" s="19" t="s">
        <v>102</v>
      </c>
      <c r="H36" s="19" t="s">
        <v>103</v>
      </c>
      <c r="I36" s="18" t="s">
        <v>104</v>
      </c>
      <c r="J36" s="18" t="s">
        <v>105</v>
      </c>
      <c r="K36" s="18" t="s">
        <v>106</v>
      </c>
      <c r="L36" s="18" t="s">
        <v>107</v>
      </c>
      <c r="M36" s="18" t="s">
        <v>108</v>
      </c>
      <c r="N36" s="12"/>
      <c r="O36" s="13"/>
      <c r="P36" s="14"/>
      <c r="Q36" s="18" t="s">
        <v>116</v>
      </c>
      <c r="R36" s="39">
        <v>374252</v>
      </c>
      <c r="S36" s="39">
        <v>750000</v>
      </c>
      <c r="T36" s="39">
        <f t="shared" si="18"/>
        <v>1124252</v>
      </c>
      <c r="U36" s="39">
        <v>1500000</v>
      </c>
      <c r="V36" s="39">
        <v>187219</v>
      </c>
    </row>
    <row r="37" customFormat="1" spans="3:22">
      <c r="C37" s="20" t="s">
        <v>114</v>
      </c>
      <c r="D37" s="20">
        <v>31847</v>
      </c>
      <c r="E37" s="20">
        <v>1355079</v>
      </c>
      <c r="F37" s="20">
        <v>5000</v>
      </c>
      <c r="G37" s="21">
        <f t="shared" ref="G37:G39" si="19">E37/F37</f>
        <v>271.0158</v>
      </c>
      <c r="H37" s="21">
        <f t="shared" ref="H37:H39" si="20">G37*2</f>
        <v>542.0316</v>
      </c>
      <c r="I37" s="20">
        <v>3</v>
      </c>
      <c r="J37" s="20">
        <v>20</v>
      </c>
      <c r="K37" s="33">
        <f t="shared" ref="K37:K39" si="21">H37*I37*J37/60/60</f>
        <v>9.03386</v>
      </c>
      <c r="L37" s="33">
        <f t="shared" ref="L37:L39" si="22">K37/24</f>
        <v>0.376410833333333</v>
      </c>
      <c r="M37" s="20">
        <v>0.01</v>
      </c>
      <c r="N37" s="12"/>
      <c r="O37" s="13"/>
      <c r="P37" s="14"/>
      <c r="Q37" s="18" t="s">
        <v>115</v>
      </c>
      <c r="R37" s="39">
        <v>211495</v>
      </c>
      <c r="S37" s="39">
        <v>248192</v>
      </c>
      <c r="T37" s="39">
        <f t="shared" si="18"/>
        <v>459687</v>
      </c>
      <c r="U37" s="39">
        <v>20173287</v>
      </c>
      <c r="V37" s="39">
        <v>186808</v>
      </c>
    </row>
    <row r="38" customFormat="1" spans="3:22">
      <c r="C38" s="20" t="s">
        <v>115</v>
      </c>
      <c r="D38" s="20">
        <v>31847</v>
      </c>
      <c r="E38" s="20">
        <v>329791</v>
      </c>
      <c r="F38" s="20">
        <v>1200</v>
      </c>
      <c r="G38" s="22">
        <f t="shared" si="19"/>
        <v>274.825833333333</v>
      </c>
      <c r="H38" s="22">
        <f t="shared" si="20"/>
        <v>549.651666666667</v>
      </c>
      <c r="I38" s="34">
        <v>0.8</v>
      </c>
      <c r="J38" s="20">
        <v>10</v>
      </c>
      <c r="K38" s="33">
        <f t="shared" si="21"/>
        <v>1.22144814814815</v>
      </c>
      <c r="L38" s="33">
        <f t="shared" si="22"/>
        <v>0.0508936728395062</v>
      </c>
      <c r="M38" s="34">
        <v>0.002</v>
      </c>
      <c r="N38" s="12"/>
      <c r="O38" s="13"/>
      <c r="P38" s="14"/>
      <c r="Q38" s="18" t="s">
        <v>118</v>
      </c>
      <c r="R38" s="39">
        <f>R37</f>
        <v>211495</v>
      </c>
      <c r="S38" s="39">
        <f>S37</f>
        <v>248192</v>
      </c>
      <c r="T38" s="39">
        <f t="shared" si="18"/>
        <v>459687</v>
      </c>
      <c r="U38" s="39">
        <f>250000*18</f>
        <v>4500000</v>
      </c>
      <c r="V38" s="39">
        <v>186893</v>
      </c>
    </row>
    <row r="39" customFormat="1" spans="3:22">
      <c r="C39" s="20" t="s">
        <v>117</v>
      </c>
      <c r="D39" s="20">
        <v>31847</v>
      </c>
      <c r="E39" s="20">
        <v>60000</v>
      </c>
      <c r="F39" s="23">
        <v>700</v>
      </c>
      <c r="G39" s="21">
        <f t="shared" si="19"/>
        <v>85.7142857142857</v>
      </c>
      <c r="H39" s="21">
        <f t="shared" si="20"/>
        <v>171.428571428571</v>
      </c>
      <c r="I39" s="20">
        <v>0.5</v>
      </c>
      <c r="J39" s="20">
        <v>10</v>
      </c>
      <c r="K39" s="33">
        <f t="shared" si="21"/>
        <v>0.238095238095238</v>
      </c>
      <c r="L39" s="33">
        <f t="shared" si="22"/>
        <v>0.00992063492063492</v>
      </c>
      <c r="M39" s="20">
        <v>0.002</v>
      </c>
      <c r="N39" s="12"/>
      <c r="O39" s="13"/>
      <c r="P39" s="14"/>
      <c r="Q39" s="18" t="s">
        <v>117</v>
      </c>
      <c r="R39" s="39">
        <v>204784</v>
      </c>
      <c r="S39" s="39">
        <v>31642</v>
      </c>
      <c r="T39" s="39">
        <f t="shared" si="18"/>
        <v>236426</v>
      </c>
      <c r="U39" s="39">
        <v>13350</v>
      </c>
      <c r="V39" s="39">
        <v>187209</v>
      </c>
    </row>
    <row r="40" customFormat="1" spans="3:22">
      <c r="C40" s="17" t="s">
        <v>120</v>
      </c>
      <c r="D40" s="18" t="s">
        <v>99</v>
      </c>
      <c r="E40" s="18" t="s">
        <v>100</v>
      </c>
      <c r="F40" s="18" t="s">
        <v>101</v>
      </c>
      <c r="G40" s="19" t="s">
        <v>102</v>
      </c>
      <c r="H40" s="19" t="s">
        <v>103</v>
      </c>
      <c r="I40" s="18" t="s">
        <v>104</v>
      </c>
      <c r="J40" s="18" t="s">
        <v>105</v>
      </c>
      <c r="K40" s="18" t="s">
        <v>121</v>
      </c>
      <c r="L40" s="18" t="s">
        <v>107</v>
      </c>
      <c r="M40" s="18" t="s">
        <v>108</v>
      </c>
      <c r="N40" s="12"/>
      <c r="O40" s="13"/>
      <c r="P40" s="14"/>
      <c r="Q40" s="18" t="s">
        <v>119</v>
      </c>
      <c r="R40" s="39">
        <v>204784</v>
      </c>
      <c r="S40" s="39">
        <v>31643</v>
      </c>
      <c r="T40" s="39">
        <f t="shared" si="18"/>
        <v>236427</v>
      </c>
      <c r="U40" s="39">
        <v>13350</v>
      </c>
      <c r="V40" s="39">
        <v>187279</v>
      </c>
    </row>
    <row r="41" customFormat="1" spans="3:25">
      <c r="C41" s="20" t="s">
        <v>114</v>
      </c>
      <c r="D41" s="20">
        <v>31847</v>
      </c>
      <c r="E41" s="20">
        <v>1355119</v>
      </c>
      <c r="F41" s="20">
        <v>5000</v>
      </c>
      <c r="G41" s="21">
        <f t="shared" ref="G41:G43" si="23">E41/F41</f>
        <v>271.0238</v>
      </c>
      <c r="H41" s="21">
        <f t="shared" ref="H41:H43" si="24">G41*2</f>
        <v>542.0476</v>
      </c>
      <c r="I41" s="20">
        <v>3</v>
      </c>
      <c r="J41" s="20">
        <v>20</v>
      </c>
      <c r="K41" s="33">
        <f t="shared" ref="K41:K43" si="25">H41*I41*J41/60/60</f>
        <v>9.03412666666667</v>
      </c>
      <c r="L41" s="33">
        <f t="shared" ref="L41:L43" si="26">K41/24</f>
        <v>0.376421944444444</v>
      </c>
      <c r="M41" s="20">
        <v>0.01</v>
      </c>
      <c r="N41" s="12"/>
      <c r="O41" s="13"/>
      <c r="P41" s="14"/>
      <c r="Q41" s="18">
        <v>10</v>
      </c>
      <c r="R41" s="18" t="s">
        <v>109</v>
      </c>
      <c r="S41" s="18" t="s">
        <v>110</v>
      </c>
      <c r="T41" s="38" t="s">
        <v>111</v>
      </c>
      <c r="U41" s="18" t="s">
        <v>112</v>
      </c>
      <c r="V41" s="18" t="s">
        <v>113</v>
      </c>
      <c r="Y41" s="46"/>
    </row>
    <row r="42" customFormat="1" spans="3:25">
      <c r="C42" s="20" t="s">
        <v>115</v>
      </c>
      <c r="D42" s="20">
        <v>31847</v>
      </c>
      <c r="E42" s="20">
        <v>278830</v>
      </c>
      <c r="F42" s="20">
        <v>1024</v>
      </c>
      <c r="G42" s="22">
        <f t="shared" si="23"/>
        <v>272.294921875</v>
      </c>
      <c r="H42" s="22">
        <f t="shared" si="24"/>
        <v>544.58984375</v>
      </c>
      <c r="I42" s="34">
        <v>0.4</v>
      </c>
      <c r="J42" s="20">
        <v>20</v>
      </c>
      <c r="K42" s="33">
        <f t="shared" si="25"/>
        <v>1.21019965277778</v>
      </c>
      <c r="L42" s="33">
        <f t="shared" si="26"/>
        <v>0.0504249855324074</v>
      </c>
      <c r="M42" s="34">
        <v>0.002</v>
      </c>
      <c r="N42" s="12"/>
      <c r="O42" s="13"/>
      <c r="P42" s="14"/>
      <c r="Q42" s="18" t="s">
        <v>114</v>
      </c>
      <c r="R42" s="39">
        <v>3777713</v>
      </c>
      <c r="S42" s="39">
        <v>3180126</v>
      </c>
      <c r="T42" s="39">
        <f t="shared" ref="T42:T47" si="27">SUM(R42:S42)</f>
        <v>6957839</v>
      </c>
      <c r="U42" s="39">
        <v>15223636</v>
      </c>
      <c r="V42" s="39">
        <v>472103</v>
      </c>
      <c r="Y42" s="46"/>
    </row>
    <row r="43" customFormat="1" spans="3:25">
      <c r="C43" s="20" t="s">
        <v>117</v>
      </c>
      <c r="D43" s="20">
        <v>31847</v>
      </c>
      <c r="E43" s="20">
        <v>66691</v>
      </c>
      <c r="F43" s="23">
        <v>512</v>
      </c>
      <c r="G43" s="21">
        <f t="shared" si="23"/>
        <v>130.255859375</v>
      </c>
      <c r="H43" s="21">
        <f t="shared" si="24"/>
        <v>260.51171875</v>
      </c>
      <c r="I43" s="20">
        <v>0.2</v>
      </c>
      <c r="J43" s="20">
        <v>20</v>
      </c>
      <c r="K43" s="33">
        <f t="shared" si="25"/>
        <v>0.289457465277778</v>
      </c>
      <c r="L43" s="33">
        <f t="shared" si="26"/>
        <v>0.0120607277199074</v>
      </c>
      <c r="M43" s="20">
        <v>0.002</v>
      </c>
      <c r="N43" s="12"/>
      <c r="O43" s="13"/>
      <c r="P43" s="14"/>
      <c r="Q43" s="18" t="s">
        <v>116</v>
      </c>
      <c r="R43" s="39">
        <v>3000000</v>
      </c>
      <c r="S43" s="39">
        <v>3000000</v>
      </c>
      <c r="T43">
        <f t="shared" si="27"/>
        <v>6000000</v>
      </c>
      <c r="U43" s="39">
        <v>7500000</v>
      </c>
      <c r="V43" s="39">
        <f>V42</f>
        <v>472103</v>
      </c>
      <c r="W43" s="40" t="s">
        <v>122</v>
      </c>
      <c r="Y43" s="46"/>
    </row>
    <row r="44" customFormat="1" spans="3:25">
      <c r="C44" s="17">
        <v>6</v>
      </c>
      <c r="D44" s="18" t="s">
        <v>99</v>
      </c>
      <c r="E44" s="18" t="s">
        <v>100</v>
      </c>
      <c r="F44" s="18" t="s">
        <v>101</v>
      </c>
      <c r="G44" s="19" t="s">
        <v>102</v>
      </c>
      <c r="H44" s="19" t="s">
        <v>103</v>
      </c>
      <c r="I44" s="18" t="s">
        <v>104</v>
      </c>
      <c r="J44" s="18" t="s">
        <v>105</v>
      </c>
      <c r="K44" s="18" t="s">
        <v>121</v>
      </c>
      <c r="L44" s="18" t="s">
        <v>107</v>
      </c>
      <c r="M44" s="18" t="s">
        <v>108</v>
      </c>
      <c r="N44" s="12"/>
      <c r="O44" s="13"/>
      <c r="P44" s="14"/>
      <c r="Q44" s="18" t="s">
        <v>115</v>
      </c>
      <c r="R44" s="39">
        <v>3895720</v>
      </c>
      <c r="S44" s="39">
        <v>3712080</v>
      </c>
      <c r="T44" s="39">
        <f t="shared" si="27"/>
        <v>7607800</v>
      </c>
      <c r="U44" s="39">
        <v>14712315</v>
      </c>
      <c r="V44" s="39">
        <v>472379</v>
      </c>
      <c r="W44" s="40" t="s">
        <v>123</v>
      </c>
      <c r="Y44" s="46"/>
    </row>
    <row r="45" customFormat="1" spans="3:25">
      <c r="C45" s="20" t="s">
        <v>114</v>
      </c>
      <c r="D45" s="20">
        <v>61853</v>
      </c>
      <c r="E45" s="20">
        <v>1988962</v>
      </c>
      <c r="F45" s="20">
        <f>4096*2</f>
        <v>8192</v>
      </c>
      <c r="G45" s="21">
        <f t="shared" ref="G45:G47" si="28">E45/F45</f>
        <v>242.793212890625</v>
      </c>
      <c r="H45" s="21">
        <f t="shared" ref="H45:H47" si="29">G45*2</f>
        <v>485.58642578125</v>
      </c>
      <c r="I45" s="20">
        <v>4</v>
      </c>
      <c r="J45" s="20">
        <v>20</v>
      </c>
      <c r="K45" s="33">
        <f t="shared" ref="K45:K47" si="30">H45*I45*J45/60/60</f>
        <v>10.7908094618056</v>
      </c>
      <c r="L45" s="33">
        <f t="shared" ref="L45:L47" si="31">K45/24</f>
        <v>0.449617060908565</v>
      </c>
      <c r="M45" s="20">
        <v>0.01</v>
      </c>
      <c r="N45" s="12"/>
      <c r="O45" s="13"/>
      <c r="P45" s="14"/>
      <c r="Q45" s="18" t="s">
        <v>118</v>
      </c>
      <c r="R45" s="39">
        <v>3000000</v>
      </c>
      <c r="S45" s="39">
        <v>3000000</v>
      </c>
      <c r="T45" s="39">
        <f t="shared" si="27"/>
        <v>6000000</v>
      </c>
      <c r="U45" s="39">
        <v>7500000</v>
      </c>
      <c r="V45" s="39">
        <f>V44</f>
        <v>472379</v>
      </c>
      <c r="W45" s="40" t="s">
        <v>122</v>
      </c>
      <c r="Y45" s="46"/>
    </row>
    <row r="46" customFormat="1" spans="3:25">
      <c r="C46" s="20" t="s">
        <v>115</v>
      </c>
      <c r="D46" s="20">
        <v>61853</v>
      </c>
      <c r="E46" s="20">
        <v>1276440</v>
      </c>
      <c r="F46" s="20">
        <v>5000</v>
      </c>
      <c r="G46" s="22">
        <f t="shared" si="28"/>
        <v>255.288</v>
      </c>
      <c r="H46" s="22">
        <f t="shared" si="29"/>
        <v>510.576</v>
      </c>
      <c r="I46" s="34">
        <v>3</v>
      </c>
      <c r="J46" s="20">
        <v>20</v>
      </c>
      <c r="K46" s="33">
        <f t="shared" si="30"/>
        <v>8.5096</v>
      </c>
      <c r="L46" s="33">
        <f t="shared" si="31"/>
        <v>0.354566666666667</v>
      </c>
      <c r="M46" s="34">
        <v>0.002</v>
      </c>
      <c r="N46" s="12"/>
      <c r="O46" s="13"/>
      <c r="P46" s="14"/>
      <c r="Q46" s="18" t="s">
        <v>117</v>
      </c>
      <c r="R46" s="39">
        <v>158101</v>
      </c>
      <c r="S46" s="39">
        <v>70676</v>
      </c>
      <c r="T46" s="39">
        <f t="shared" si="27"/>
        <v>228777</v>
      </c>
      <c r="U46" s="39">
        <v>8669</v>
      </c>
      <c r="V46" s="39">
        <v>471790</v>
      </c>
      <c r="Y46" s="46"/>
    </row>
    <row r="47" customFormat="1" spans="3:25">
      <c r="C47" s="20" t="s">
        <v>117</v>
      </c>
      <c r="D47" s="20">
        <v>61853</v>
      </c>
      <c r="E47" s="20">
        <v>338365</v>
      </c>
      <c r="F47" s="23">
        <v>1024</v>
      </c>
      <c r="G47" s="21">
        <f t="shared" si="28"/>
        <v>330.4345703125</v>
      </c>
      <c r="H47" s="21">
        <f t="shared" si="29"/>
        <v>660.869140625</v>
      </c>
      <c r="I47" s="20">
        <v>0.6</v>
      </c>
      <c r="J47" s="20">
        <v>20</v>
      </c>
      <c r="K47" s="33">
        <f t="shared" si="30"/>
        <v>2.20289713541667</v>
      </c>
      <c r="L47" s="33">
        <f t="shared" si="31"/>
        <v>0.0917873806423611</v>
      </c>
      <c r="M47" s="20">
        <v>0.002</v>
      </c>
      <c r="N47" s="12"/>
      <c r="O47" s="13"/>
      <c r="P47" s="14"/>
      <c r="Q47" s="18" t="s">
        <v>119</v>
      </c>
      <c r="R47" s="39">
        <v>158101</v>
      </c>
      <c r="S47" s="39">
        <v>70676</v>
      </c>
      <c r="T47" s="39">
        <f t="shared" si="27"/>
        <v>228777</v>
      </c>
      <c r="U47" s="39">
        <v>8669</v>
      </c>
      <c r="V47" s="39">
        <v>472001</v>
      </c>
      <c r="Y47" s="46"/>
    </row>
    <row r="48" spans="3:13">
      <c r="C48" s="17">
        <v>7</v>
      </c>
      <c r="D48" s="18" t="s">
        <v>99</v>
      </c>
      <c r="E48" s="18" t="s">
        <v>100</v>
      </c>
      <c r="F48" s="18" t="s">
        <v>101</v>
      </c>
      <c r="G48" s="19" t="s">
        <v>102</v>
      </c>
      <c r="H48" s="19" t="s">
        <v>103</v>
      </c>
      <c r="I48" s="18" t="s">
        <v>104</v>
      </c>
      <c r="J48" s="18" t="s">
        <v>105</v>
      </c>
      <c r="K48" s="18" t="s">
        <v>121</v>
      </c>
      <c r="L48" s="18" t="s">
        <v>107</v>
      </c>
      <c r="M48" s="18" t="s">
        <v>108</v>
      </c>
    </row>
    <row r="49" customFormat="1" spans="3:24">
      <c r="C49" s="20" t="s">
        <v>114</v>
      </c>
      <c r="D49" s="20">
        <v>75225</v>
      </c>
      <c r="E49" s="20">
        <f>SUM(T29:V29)</f>
        <v>2582676</v>
      </c>
      <c r="F49" s="20">
        <f>4096*2</f>
        <v>8192</v>
      </c>
      <c r="G49" s="21">
        <f t="shared" ref="G49:G51" si="32">E49/F49</f>
        <v>315.26806640625</v>
      </c>
      <c r="H49" s="21">
        <f t="shared" ref="H49:H51" si="33">G49*2</f>
        <v>630.5361328125</v>
      </c>
      <c r="I49" s="20">
        <v>4.5</v>
      </c>
      <c r="J49" s="20">
        <v>20</v>
      </c>
      <c r="K49" s="33">
        <f t="shared" ref="K49:K51" si="34">H49*I49*J49/60/60</f>
        <v>15.7634033203125</v>
      </c>
      <c r="L49" s="33">
        <f t="shared" ref="L49:L51" si="35">K49/24</f>
        <v>0.656808471679687</v>
      </c>
      <c r="M49" s="20">
        <v>0.01</v>
      </c>
      <c r="N49" s="12"/>
      <c r="O49" s="13"/>
      <c r="P49" s="14"/>
      <c r="Q49" s="41"/>
      <c r="R49" s="41"/>
      <c r="S49" s="41"/>
      <c r="T49" s="41"/>
      <c r="U49" s="41"/>
      <c r="V49" s="41"/>
      <c r="W49" s="41"/>
      <c r="X49" s="41"/>
    </row>
    <row r="50" customFormat="1" spans="3:24">
      <c r="C50" s="20" t="s">
        <v>115</v>
      </c>
      <c r="D50" s="20">
        <v>75225</v>
      </c>
      <c r="E50" s="20">
        <f>SUM(T31:V31)</f>
        <v>1825890</v>
      </c>
      <c r="F50" s="20">
        <v>4096</v>
      </c>
      <c r="G50" s="22">
        <f t="shared" si="32"/>
        <v>445.77392578125</v>
      </c>
      <c r="H50" s="22">
        <f t="shared" si="33"/>
        <v>891.5478515625</v>
      </c>
      <c r="I50" s="34">
        <v>3</v>
      </c>
      <c r="J50" s="20">
        <v>20</v>
      </c>
      <c r="K50" s="33">
        <f t="shared" si="34"/>
        <v>14.859130859375</v>
      </c>
      <c r="L50" s="33">
        <f t="shared" si="35"/>
        <v>0.619130452473958</v>
      </c>
      <c r="M50" s="34">
        <v>0.002</v>
      </c>
      <c r="N50" s="12"/>
      <c r="O50" s="13"/>
      <c r="P50" s="14"/>
      <c r="Q50" s="41"/>
      <c r="R50" s="41"/>
      <c r="S50" s="41"/>
      <c r="T50" s="41"/>
      <c r="U50" s="41"/>
      <c r="V50" s="41"/>
      <c r="W50" s="41"/>
      <c r="X50" s="41"/>
    </row>
    <row r="51" customFormat="1" spans="3:24">
      <c r="C51" s="20" t="s">
        <v>117</v>
      </c>
      <c r="D51" s="20">
        <v>75212</v>
      </c>
      <c r="E51" s="20">
        <f>SUM(T33:V33)</f>
        <v>374096</v>
      </c>
      <c r="F51" s="23">
        <v>1024</v>
      </c>
      <c r="G51" s="21">
        <f t="shared" si="32"/>
        <v>365.328125</v>
      </c>
      <c r="H51" s="21">
        <f t="shared" si="33"/>
        <v>730.65625</v>
      </c>
      <c r="I51" s="20">
        <v>0.5</v>
      </c>
      <c r="J51" s="20">
        <v>40</v>
      </c>
      <c r="K51" s="33">
        <f t="shared" si="34"/>
        <v>4.05920138888889</v>
      </c>
      <c r="L51" s="33">
        <f t="shared" si="35"/>
        <v>0.169133391203704</v>
      </c>
      <c r="M51" s="20">
        <v>0.002</v>
      </c>
      <c r="N51" s="12"/>
      <c r="O51" s="13"/>
      <c r="P51" s="14"/>
      <c r="Q51" s="41"/>
      <c r="R51" s="41"/>
      <c r="S51" s="41"/>
      <c r="T51" s="41"/>
      <c r="U51" s="41"/>
      <c r="V51" s="41"/>
      <c r="W51" s="41"/>
      <c r="X51" s="41"/>
    </row>
    <row r="52" customFormat="1" spans="3:24">
      <c r="C52" s="17">
        <v>8</v>
      </c>
      <c r="D52" s="18" t="s">
        <v>99</v>
      </c>
      <c r="E52" s="18" t="s">
        <v>100</v>
      </c>
      <c r="F52" s="18" t="s">
        <v>101</v>
      </c>
      <c r="G52" s="19" t="s">
        <v>102</v>
      </c>
      <c r="H52" s="19" t="s">
        <v>103</v>
      </c>
      <c r="I52" s="18" t="s">
        <v>104</v>
      </c>
      <c r="J52" s="18" t="s">
        <v>105</v>
      </c>
      <c r="K52" s="18" t="s">
        <v>121</v>
      </c>
      <c r="L52" s="18" t="s">
        <v>107</v>
      </c>
      <c r="M52" s="18" t="s">
        <v>108</v>
      </c>
      <c r="N52" s="12"/>
      <c r="O52" s="13"/>
      <c r="P52" s="14"/>
      <c r="Q52" s="42"/>
      <c r="R52" s="7"/>
      <c r="S52" s="7"/>
      <c r="T52" s="7"/>
      <c r="U52" s="7"/>
      <c r="V52" s="7"/>
      <c r="W52" s="43"/>
      <c r="X52" s="43"/>
    </row>
    <row r="53" customFormat="1" spans="3:24">
      <c r="C53" s="20" t="s">
        <v>114</v>
      </c>
      <c r="D53" s="20">
        <v>73133</v>
      </c>
      <c r="E53" s="20">
        <f>SUM(T36:V36)</f>
        <v>2811471</v>
      </c>
      <c r="F53" s="20">
        <v>8192</v>
      </c>
      <c r="G53" s="21">
        <f t="shared" ref="G53:G55" si="36">E53/F53</f>
        <v>343.197143554688</v>
      </c>
      <c r="H53" s="21">
        <f t="shared" ref="H53:H55" si="37">G53*2</f>
        <v>686.394287109375</v>
      </c>
      <c r="I53" s="20">
        <v>6</v>
      </c>
      <c r="J53" s="20">
        <v>40</v>
      </c>
      <c r="K53" s="33">
        <f t="shared" ref="K53:K55" si="38">H53*I53*J53/60/60</f>
        <v>45.759619140625</v>
      </c>
      <c r="L53" s="33">
        <f t="shared" ref="L53:L55" si="39">K53/24</f>
        <v>1.90665079752604</v>
      </c>
      <c r="M53" s="20">
        <v>0.01</v>
      </c>
      <c r="N53" s="12"/>
      <c r="O53" s="13"/>
      <c r="P53" s="14"/>
      <c r="Q53" s="7"/>
      <c r="R53" s="7"/>
      <c r="S53" s="7"/>
      <c r="T53" s="7"/>
      <c r="U53" s="7"/>
      <c r="V53" s="7"/>
      <c r="W53" s="7"/>
      <c r="X53" s="44"/>
    </row>
    <row r="54" customFormat="1" spans="3:24">
      <c r="C54" s="20" t="s">
        <v>115</v>
      </c>
      <c r="D54" s="20">
        <v>73133</v>
      </c>
      <c r="E54" s="20">
        <f>SUM(T38:V38)</f>
        <v>5146580</v>
      </c>
      <c r="F54" s="20">
        <v>12000</v>
      </c>
      <c r="G54" s="22">
        <f t="shared" si="36"/>
        <v>428.881666666667</v>
      </c>
      <c r="H54" s="22">
        <f t="shared" si="37"/>
        <v>857.763333333333</v>
      </c>
      <c r="I54" s="34">
        <v>12</v>
      </c>
      <c r="J54" s="20">
        <v>40</v>
      </c>
      <c r="K54" s="33">
        <f t="shared" si="38"/>
        <v>114.368444444444</v>
      </c>
      <c r="L54" s="33">
        <f t="shared" si="39"/>
        <v>4.76535185185185</v>
      </c>
      <c r="M54" s="34">
        <v>0.002</v>
      </c>
      <c r="N54" s="12"/>
      <c r="O54" s="13"/>
      <c r="P54" s="14"/>
      <c r="Q54" s="7"/>
      <c r="R54" s="7"/>
      <c r="S54" s="7"/>
      <c r="T54" s="7"/>
      <c r="U54" s="7"/>
      <c r="V54" s="7"/>
      <c r="W54" s="7"/>
      <c r="X54" s="44"/>
    </row>
    <row r="55" customFormat="1" spans="3:24">
      <c r="C55" s="20" t="s">
        <v>117</v>
      </c>
      <c r="D55" s="20">
        <v>73133</v>
      </c>
      <c r="E55" s="20">
        <f>SUM(S40:V40)</f>
        <v>468699</v>
      </c>
      <c r="F55" s="23">
        <v>1400</v>
      </c>
      <c r="G55" s="21">
        <f t="shared" si="36"/>
        <v>334.785</v>
      </c>
      <c r="H55" s="21">
        <f t="shared" si="37"/>
        <v>669.57</v>
      </c>
      <c r="I55" s="20">
        <v>1</v>
      </c>
      <c r="J55" s="20">
        <v>40</v>
      </c>
      <c r="K55" s="33">
        <f t="shared" si="38"/>
        <v>7.43966666666667</v>
      </c>
      <c r="L55" s="33">
        <f t="shared" si="39"/>
        <v>0.309986111111111</v>
      </c>
      <c r="M55" s="20">
        <v>0.002</v>
      </c>
      <c r="N55" s="12"/>
      <c r="O55" s="13"/>
      <c r="P55" s="14"/>
      <c r="Q55" s="7"/>
      <c r="R55" s="7"/>
      <c r="S55" s="7"/>
      <c r="T55" s="7"/>
      <c r="U55" s="7"/>
      <c r="V55" s="7"/>
      <c r="W55" s="7"/>
      <c r="X55" s="44"/>
    </row>
    <row r="57" s="9" customFormat="1" spans="7:16">
      <c r="G57" s="15"/>
      <c r="H57" s="15"/>
      <c r="O57" s="32"/>
      <c r="P57" s="32"/>
    </row>
    <row r="58" spans="1:28">
      <c r="A58" s="16" t="s">
        <v>124</v>
      </c>
      <c r="R58" t="s">
        <v>125</v>
      </c>
      <c r="S58" s="45" t="s">
        <v>126</v>
      </c>
      <c r="T58" s="45"/>
      <c r="U58" s="46" t="s">
        <v>127</v>
      </c>
      <c r="V58" s="47" t="s">
        <v>128</v>
      </c>
      <c r="W58" s="45" t="s">
        <v>129</v>
      </c>
      <c r="X58" s="45"/>
      <c r="Y58" s="45" t="s">
        <v>130</v>
      </c>
      <c r="Z58" s="45"/>
      <c r="AA58" s="45" t="s">
        <v>131</v>
      </c>
      <c r="AB58" s="45"/>
    </row>
    <row r="59" s="10" customFormat="1" ht="37" customHeight="1" spans="1:28">
      <c r="A59" s="24"/>
      <c r="C59" s="25">
        <v>9</v>
      </c>
      <c r="D59" s="26" t="s">
        <v>99</v>
      </c>
      <c r="E59" s="26" t="s">
        <v>100</v>
      </c>
      <c r="F59" s="26" t="s">
        <v>101</v>
      </c>
      <c r="G59" s="27" t="s">
        <v>102</v>
      </c>
      <c r="H59" s="27" t="s">
        <v>103</v>
      </c>
      <c r="I59" s="26" t="s">
        <v>104</v>
      </c>
      <c r="J59" s="26" t="s">
        <v>105</v>
      </c>
      <c r="K59" s="26" t="s">
        <v>121</v>
      </c>
      <c r="L59" s="26" t="s">
        <v>107</v>
      </c>
      <c r="M59" s="26" t="s">
        <v>108</v>
      </c>
      <c r="N59" s="35"/>
      <c r="O59" s="36"/>
      <c r="P59" s="37"/>
      <c r="Q59" s="48"/>
      <c r="R59" s="49" t="s">
        <v>124</v>
      </c>
      <c r="S59" s="50" t="s">
        <v>132</v>
      </c>
      <c r="T59" s="51"/>
      <c r="U59" s="50" t="s">
        <v>133</v>
      </c>
      <c r="V59" s="50" t="s">
        <v>134</v>
      </c>
      <c r="W59" s="50" t="s">
        <v>135</v>
      </c>
      <c r="X59" s="51"/>
      <c r="Y59" s="50" t="s">
        <v>136</v>
      </c>
      <c r="Z59" s="51"/>
      <c r="AA59" s="50" t="s">
        <v>137</v>
      </c>
      <c r="AB59" s="51"/>
    </row>
    <row r="60" spans="3:28">
      <c r="C60" s="20" t="s">
        <v>114</v>
      </c>
      <c r="D60" s="20">
        <v>73133</v>
      </c>
      <c r="E60" s="20">
        <v>2560000</v>
      </c>
      <c r="F60" s="20">
        <v>4096</v>
      </c>
      <c r="G60" s="21">
        <f t="shared" ref="G60:G62" si="40">E60/F60</f>
        <v>625</v>
      </c>
      <c r="H60" s="21">
        <f t="shared" ref="H60:H62" si="41">G60*2</f>
        <v>1250</v>
      </c>
      <c r="I60" s="20">
        <v>1.1</v>
      </c>
      <c r="J60" s="20">
        <v>100</v>
      </c>
      <c r="K60" s="33">
        <f t="shared" ref="K60:K62" si="42">H60*I60*J60/60/60</f>
        <v>38.1944444444444</v>
      </c>
      <c r="L60" s="33">
        <f t="shared" ref="L60:L62" si="43">K60/24</f>
        <v>1.59143518518519</v>
      </c>
      <c r="M60" s="20">
        <v>0.002</v>
      </c>
      <c r="Q60" s="18" t="s">
        <v>108</v>
      </c>
      <c r="R60" s="20">
        <v>0.0001</v>
      </c>
      <c r="S60" s="52">
        <v>0.0001</v>
      </c>
      <c r="T60" s="53"/>
      <c r="U60" s="54">
        <v>0.0001</v>
      </c>
      <c r="V60" s="54">
        <v>0.0001</v>
      </c>
      <c r="W60" s="52">
        <v>0.0001</v>
      </c>
      <c r="X60" s="53"/>
      <c r="Y60" s="52">
        <v>0.0001</v>
      </c>
      <c r="Z60" s="53"/>
      <c r="AA60" s="52">
        <v>0.0001</v>
      </c>
      <c r="AB60" s="53"/>
    </row>
    <row r="61" spans="3:28">
      <c r="C61" s="20" t="s">
        <v>115</v>
      </c>
      <c r="D61" s="20">
        <v>73133</v>
      </c>
      <c r="E61" s="20">
        <v>2110000</v>
      </c>
      <c r="F61" s="20">
        <v>4096</v>
      </c>
      <c r="G61" s="22">
        <f t="shared" si="40"/>
        <v>515.13671875</v>
      </c>
      <c r="H61" s="22">
        <f t="shared" si="41"/>
        <v>1030.2734375</v>
      </c>
      <c r="I61" s="34">
        <v>0.3</v>
      </c>
      <c r="J61" s="20">
        <v>100</v>
      </c>
      <c r="K61" s="33">
        <f t="shared" si="42"/>
        <v>8.58561197916667</v>
      </c>
      <c r="L61" s="33">
        <f t="shared" si="43"/>
        <v>0.357733832465278</v>
      </c>
      <c r="M61" s="34">
        <v>0.0001</v>
      </c>
      <c r="Q61" s="18" t="s">
        <v>138</v>
      </c>
      <c r="R61" s="20">
        <v>0.1</v>
      </c>
      <c r="S61" s="52">
        <v>0.1</v>
      </c>
      <c r="T61" s="53"/>
      <c r="U61" s="54">
        <v>0.5</v>
      </c>
      <c r="V61" s="54">
        <v>0.1</v>
      </c>
      <c r="W61" s="52">
        <v>0.1</v>
      </c>
      <c r="X61" s="53"/>
      <c r="Y61" s="52">
        <v>0.5</v>
      </c>
      <c r="Z61" s="53"/>
      <c r="AA61" s="52">
        <v>0.5</v>
      </c>
      <c r="AB61" s="53"/>
    </row>
    <row r="62" spans="3:28">
      <c r="C62" s="20" t="s">
        <v>117</v>
      </c>
      <c r="D62" s="20">
        <v>73133</v>
      </c>
      <c r="E62" s="20">
        <v>1910000</v>
      </c>
      <c r="F62" s="23">
        <v>4096</v>
      </c>
      <c r="G62" s="21">
        <f t="shared" si="40"/>
        <v>466.30859375</v>
      </c>
      <c r="H62" s="21">
        <f t="shared" si="41"/>
        <v>932.6171875</v>
      </c>
      <c r="I62" s="20">
        <v>0.1</v>
      </c>
      <c r="J62" s="20">
        <v>100</v>
      </c>
      <c r="K62" s="33">
        <f t="shared" si="42"/>
        <v>2.59060329861111</v>
      </c>
      <c r="L62" s="33">
        <f t="shared" si="43"/>
        <v>0.107941804108796</v>
      </c>
      <c r="M62" s="20">
        <f>0.0001</f>
        <v>0.0001</v>
      </c>
      <c r="Q62" s="18" t="s">
        <v>139</v>
      </c>
      <c r="R62" s="20">
        <v>0</v>
      </c>
      <c r="S62" s="52">
        <v>0</v>
      </c>
      <c r="T62" s="53"/>
      <c r="U62" s="54">
        <v>0</v>
      </c>
      <c r="V62" s="54">
        <v>0</v>
      </c>
      <c r="W62" s="52">
        <v>0</v>
      </c>
      <c r="X62" s="53"/>
      <c r="Y62" s="52">
        <v>0</v>
      </c>
      <c r="Z62" s="53"/>
      <c r="AA62" s="52">
        <v>0</v>
      </c>
      <c r="AB62" s="53"/>
    </row>
    <row r="63" spans="3:28">
      <c r="C63" s="17">
        <v>10</v>
      </c>
      <c r="D63" s="18" t="s">
        <v>99</v>
      </c>
      <c r="E63" s="18" t="s">
        <v>100</v>
      </c>
      <c r="F63" s="18" t="s">
        <v>101</v>
      </c>
      <c r="G63" s="19" t="s">
        <v>102</v>
      </c>
      <c r="H63" s="19" t="s">
        <v>103</v>
      </c>
      <c r="I63" s="18" t="s">
        <v>104</v>
      </c>
      <c r="J63" s="18" t="s">
        <v>105</v>
      </c>
      <c r="K63" s="18" t="s">
        <v>121</v>
      </c>
      <c r="L63" s="18" t="s">
        <v>107</v>
      </c>
      <c r="M63" s="18" t="s">
        <v>108</v>
      </c>
      <c r="Q63" s="18" t="s">
        <v>140</v>
      </c>
      <c r="R63" s="20">
        <v>256</v>
      </c>
      <c r="S63" s="52">
        <v>256</v>
      </c>
      <c r="T63" s="53"/>
      <c r="U63" s="54">
        <v>256</v>
      </c>
      <c r="V63" s="54">
        <v>256</v>
      </c>
      <c r="W63" s="52">
        <v>256</v>
      </c>
      <c r="X63" s="53"/>
      <c r="Y63" s="52">
        <v>256</v>
      </c>
      <c r="Z63" s="53"/>
      <c r="AA63" s="52">
        <v>256</v>
      </c>
      <c r="AB63" s="53"/>
    </row>
    <row r="64" spans="3:28">
      <c r="C64" s="20" t="s">
        <v>114</v>
      </c>
      <c r="D64" s="20">
        <v>73133</v>
      </c>
      <c r="E64" s="20">
        <f>SUM(T43:V43)</f>
        <v>13972103</v>
      </c>
      <c r="F64" s="20">
        <f>8192*2</f>
        <v>16384</v>
      </c>
      <c r="G64" s="21">
        <f t="shared" ref="G64:G66" si="44">E64/F64</f>
        <v>852.789489746094</v>
      </c>
      <c r="H64" s="21">
        <f t="shared" ref="H64:H66" si="45">G64*2</f>
        <v>1705.57897949219</v>
      </c>
      <c r="I64" s="20">
        <v>1.1</v>
      </c>
      <c r="J64" s="20">
        <v>100</v>
      </c>
      <c r="K64" s="33">
        <f t="shared" ref="K64:K66" si="46">H64*I64*J64/60/60</f>
        <v>52.1149132622613</v>
      </c>
      <c r="L64" s="33">
        <f t="shared" ref="L64:L66" si="47">K64/24</f>
        <v>2.17145471926089</v>
      </c>
      <c r="M64" s="20">
        <v>0.001</v>
      </c>
      <c r="Q64" s="18" t="s">
        <v>141</v>
      </c>
      <c r="R64" s="20">
        <v>256</v>
      </c>
      <c r="S64" s="52">
        <v>256</v>
      </c>
      <c r="T64" s="53"/>
      <c r="U64" s="54">
        <v>256</v>
      </c>
      <c r="V64" s="54">
        <v>256</v>
      </c>
      <c r="W64" s="52">
        <v>256</v>
      </c>
      <c r="X64" s="53"/>
      <c r="Y64" s="52">
        <v>256</v>
      </c>
      <c r="Z64" s="53"/>
      <c r="AA64" s="52">
        <v>256</v>
      </c>
      <c r="AB64" s="53"/>
    </row>
    <row r="65" spans="3:28">
      <c r="C65" s="20" t="s">
        <v>115</v>
      </c>
      <c r="D65" s="20">
        <v>73133</v>
      </c>
      <c r="E65" s="20">
        <f>SUM(T45:V45)</f>
        <v>13972379</v>
      </c>
      <c r="F65" s="20">
        <f>F64</f>
        <v>16384</v>
      </c>
      <c r="G65" s="22">
        <f t="shared" si="44"/>
        <v>852.806335449219</v>
      </c>
      <c r="H65" s="22">
        <f t="shared" si="45"/>
        <v>1705.61267089844</v>
      </c>
      <c r="I65" s="34">
        <v>1.5</v>
      </c>
      <c r="J65" s="20">
        <v>100</v>
      </c>
      <c r="K65" s="33">
        <f t="shared" si="46"/>
        <v>71.0671946207682</v>
      </c>
      <c r="L65" s="33">
        <f t="shared" si="47"/>
        <v>2.96113310919868</v>
      </c>
      <c r="M65" s="34">
        <v>0.0001</v>
      </c>
      <c r="Q65" s="18" t="s">
        <v>142</v>
      </c>
      <c r="R65" s="60">
        <v>1e-6</v>
      </c>
      <c r="S65" s="52">
        <v>1e-6</v>
      </c>
      <c r="T65" s="53"/>
      <c r="U65" s="54">
        <v>1e-6</v>
      </c>
      <c r="V65" s="54">
        <v>1e-6</v>
      </c>
      <c r="W65" s="52">
        <v>1e-6</v>
      </c>
      <c r="X65" s="53"/>
      <c r="Y65" s="52">
        <v>1e-6</v>
      </c>
      <c r="Z65" s="53"/>
      <c r="AA65" s="52">
        <v>1e-6</v>
      </c>
      <c r="AB65" s="53"/>
    </row>
    <row r="66" spans="3:28">
      <c r="C66" s="20" t="s">
        <v>117</v>
      </c>
      <c r="D66" s="20">
        <v>73133</v>
      </c>
      <c r="E66" s="20">
        <f>SUM(T47:V47)</f>
        <v>709447</v>
      </c>
      <c r="F66" s="23">
        <v>1024</v>
      </c>
      <c r="G66" s="21">
        <f t="shared" si="44"/>
        <v>692.8193359375</v>
      </c>
      <c r="H66" s="21">
        <f t="shared" si="45"/>
        <v>1385.638671875</v>
      </c>
      <c r="I66" s="20">
        <v>0.1</v>
      </c>
      <c r="J66" s="20">
        <v>100</v>
      </c>
      <c r="K66" s="33">
        <f t="shared" si="46"/>
        <v>3.84899631076389</v>
      </c>
      <c r="L66" s="33">
        <f t="shared" si="47"/>
        <v>0.160374846281829</v>
      </c>
      <c r="M66" s="20">
        <f>0.0001</f>
        <v>0.0001</v>
      </c>
      <c r="Q66" s="26" t="s">
        <v>143</v>
      </c>
      <c r="R66" s="61" t="s">
        <v>144</v>
      </c>
      <c r="S66" s="62" t="s">
        <v>145</v>
      </c>
      <c r="T66" s="63"/>
      <c r="U66" s="62" t="s">
        <v>146</v>
      </c>
      <c r="V66" s="62" t="s">
        <v>147</v>
      </c>
      <c r="W66" s="62" t="s">
        <v>148</v>
      </c>
      <c r="X66" s="63"/>
      <c r="Y66" s="62" t="s">
        <v>149</v>
      </c>
      <c r="Z66" s="63"/>
      <c r="AA66" s="67"/>
      <c r="AB66" s="68"/>
    </row>
    <row r="67" spans="3:28">
      <c r="C67" s="17">
        <v>11</v>
      </c>
      <c r="D67" s="18" t="s">
        <v>99</v>
      </c>
      <c r="E67" s="18" t="s">
        <v>100</v>
      </c>
      <c r="F67" s="18" t="s">
        <v>101</v>
      </c>
      <c r="G67" s="19" t="s">
        <v>102</v>
      </c>
      <c r="H67" s="19" t="s">
        <v>103</v>
      </c>
      <c r="I67" s="18" t="s">
        <v>104</v>
      </c>
      <c r="J67" s="18" t="s">
        <v>105</v>
      </c>
      <c r="K67" s="18" t="s">
        <v>121</v>
      </c>
      <c r="L67" s="18" t="s">
        <v>107</v>
      </c>
      <c r="M67" s="18" t="s">
        <v>108</v>
      </c>
      <c r="Q67" s="26"/>
      <c r="R67" s="61"/>
      <c r="S67" s="64"/>
      <c r="T67" s="65"/>
      <c r="U67" s="64"/>
      <c r="V67" s="64"/>
      <c r="W67" s="64"/>
      <c r="X67" s="65"/>
      <c r="Y67" s="64"/>
      <c r="Z67" s="65"/>
      <c r="AA67" s="69"/>
      <c r="AB67" s="70"/>
    </row>
    <row r="68" customFormat="1" spans="3:18">
      <c r="C68" s="20" t="s">
        <v>114</v>
      </c>
      <c r="D68" s="20">
        <v>104931</v>
      </c>
      <c r="E68" s="20">
        <f>I80</f>
        <v>8149144</v>
      </c>
      <c r="F68" s="20">
        <v>16384</v>
      </c>
      <c r="G68" s="21">
        <f t="shared" ref="G68:G70" si="48">E68/F68</f>
        <v>497.38427734375</v>
      </c>
      <c r="H68" s="21">
        <f t="shared" ref="H68:H70" si="49">G68*2</f>
        <v>994.7685546875</v>
      </c>
      <c r="I68" s="20">
        <v>2</v>
      </c>
      <c r="J68" s="20">
        <v>100</v>
      </c>
      <c r="K68" s="33">
        <f t="shared" ref="K68:K70" si="50">H68*I68*J68/60/60</f>
        <v>55.2649197048611</v>
      </c>
      <c r="L68" s="33">
        <f t="shared" ref="L68:L70" si="51">K68/24</f>
        <v>2.30270498770255</v>
      </c>
      <c r="M68" s="20">
        <v>0.001</v>
      </c>
      <c r="N68" s="12"/>
      <c r="O68" s="13"/>
      <c r="P68" s="14"/>
      <c r="R68" s="66" t="s">
        <v>150</v>
      </c>
    </row>
    <row r="69" customFormat="1" spans="3:18">
      <c r="C69" s="20" t="s">
        <v>115</v>
      </c>
      <c r="D69" s="20">
        <v>104931</v>
      </c>
      <c r="E69" s="20">
        <f>I82</f>
        <v>4522968</v>
      </c>
      <c r="F69" s="20">
        <f>16384/2</f>
        <v>8192</v>
      </c>
      <c r="G69" s="22">
        <f t="shared" si="48"/>
        <v>552.1201171875</v>
      </c>
      <c r="H69" s="22">
        <f t="shared" si="49"/>
        <v>1104.240234375</v>
      </c>
      <c r="I69" s="34">
        <v>1</v>
      </c>
      <c r="J69" s="20">
        <v>100</v>
      </c>
      <c r="K69" s="33">
        <f t="shared" si="50"/>
        <v>30.67333984375</v>
      </c>
      <c r="L69" s="33">
        <f t="shared" si="51"/>
        <v>1.27805582682292</v>
      </c>
      <c r="M69" s="34">
        <v>0.0001</v>
      </c>
      <c r="N69" s="12"/>
      <c r="O69" s="13"/>
      <c r="P69" s="14"/>
      <c r="R69" s="66"/>
    </row>
    <row r="70" customFormat="1" spans="3:18">
      <c r="C70" s="20" t="s">
        <v>117</v>
      </c>
      <c r="D70" s="20">
        <v>104931</v>
      </c>
      <c r="E70" s="20">
        <f>I84</f>
        <v>620001</v>
      </c>
      <c r="F70" s="23">
        <v>1024</v>
      </c>
      <c r="G70" s="21">
        <f t="shared" si="48"/>
        <v>605.4697265625</v>
      </c>
      <c r="H70" s="21">
        <f t="shared" si="49"/>
        <v>1210.939453125</v>
      </c>
      <c r="I70" s="20">
        <v>0.1</v>
      </c>
      <c r="J70" s="20">
        <v>100</v>
      </c>
      <c r="K70" s="33">
        <f t="shared" si="50"/>
        <v>3.363720703125</v>
      </c>
      <c r="L70" s="33">
        <f t="shared" si="51"/>
        <v>0.140155029296875</v>
      </c>
      <c r="M70" s="20">
        <f>0.0001</f>
        <v>0.0001</v>
      </c>
      <c r="N70" s="12"/>
      <c r="O70" s="13"/>
      <c r="P70" s="14"/>
      <c r="R70" s="66"/>
    </row>
    <row r="71" customFormat="1" spans="3:18">
      <c r="C71" s="17">
        <v>13</v>
      </c>
      <c r="D71" s="18" t="s">
        <v>99</v>
      </c>
      <c r="E71" s="18" t="s">
        <v>100</v>
      </c>
      <c r="F71" s="18" t="s">
        <v>101</v>
      </c>
      <c r="G71" s="19" t="s">
        <v>102</v>
      </c>
      <c r="H71" s="19" t="s">
        <v>103</v>
      </c>
      <c r="I71" s="18" t="s">
        <v>104</v>
      </c>
      <c r="J71" s="18" t="s">
        <v>105</v>
      </c>
      <c r="K71" s="18" t="s">
        <v>121</v>
      </c>
      <c r="L71" s="18" t="s">
        <v>107</v>
      </c>
      <c r="M71" s="18" t="s">
        <v>108</v>
      </c>
      <c r="N71" s="12"/>
      <c r="O71" s="13"/>
      <c r="P71" s="14"/>
      <c r="R71" s="66"/>
    </row>
    <row r="72" customFormat="1" spans="3:18">
      <c r="C72" s="20" t="s">
        <v>114</v>
      </c>
      <c r="D72" s="20">
        <v>159457</v>
      </c>
      <c r="E72" s="20"/>
      <c r="F72" s="20">
        <v>16384</v>
      </c>
      <c r="G72" s="21">
        <f t="shared" ref="G72:G74" si="52">E72/F72</f>
        <v>0</v>
      </c>
      <c r="H72" s="21">
        <f t="shared" ref="H72:H74" si="53">G72*2</f>
        <v>0</v>
      </c>
      <c r="I72" s="20">
        <v>2</v>
      </c>
      <c r="J72" s="20">
        <v>100</v>
      </c>
      <c r="K72" s="33">
        <f t="shared" ref="K72:K74" si="54">H72*I72*J72/60/60</f>
        <v>0</v>
      </c>
      <c r="L72" s="33">
        <f t="shared" ref="L72:L74" si="55">K72/24</f>
        <v>0</v>
      </c>
      <c r="M72" s="20">
        <v>0.001</v>
      </c>
      <c r="N72" s="12"/>
      <c r="O72" s="13"/>
      <c r="P72" s="14"/>
      <c r="R72" s="66"/>
    </row>
    <row r="73" customFormat="1" spans="3:18">
      <c r="C73" s="20" t="s">
        <v>115</v>
      </c>
      <c r="D73" s="20">
        <v>159457</v>
      </c>
      <c r="E73" s="20"/>
      <c r="F73" s="20">
        <v>16384</v>
      </c>
      <c r="G73" s="22">
        <f t="shared" si="52"/>
        <v>0</v>
      </c>
      <c r="H73" s="22">
        <f t="shared" si="53"/>
        <v>0</v>
      </c>
      <c r="I73" s="34">
        <v>1</v>
      </c>
      <c r="J73" s="20">
        <v>100</v>
      </c>
      <c r="K73" s="33">
        <f t="shared" si="54"/>
        <v>0</v>
      </c>
      <c r="L73" s="33">
        <f t="shared" si="55"/>
        <v>0</v>
      </c>
      <c r="M73" s="34">
        <v>0.0001</v>
      </c>
      <c r="N73" s="12"/>
      <c r="O73" s="13"/>
      <c r="P73" s="14"/>
      <c r="R73" s="66"/>
    </row>
    <row r="74" customFormat="1" spans="3:18">
      <c r="C74" s="20" t="s">
        <v>117</v>
      </c>
      <c r="D74" s="20">
        <v>159457</v>
      </c>
      <c r="E74" s="20"/>
      <c r="F74" s="23">
        <v>1024</v>
      </c>
      <c r="G74" s="21">
        <f t="shared" si="52"/>
        <v>0</v>
      </c>
      <c r="H74" s="21">
        <f t="shared" si="53"/>
        <v>0</v>
      </c>
      <c r="I74" s="20">
        <v>0.1</v>
      </c>
      <c r="J74" s="20">
        <v>100</v>
      </c>
      <c r="K74" s="33">
        <f t="shared" si="54"/>
        <v>0</v>
      </c>
      <c r="L74" s="33">
        <f t="shared" si="55"/>
        <v>0</v>
      </c>
      <c r="M74" s="20">
        <f>0.0001</f>
        <v>0.0001</v>
      </c>
      <c r="N74" s="12"/>
      <c r="O74" s="13"/>
      <c r="P74" s="14"/>
      <c r="R74" s="66"/>
    </row>
    <row r="75" customFormat="1" spans="7:18">
      <c r="G75" s="11"/>
      <c r="H75" s="11"/>
      <c r="N75" s="12"/>
      <c r="O75" s="13"/>
      <c r="P75" s="14"/>
      <c r="R75" s="66"/>
    </row>
    <row r="76" customFormat="1" spans="7:18">
      <c r="G76" s="11"/>
      <c r="H76" s="11"/>
      <c r="N76" s="12"/>
      <c r="O76" s="13"/>
      <c r="P76" s="14"/>
      <c r="R76" s="66"/>
    </row>
    <row r="78" spans="3:10">
      <c r="C78" s="18">
        <v>11</v>
      </c>
      <c r="D78" s="18" t="s">
        <v>109</v>
      </c>
      <c r="E78" s="18" t="s">
        <v>110</v>
      </c>
      <c r="F78" s="38" t="s">
        <v>111</v>
      </c>
      <c r="G78" s="18" t="s">
        <v>112</v>
      </c>
      <c r="H78" s="18" t="s">
        <v>113</v>
      </c>
      <c r="I78" s="55" t="s">
        <v>151</v>
      </c>
      <c r="J78" s="56"/>
    </row>
    <row r="79" spans="3:11">
      <c r="C79" s="18" t="s">
        <v>114</v>
      </c>
      <c r="D79" s="39">
        <v>528791</v>
      </c>
      <c r="E79" s="39">
        <v>1538462</v>
      </c>
      <c r="F79" s="39">
        <f t="shared" ref="F79:F84" si="56">SUM(D79:E79)</f>
        <v>2067253</v>
      </c>
      <c r="G79" s="39">
        <v>5679291</v>
      </c>
      <c r="H79" s="39">
        <v>402577</v>
      </c>
      <c r="I79" s="57">
        <f t="shared" ref="I79:I84" si="57">SUM(F79:H79)</f>
        <v>8149121</v>
      </c>
      <c r="J79" s="56"/>
      <c r="K79" t="s">
        <v>152</v>
      </c>
    </row>
    <row r="80" spans="3:10">
      <c r="C80" s="18" t="s">
        <v>116</v>
      </c>
      <c r="D80" s="39">
        <v>528791</v>
      </c>
      <c r="E80" s="39">
        <v>1538462</v>
      </c>
      <c r="F80" s="39">
        <f t="shared" si="56"/>
        <v>2067253</v>
      </c>
      <c r="G80" s="39">
        <v>5679291</v>
      </c>
      <c r="H80" s="39">
        <v>402600</v>
      </c>
      <c r="I80" s="57">
        <f t="shared" si="57"/>
        <v>8149144</v>
      </c>
      <c r="J80" s="56">
        <f>F80/G80</f>
        <v>0.363998428677101</v>
      </c>
    </row>
    <row r="81" spans="3:10">
      <c r="C81" s="18" t="s">
        <v>115</v>
      </c>
      <c r="D81" s="39">
        <v>257611</v>
      </c>
      <c r="E81" s="39">
        <v>171447</v>
      </c>
      <c r="F81" s="39">
        <f t="shared" si="56"/>
        <v>429058</v>
      </c>
      <c r="G81" s="39">
        <v>3690319</v>
      </c>
      <c r="H81" s="39">
        <v>403409</v>
      </c>
      <c r="I81" s="57">
        <f t="shared" si="57"/>
        <v>4522786</v>
      </c>
      <c r="J81" s="58"/>
    </row>
    <row r="82" spans="3:10">
      <c r="C82" s="18" t="s">
        <v>118</v>
      </c>
      <c r="D82" s="39">
        <v>257611</v>
      </c>
      <c r="E82" s="39">
        <v>171447</v>
      </c>
      <c r="F82" s="39">
        <f t="shared" si="56"/>
        <v>429058</v>
      </c>
      <c r="G82" s="39">
        <v>3690320</v>
      </c>
      <c r="H82" s="39">
        <v>403590</v>
      </c>
      <c r="I82" s="57">
        <f t="shared" si="57"/>
        <v>4522968</v>
      </c>
      <c r="J82" s="58">
        <f>F82/G82</f>
        <v>0.116265798087971</v>
      </c>
    </row>
    <row r="83" spans="3:10">
      <c r="C83" s="18" t="s">
        <v>117</v>
      </c>
      <c r="D83" s="39">
        <v>163285</v>
      </c>
      <c r="E83" s="39">
        <v>53474</v>
      </c>
      <c r="F83" s="39">
        <f t="shared" si="56"/>
        <v>216759</v>
      </c>
      <c r="G83" s="39">
        <v>1023</v>
      </c>
      <c r="H83" s="39">
        <v>402016</v>
      </c>
      <c r="I83" s="57">
        <f t="shared" si="57"/>
        <v>619798</v>
      </c>
      <c r="J83" s="56"/>
    </row>
    <row r="84" spans="3:10">
      <c r="C84" s="18" t="s">
        <v>119</v>
      </c>
      <c r="D84" s="39">
        <v>163286</v>
      </c>
      <c r="E84" s="39">
        <v>53475</v>
      </c>
      <c r="F84" s="39">
        <f t="shared" si="56"/>
        <v>216761</v>
      </c>
      <c r="G84" s="39">
        <v>1023</v>
      </c>
      <c r="H84" s="39">
        <v>402217</v>
      </c>
      <c r="I84" s="57">
        <f t="shared" si="57"/>
        <v>620001</v>
      </c>
      <c r="J84" s="56"/>
    </row>
    <row r="85" spans="3:9">
      <c r="C85" s="18">
        <v>13</v>
      </c>
      <c r="D85" s="18" t="s">
        <v>109</v>
      </c>
      <c r="E85" s="18" t="s">
        <v>110</v>
      </c>
      <c r="F85" s="38" t="s">
        <v>111</v>
      </c>
      <c r="G85" s="18" t="s">
        <v>112</v>
      </c>
      <c r="H85" s="18" t="s">
        <v>113</v>
      </c>
      <c r="I85" s="55" t="s">
        <v>151</v>
      </c>
    </row>
    <row r="86" spans="3:9">
      <c r="C86" s="18" t="s">
        <v>114</v>
      </c>
      <c r="D86" s="39"/>
      <c r="E86" s="39"/>
      <c r="F86" s="39"/>
      <c r="G86" s="39"/>
      <c r="H86" s="39"/>
      <c r="I86" s="57"/>
    </row>
    <row r="87" spans="3:10">
      <c r="C87" s="18" t="s">
        <v>116</v>
      </c>
      <c r="D87" s="39"/>
      <c r="E87" s="39"/>
      <c r="F87" s="39"/>
      <c r="G87" s="39"/>
      <c r="H87" s="39"/>
      <c r="I87" s="57"/>
      <c r="J87" s="56" t="e">
        <f t="shared" ref="J87:J91" si="58">F87/G87</f>
        <v>#DIV/0!</v>
      </c>
    </row>
    <row r="88" spans="3:9">
      <c r="C88" s="18" t="s">
        <v>115</v>
      </c>
      <c r="D88" s="39"/>
      <c r="E88" s="39"/>
      <c r="F88" s="39"/>
      <c r="G88" s="39"/>
      <c r="H88" s="39"/>
      <c r="I88" s="57"/>
    </row>
    <row r="89" spans="3:10">
      <c r="C89" s="18" t="s">
        <v>118</v>
      </c>
      <c r="D89" s="39"/>
      <c r="E89" s="39"/>
      <c r="F89" s="39"/>
      <c r="G89" s="39"/>
      <c r="H89" s="39"/>
      <c r="I89" s="57"/>
      <c r="J89" s="58" t="e">
        <f t="shared" si="58"/>
        <v>#DIV/0!</v>
      </c>
    </row>
    <row r="90" spans="3:9">
      <c r="C90" s="18" t="s">
        <v>117</v>
      </c>
      <c r="D90" s="39"/>
      <c r="E90" s="39"/>
      <c r="F90" s="39"/>
      <c r="G90" s="39"/>
      <c r="H90" s="39"/>
      <c r="I90" s="57"/>
    </row>
    <row r="91" spans="3:10">
      <c r="C91" s="18" t="s">
        <v>119</v>
      </c>
      <c r="D91" s="39"/>
      <c r="E91" s="39"/>
      <c r="F91" s="39"/>
      <c r="G91" s="39"/>
      <c r="H91" s="39"/>
      <c r="I91" s="57"/>
      <c r="J91" s="59" t="e">
        <f t="shared" si="58"/>
        <v>#DIV/0!</v>
      </c>
    </row>
  </sheetData>
  <mergeCells count="44">
    <mergeCell ref="W52:X52"/>
    <mergeCell ref="S58:T58"/>
    <mergeCell ref="W58:X58"/>
    <mergeCell ref="Y58:Z58"/>
    <mergeCell ref="AA58:AB58"/>
    <mergeCell ref="S59:T59"/>
    <mergeCell ref="W59:X59"/>
    <mergeCell ref="Y59:Z59"/>
    <mergeCell ref="AA59:AB59"/>
    <mergeCell ref="S60:T60"/>
    <mergeCell ref="W60:X60"/>
    <mergeCell ref="Y60:Z60"/>
    <mergeCell ref="AA60:AB60"/>
    <mergeCell ref="S61:T61"/>
    <mergeCell ref="W61:X61"/>
    <mergeCell ref="Y61:Z61"/>
    <mergeCell ref="AA61:AB61"/>
    <mergeCell ref="S62:T62"/>
    <mergeCell ref="W62:X62"/>
    <mergeCell ref="Y62:Z62"/>
    <mergeCell ref="AA62:AB62"/>
    <mergeCell ref="S63:T63"/>
    <mergeCell ref="W63:X63"/>
    <mergeCell ref="Y63:Z63"/>
    <mergeCell ref="AA63:AB63"/>
    <mergeCell ref="S64:T64"/>
    <mergeCell ref="W64:X64"/>
    <mergeCell ref="Y64:Z64"/>
    <mergeCell ref="AA64:AB64"/>
    <mergeCell ref="S65:T65"/>
    <mergeCell ref="W65:X65"/>
    <mergeCell ref="Y65:Z65"/>
    <mergeCell ref="AA65:AB65"/>
    <mergeCell ref="A18:A19"/>
    <mergeCell ref="A58:A59"/>
    <mergeCell ref="Q66:Q67"/>
    <mergeCell ref="R66:R67"/>
    <mergeCell ref="R68:R70"/>
    <mergeCell ref="U66:U67"/>
    <mergeCell ref="V66:V67"/>
    <mergeCell ref="S66:T67"/>
    <mergeCell ref="W66:X67"/>
    <mergeCell ref="Y66:Z67"/>
    <mergeCell ref="AA66:AB6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workbookViewId="0">
      <selection activeCell="F73" sqref="F73"/>
    </sheetView>
  </sheetViews>
  <sheetFormatPr defaultColWidth="9" defaultRowHeight="14.25"/>
  <cols>
    <col min="1" max="1" width="15" customWidth="1"/>
    <col min="2" max="6" width="9.375" customWidth="1"/>
    <col min="7" max="7" width="10.875" customWidth="1"/>
    <col min="8" max="11" width="9.375" customWidth="1"/>
    <col min="12" max="12" width="7.875" customWidth="1"/>
    <col min="13" max="13" width="9.375" customWidth="1"/>
    <col min="14" max="15" width="7.875" customWidth="1"/>
    <col min="16" max="16" width="9.375" customWidth="1"/>
    <col min="17" max="17" width="10.875" customWidth="1"/>
    <col min="18" max="18" width="8.875" customWidth="1"/>
    <col min="19" max="19" width="7.875" customWidth="1"/>
    <col min="20" max="20" width="7" customWidth="1"/>
    <col min="21" max="24" width="11.875" customWidth="1"/>
    <col min="25" max="26" width="7" customWidth="1"/>
    <col min="27" max="30" width="11.875" customWidth="1"/>
    <col min="31" max="31" width="7" customWidth="1"/>
    <col min="32" max="32" width="5.125" customWidth="1"/>
  </cols>
  <sheetData>
    <row r="1" spans="2:31">
      <c r="B1" t="s">
        <v>153</v>
      </c>
      <c r="C1" t="s">
        <v>154</v>
      </c>
      <c r="D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</row>
    <row r="2" s="7" customFormat="1" spans="1:20">
      <c r="A2" s="7" t="s">
        <v>181</v>
      </c>
      <c r="B2" s="7">
        <v>33</v>
      </c>
      <c r="C2" s="7">
        <v>38</v>
      </c>
      <c r="D2" s="7">
        <v>60</v>
      </c>
      <c r="G2" s="7">
        <v>96</v>
      </c>
      <c r="H2" s="7">
        <v>64</v>
      </c>
      <c r="I2" s="7">
        <v>50</v>
      </c>
      <c r="J2" s="7">
        <v>46</v>
      </c>
      <c r="K2" s="7">
        <v>68</v>
      </c>
      <c r="L2" s="7">
        <v>97</v>
      </c>
      <c r="M2" s="7">
        <v>72</v>
      </c>
      <c r="N2" s="7">
        <v>54</v>
      </c>
      <c r="O2" s="7">
        <v>55</v>
      </c>
      <c r="P2" s="7">
        <v>59</v>
      </c>
      <c r="Q2" s="7">
        <v>76</v>
      </c>
      <c r="R2" s="7">
        <v>85</v>
      </c>
      <c r="S2" s="7">
        <v>82</v>
      </c>
      <c r="T2" s="7">
        <v>16</v>
      </c>
    </row>
    <row r="3" spans="1:31">
      <c r="A3" t="s">
        <v>182</v>
      </c>
      <c r="B3" t="s">
        <v>183</v>
      </c>
      <c r="C3" t="s">
        <v>184</v>
      </c>
      <c r="D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 t="s">
        <v>191</v>
      </c>
      <c r="M3" t="s">
        <v>192</v>
      </c>
      <c r="N3" t="s">
        <v>193</v>
      </c>
      <c r="O3" t="s">
        <v>194</v>
      </c>
      <c r="P3" t="s">
        <v>195</v>
      </c>
      <c r="Q3" t="s">
        <v>196</v>
      </c>
      <c r="R3" t="s">
        <v>197</v>
      </c>
      <c r="S3" t="s">
        <v>198</v>
      </c>
      <c r="T3" t="s">
        <v>199</v>
      </c>
      <c r="U3" s="7">
        <v>196</v>
      </c>
      <c r="V3">
        <v>197</v>
      </c>
      <c r="W3">
        <v>198</v>
      </c>
      <c r="X3">
        <v>199</v>
      </c>
      <c r="Y3">
        <v>200</v>
      </c>
      <c r="Z3">
        <v>201</v>
      </c>
      <c r="AA3">
        <v>202</v>
      </c>
      <c r="AB3">
        <v>203</v>
      </c>
      <c r="AC3">
        <v>204</v>
      </c>
      <c r="AD3">
        <v>205</v>
      </c>
      <c r="AE3">
        <v>206</v>
      </c>
    </row>
    <row r="4" spans="2:20">
      <c r="B4">
        <v>0</v>
      </c>
      <c r="C4">
        <v>1</v>
      </c>
      <c r="D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</row>
    <row r="8" spans="2:2">
      <c r="B8" s="8"/>
    </row>
    <row r="9" spans="2:37">
      <c r="B9" s="4" t="s">
        <v>200</v>
      </c>
      <c r="C9" s="4" t="s">
        <v>201</v>
      </c>
      <c r="D9" s="4" t="s">
        <v>169</v>
      </c>
      <c r="E9" s="4" t="s">
        <v>202</v>
      </c>
      <c r="F9" s="4" t="s">
        <v>203</v>
      </c>
      <c r="G9" s="4" t="s">
        <v>153</v>
      </c>
      <c r="H9" s="4" t="s">
        <v>204</v>
      </c>
      <c r="I9" s="4" t="s">
        <v>205</v>
      </c>
      <c r="J9" s="4" t="s">
        <v>206</v>
      </c>
      <c r="K9" s="4" t="s">
        <v>207</v>
      </c>
      <c r="L9" s="4" t="s">
        <v>208</v>
      </c>
      <c r="M9" s="4" t="s">
        <v>159</v>
      </c>
      <c r="N9" s="4" t="s">
        <v>209</v>
      </c>
      <c r="O9" s="4" t="s">
        <v>163</v>
      </c>
      <c r="P9" s="4" t="s">
        <v>164</v>
      </c>
      <c r="Q9" s="4" t="s">
        <v>165</v>
      </c>
      <c r="R9" s="4" t="s">
        <v>155</v>
      </c>
      <c r="S9" s="4" t="s">
        <v>157</v>
      </c>
      <c r="T9" s="4" t="s">
        <v>160</v>
      </c>
      <c r="U9" s="4" t="s">
        <v>162</v>
      </c>
      <c r="V9" s="4" t="s">
        <v>166</v>
      </c>
      <c r="W9" s="4" t="s">
        <v>168</v>
      </c>
      <c r="X9" s="4" t="s">
        <v>167</v>
      </c>
      <c r="Y9" s="4" t="s">
        <v>156</v>
      </c>
      <c r="Z9" s="4" t="s">
        <v>210</v>
      </c>
      <c r="AA9" s="4" t="s">
        <v>170</v>
      </c>
      <c r="AB9" s="4" t="s">
        <v>171</v>
      </c>
      <c r="AC9" s="4" t="s">
        <v>172</v>
      </c>
      <c r="AD9" s="4" t="s">
        <v>173</v>
      </c>
      <c r="AE9" s="4" t="s">
        <v>174</v>
      </c>
      <c r="AF9" s="4" t="s">
        <v>175</v>
      </c>
      <c r="AG9" s="4" t="s">
        <v>176</v>
      </c>
      <c r="AH9" s="4" t="s">
        <v>177</v>
      </c>
      <c r="AI9" s="4" t="s">
        <v>178</v>
      </c>
      <c r="AJ9" s="4" t="s">
        <v>179</v>
      </c>
      <c r="AK9" s="4" t="s">
        <v>180</v>
      </c>
    </row>
    <row r="10" spans="1:37">
      <c r="A10" s="7" t="s">
        <v>181</v>
      </c>
      <c r="B10" s="8">
        <v>0</v>
      </c>
      <c r="C10">
        <v>8</v>
      </c>
      <c r="D10">
        <v>16</v>
      </c>
      <c r="E10">
        <v>24</v>
      </c>
      <c r="F10">
        <v>32</v>
      </c>
      <c r="G10">
        <v>33</v>
      </c>
      <c r="H10">
        <v>35</v>
      </c>
      <c r="I10">
        <v>37</v>
      </c>
      <c r="J10">
        <v>38</v>
      </c>
      <c r="K10">
        <v>42</v>
      </c>
      <c r="L10">
        <v>44</v>
      </c>
      <c r="M10">
        <v>46</v>
      </c>
      <c r="N10">
        <v>50</v>
      </c>
      <c r="O10">
        <v>54</v>
      </c>
      <c r="P10">
        <v>55</v>
      </c>
      <c r="Q10">
        <v>59</v>
      </c>
      <c r="R10">
        <v>60</v>
      </c>
      <c r="S10">
        <v>64</v>
      </c>
      <c r="T10">
        <v>68</v>
      </c>
      <c r="U10">
        <v>72</v>
      </c>
      <c r="V10">
        <v>76</v>
      </c>
      <c r="W10">
        <v>82</v>
      </c>
      <c r="X10">
        <v>85</v>
      </c>
      <c r="Y10">
        <v>96</v>
      </c>
      <c r="Z10">
        <v>97</v>
      </c>
      <c r="AA10" s="7">
        <v>196</v>
      </c>
      <c r="AB10">
        <v>197</v>
      </c>
      <c r="AC10">
        <v>198</v>
      </c>
      <c r="AD10">
        <v>199</v>
      </c>
      <c r="AE10">
        <v>200</v>
      </c>
      <c r="AF10">
        <v>201</v>
      </c>
      <c r="AG10">
        <v>202</v>
      </c>
      <c r="AH10">
        <v>203</v>
      </c>
      <c r="AI10">
        <v>204</v>
      </c>
      <c r="AJ10">
        <v>205</v>
      </c>
      <c r="AK10">
        <v>206</v>
      </c>
    </row>
    <row r="11" spans="2:26">
      <c r="B11" t="s">
        <v>211</v>
      </c>
      <c r="C11" t="s">
        <v>212</v>
      </c>
      <c r="D11" t="s">
        <v>199</v>
      </c>
      <c r="E11" t="s">
        <v>213</v>
      </c>
      <c r="F11" t="s">
        <v>214</v>
      </c>
      <c r="G11" t="s">
        <v>183</v>
      </c>
      <c r="H11" t="s">
        <v>215</v>
      </c>
      <c r="I11" t="s">
        <v>216</v>
      </c>
      <c r="J11" t="s">
        <v>184</v>
      </c>
      <c r="K11" t="s">
        <v>217</v>
      </c>
      <c r="L11" t="s">
        <v>218</v>
      </c>
      <c r="M11" t="s">
        <v>189</v>
      </c>
      <c r="N11" t="s">
        <v>188</v>
      </c>
      <c r="O11" t="s">
        <v>193</v>
      </c>
      <c r="P11" t="s">
        <v>194</v>
      </c>
      <c r="Q11" t="s">
        <v>195</v>
      </c>
      <c r="R11" t="s">
        <v>185</v>
      </c>
      <c r="S11" t="s">
        <v>187</v>
      </c>
      <c r="T11" t="s">
        <v>190</v>
      </c>
      <c r="U11" t="s">
        <v>192</v>
      </c>
      <c r="V11" t="s">
        <v>196</v>
      </c>
      <c r="W11" t="s">
        <v>198</v>
      </c>
      <c r="X11" t="s">
        <v>197</v>
      </c>
      <c r="Y11" t="s">
        <v>186</v>
      </c>
      <c r="Z11" t="s">
        <v>191</v>
      </c>
    </row>
    <row r="12" s="7" customFormat="1" spans="1:26">
      <c r="A12" t="s">
        <v>182</v>
      </c>
      <c r="B12" s="7">
        <v>0</v>
      </c>
      <c r="C12" s="7">
        <v>1</v>
      </c>
      <c r="D12" s="7">
        <v>2</v>
      </c>
      <c r="E12" s="7">
        <v>3</v>
      </c>
      <c r="F12" s="7">
        <v>4</v>
      </c>
      <c r="G12" s="7">
        <v>5</v>
      </c>
      <c r="H12" s="7">
        <v>6</v>
      </c>
      <c r="I12" s="7">
        <v>7</v>
      </c>
      <c r="J12" s="7">
        <v>8</v>
      </c>
      <c r="K12" s="7">
        <v>9</v>
      </c>
      <c r="L12" s="7">
        <v>10</v>
      </c>
      <c r="M12" s="7">
        <v>11</v>
      </c>
      <c r="N12" s="7">
        <v>12</v>
      </c>
      <c r="O12" s="7">
        <v>13</v>
      </c>
      <c r="P12" s="7">
        <v>14</v>
      </c>
      <c r="Q12" s="7">
        <v>15</v>
      </c>
      <c r="R12" s="7">
        <v>16</v>
      </c>
      <c r="S12" s="7">
        <v>17</v>
      </c>
      <c r="T12" s="7">
        <v>18</v>
      </c>
      <c r="U12" s="7">
        <v>19</v>
      </c>
      <c r="V12" s="7">
        <v>20</v>
      </c>
      <c r="W12" s="7">
        <v>21</v>
      </c>
      <c r="X12" s="7">
        <v>22</v>
      </c>
      <c r="Y12" s="7">
        <v>23</v>
      </c>
      <c r="Z12" s="7">
        <v>24</v>
      </c>
    </row>
    <row r="13" spans="2:37">
      <c r="B13" t="s">
        <v>211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212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199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213</v>
      </c>
      <c r="AA13">
        <v>50</v>
      </c>
      <c r="AB13">
        <v>51</v>
      </c>
      <c r="AC13">
        <v>52</v>
      </c>
      <c r="AD13">
        <v>53</v>
      </c>
      <c r="AE13">
        <v>54</v>
      </c>
      <c r="AF13">
        <v>55</v>
      </c>
      <c r="AG13">
        <v>56</v>
      </c>
      <c r="AH13">
        <v>57</v>
      </c>
      <c r="AI13">
        <v>58</v>
      </c>
      <c r="AJ13">
        <v>59</v>
      </c>
      <c r="AK13">
        <v>60</v>
      </c>
    </row>
    <row r="19" spans="6:15">
      <c r="F19" t="s">
        <v>240</v>
      </c>
      <c r="G19">
        <v>54</v>
      </c>
      <c r="H19">
        <v>60</v>
      </c>
      <c r="I19">
        <v>64</v>
      </c>
      <c r="J19">
        <v>68</v>
      </c>
      <c r="K19">
        <v>72</v>
      </c>
      <c r="L19">
        <v>76</v>
      </c>
      <c r="M19">
        <v>79</v>
      </c>
      <c r="N19">
        <v>82</v>
      </c>
      <c r="O19">
        <v>85</v>
      </c>
    </row>
    <row r="20" spans="7:15">
      <c r="G20" t="s">
        <v>193</v>
      </c>
      <c r="H20" t="s">
        <v>185</v>
      </c>
      <c r="I20" t="s">
        <v>187</v>
      </c>
      <c r="J20" t="s">
        <v>190</v>
      </c>
      <c r="K20" t="s">
        <v>192</v>
      </c>
      <c r="L20" t="s">
        <v>196</v>
      </c>
      <c r="M20" t="s">
        <v>241</v>
      </c>
      <c r="N20" t="s">
        <v>242</v>
      </c>
      <c r="O20" t="s">
        <v>197</v>
      </c>
    </row>
    <row r="23" spans="6:15">
      <c r="F23" t="s">
        <v>243</v>
      </c>
      <c r="G23">
        <v>31</v>
      </c>
      <c r="H23">
        <v>37</v>
      </c>
      <c r="I23">
        <v>40</v>
      </c>
      <c r="J23">
        <v>43</v>
      </c>
      <c r="K23">
        <v>46</v>
      </c>
      <c r="L23">
        <v>49</v>
      </c>
      <c r="M23">
        <v>52</v>
      </c>
      <c r="N23">
        <v>55</v>
      </c>
      <c r="O23">
        <v>58</v>
      </c>
    </row>
    <row r="24" spans="7:15"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251</v>
      </c>
      <c r="O24" t="s">
        <v>252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9"/>
  <sheetViews>
    <sheetView topLeftCell="P1" workbookViewId="0">
      <pane ySplit="2" topLeftCell="A99" activePane="bottomLeft" state="frozen"/>
      <selection/>
      <selection pane="bottomLeft" activeCell="F73" sqref="F73"/>
    </sheetView>
  </sheetViews>
  <sheetFormatPr defaultColWidth="9" defaultRowHeight="14.25"/>
  <cols>
    <col min="23" max="23" width="5.125" style="1" customWidth="1"/>
    <col min="24" max="27" width="5.125" customWidth="1"/>
    <col min="28" max="28" width="5.125" style="2" customWidth="1"/>
    <col min="29" max="29" width="17.875" customWidth="1"/>
    <col min="30" max="30" width="16.625" customWidth="1"/>
    <col min="31" max="31" width="13.875" customWidth="1"/>
    <col min="32" max="32" width="21.15" customWidth="1"/>
  </cols>
  <sheetData>
    <row r="1" spans="1:3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1">
        <v>22</v>
      </c>
      <c r="X1">
        <v>23</v>
      </c>
      <c r="Y1">
        <v>24</v>
      </c>
      <c r="Z1">
        <v>25</v>
      </c>
      <c r="AA1">
        <v>26</v>
      </c>
      <c r="AB1" s="2">
        <v>27</v>
      </c>
      <c r="AC1">
        <v>28</v>
      </c>
      <c r="AD1" t="str">
        <f>A1&amp;" "&amp;B1&amp;" "&amp;C1&amp;" "&amp;D1&amp;" "&amp;E1&amp;" "&amp;F1&amp;" "&amp;G1&amp;" "&amp;H1&amp;" "&amp;I1&amp;" "&amp;J1&amp;" "&amp;K1&amp;" "&amp;L1&amp;" "&amp;M1&amp;" "&amp;N1&amp;" "&amp;O1&amp;" "&amp;P1&amp;" "&amp;Q1&amp;" "&amp;R1&amp;" "&amp;S1&amp;" "&amp;T1&amp;" "&amp;U1&amp;" "&amp;V1&amp;" "&amp;W1&amp;" "&amp;X1&amp;" "&amp;Y1&amp;" "&amp;Z1&amp;" "&amp;AA1&amp;" "&amp;AB1&amp;" "&amp;AC1</f>
        <v>0 1 2 3 4 5 6 7 8 9 10 11 12 13 14 15 16 17 18 19 20 21 22 23 24 25 26 27 28</v>
      </c>
    </row>
    <row r="2" spans="1:30">
      <c r="A2">
        <v>61</v>
      </c>
      <c r="B2">
        <v>62</v>
      </c>
      <c r="C2">
        <v>73</v>
      </c>
      <c r="D2">
        <v>74</v>
      </c>
      <c r="E2">
        <v>79</v>
      </c>
      <c r="F2">
        <v>80</v>
      </c>
      <c r="G2">
        <v>85</v>
      </c>
      <c r="H2">
        <v>86</v>
      </c>
      <c r="I2">
        <v>91</v>
      </c>
      <c r="J2">
        <v>92</v>
      </c>
      <c r="K2">
        <v>97</v>
      </c>
      <c r="L2">
        <v>98</v>
      </c>
      <c r="M2">
        <v>103</v>
      </c>
      <c r="N2">
        <v>104</v>
      </c>
      <c r="O2">
        <v>109</v>
      </c>
      <c r="P2">
        <v>110</v>
      </c>
      <c r="Q2">
        <v>115</v>
      </c>
      <c r="R2">
        <v>116</v>
      </c>
      <c r="S2">
        <v>137</v>
      </c>
      <c r="T2">
        <v>138</v>
      </c>
      <c r="U2">
        <v>139</v>
      </c>
      <c r="V2">
        <v>140</v>
      </c>
      <c r="W2" s="3" t="s">
        <v>174</v>
      </c>
      <c r="X2" s="4" t="s">
        <v>175</v>
      </c>
      <c r="Y2" s="4" t="s">
        <v>176</v>
      </c>
      <c r="Z2" s="4" t="s">
        <v>177</v>
      </c>
      <c r="AA2" s="4" t="s">
        <v>178</v>
      </c>
      <c r="AB2" s="5" t="s">
        <v>179</v>
      </c>
      <c r="AC2">
        <v>141</v>
      </c>
      <c r="AD2" t="str">
        <f t="shared" ref="AD2:AD65" si="0">A2&amp;" "&amp;B2&amp;" "&amp;C2&amp;" "&amp;D2&amp;" "&amp;E2&amp;" "&amp;F2&amp;" "&amp;G2&amp;" "&amp;H2&amp;" "&amp;I2&amp;" "&amp;J2&amp;" "&amp;K2&amp;" "&amp;L2&amp;" "&amp;M2&amp;" "&amp;N2&amp;" "&amp;O2&amp;" "&amp;P2&amp;" "&amp;Q2&amp;" "&amp;R2&amp;" "&amp;S2&amp;" "&amp;T2&amp;" "&amp;U2&amp;" "&amp;V2&amp;" "&amp;W2&amp;" "&amp;X2&amp;" "&amp;Y2&amp;" "&amp;Z2&amp;" "&amp;AA2&amp;" "&amp;AB2&amp;" "&amp;AC2</f>
        <v>61 62 73 74 79 80 85 86 91 92 97 98 103 104 109 110 115 116 137 138 139 140 姿态 表情 亮度 化妆 遮挡 模糊 141</v>
      </c>
    </row>
    <row r="3" spans="30:32">
      <c r="AD3" t="str">
        <f t="shared" si="0"/>
        <v>                            </v>
      </c>
      <c r="AF3" s="6"/>
    </row>
    <row r="4" spans="30:32">
      <c r="AD4" t="str">
        <f t="shared" si="0"/>
        <v>                            </v>
      </c>
      <c r="AF4" s="6"/>
    </row>
    <row r="5" spans="30:32">
      <c r="AD5" t="str">
        <f t="shared" si="0"/>
        <v>                            </v>
      </c>
      <c r="AF5" s="6"/>
    </row>
    <row r="6" spans="30:32">
      <c r="AD6" t="str">
        <f t="shared" si="0"/>
        <v>                            </v>
      </c>
      <c r="AF6" s="6"/>
    </row>
    <row r="7" spans="30:32">
      <c r="AD7" t="str">
        <f t="shared" si="0"/>
        <v>                            </v>
      </c>
      <c r="AF7" s="6"/>
    </row>
    <row r="8" spans="30:32">
      <c r="AD8" t="str">
        <f t="shared" si="0"/>
        <v>                            </v>
      </c>
      <c r="AF8" s="6"/>
    </row>
    <row r="9" spans="30:32">
      <c r="AD9" t="str">
        <f t="shared" si="0"/>
        <v>                            </v>
      </c>
      <c r="AF9" s="6"/>
    </row>
    <row r="10" spans="30:32">
      <c r="AD10" t="str">
        <f t="shared" si="0"/>
        <v>                            </v>
      </c>
      <c r="AF10" s="6"/>
    </row>
    <row r="11" spans="30:32">
      <c r="AD11" t="str">
        <f t="shared" si="0"/>
        <v>                            </v>
      </c>
      <c r="AF11" s="6"/>
    </row>
    <row r="12" spans="30:32">
      <c r="AD12" t="str">
        <f t="shared" si="0"/>
        <v>                            </v>
      </c>
      <c r="AF12" s="6"/>
    </row>
    <row r="13" spans="30:32">
      <c r="AD13" t="str">
        <f t="shared" si="0"/>
        <v>                            </v>
      </c>
      <c r="AF13" s="6"/>
    </row>
    <row r="14" spans="30:32">
      <c r="AD14" t="str">
        <f t="shared" si="0"/>
        <v>                            </v>
      </c>
      <c r="AF14" s="6"/>
    </row>
    <row r="15" spans="30:32">
      <c r="AD15" t="str">
        <f t="shared" si="0"/>
        <v>                            </v>
      </c>
      <c r="AF15" s="6"/>
    </row>
    <row r="16" spans="30:32">
      <c r="AD16" t="str">
        <f t="shared" si="0"/>
        <v>                            </v>
      </c>
      <c r="AF16" s="6"/>
    </row>
    <row r="17" spans="30:32">
      <c r="AD17" t="str">
        <f t="shared" si="0"/>
        <v>                            </v>
      </c>
      <c r="AF17" s="6"/>
    </row>
    <row r="18" spans="30:32">
      <c r="AD18" t="str">
        <f t="shared" si="0"/>
        <v>                            </v>
      </c>
      <c r="AF18" s="6"/>
    </row>
    <row r="19" spans="30:32">
      <c r="AD19" t="str">
        <f t="shared" si="0"/>
        <v>                            </v>
      </c>
      <c r="AF19" s="6"/>
    </row>
    <row r="20" spans="30:32">
      <c r="AD20" t="str">
        <f t="shared" si="0"/>
        <v>                            </v>
      </c>
      <c r="AF20" s="6"/>
    </row>
    <row r="21" spans="30:32">
      <c r="AD21" t="str">
        <f t="shared" si="0"/>
        <v>                            </v>
      </c>
      <c r="AF21" s="6"/>
    </row>
    <row r="22" spans="30:32">
      <c r="AD22" t="str">
        <f t="shared" si="0"/>
        <v>                            </v>
      </c>
      <c r="AF22" s="6"/>
    </row>
    <row r="23" spans="30:32">
      <c r="AD23" t="str">
        <f t="shared" si="0"/>
        <v>                            </v>
      </c>
      <c r="AF23" s="6"/>
    </row>
    <row r="24" spans="30:32">
      <c r="AD24" t="str">
        <f t="shared" si="0"/>
        <v>                            </v>
      </c>
      <c r="AF24" s="6"/>
    </row>
    <row r="25" spans="30:32">
      <c r="AD25" t="str">
        <f t="shared" si="0"/>
        <v>                            </v>
      </c>
      <c r="AF25" s="6"/>
    </row>
    <row r="26" spans="30:32">
      <c r="AD26" t="str">
        <f t="shared" si="0"/>
        <v>                            </v>
      </c>
      <c r="AF26" s="6"/>
    </row>
    <row r="27" spans="30:32">
      <c r="AD27" t="str">
        <f t="shared" si="0"/>
        <v>                            </v>
      </c>
      <c r="AF27" s="6"/>
    </row>
    <row r="28" spans="30:32">
      <c r="AD28" t="str">
        <f t="shared" si="0"/>
        <v>                            </v>
      </c>
      <c r="AF28" s="6"/>
    </row>
    <row r="29" spans="30:32">
      <c r="AD29" t="str">
        <f t="shared" si="0"/>
        <v>                            </v>
      </c>
      <c r="AF29" s="6"/>
    </row>
    <row r="30" spans="30:32">
      <c r="AD30" t="str">
        <f t="shared" si="0"/>
        <v>                            </v>
      </c>
      <c r="AF30" s="6"/>
    </row>
    <row r="31" spans="30:32">
      <c r="AD31" t="str">
        <f t="shared" si="0"/>
        <v>                            </v>
      </c>
      <c r="AF31" s="6"/>
    </row>
    <row r="32" spans="30:32">
      <c r="AD32" t="str">
        <f t="shared" si="0"/>
        <v>                            </v>
      </c>
      <c r="AF32" s="6"/>
    </row>
    <row r="33" spans="30:32">
      <c r="AD33" t="str">
        <f t="shared" si="0"/>
        <v>                            </v>
      </c>
      <c r="AF33" s="6"/>
    </row>
    <row r="34" spans="30:32">
      <c r="AD34" t="str">
        <f t="shared" si="0"/>
        <v>                            </v>
      </c>
      <c r="AF34" s="6"/>
    </row>
    <row r="35" spans="30:32">
      <c r="AD35" t="str">
        <f t="shared" si="0"/>
        <v>                            </v>
      </c>
      <c r="AF35" s="6"/>
    </row>
    <row r="36" spans="30:32">
      <c r="AD36" t="str">
        <f t="shared" si="0"/>
        <v>                            </v>
      </c>
      <c r="AF36" s="6"/>
    </row>
    <row r="37" spans="30:32">
      <c r="AD37" t="str">
        <f t="shared" si="0"/>
        <v>                            </v>
      </c>
      <c r="AF37" s="6"/>
    </row>
    <row r="38" spans="30:32">
      <c r="AD38" t="str">
        <f t="shared" si="0"/>
        <v>                            </v>
      </c>
      <c r="AF38" s="6"/>
    </row>
    <row r="39" spans="30:32">
      <c r="AD39" t="str">
        <f t="shared" si="0"/>
        <v>                            </v>
      </c>
      <c r="AF39" s="6"/>
    </row>
    <row r="40" spans="30:32">
      <c r="AD40" t="str">
        <f t="shared" si="0"/>
        <v>                            </v>
      </c>
      <c r="AF40" s="6"/>
    </row>
    <row r="41" spans="30:32">
      <c r="AD41" t="str">
        <f t="shared" si="0"/>
        <v>                            </v>
      </c>
      <c r="AF41" s="6"/>
    </row>
    <row r="42" spans="30:32">
      <c r="AD42" t="str">
        <f t="shared" si="0"/>
        <v>                            </v>
      </c>
      <c r="AF42" s="6"/>
    </row>
    <row r="43" spans="30:32">
      <c r="AD43" t="str">
        <f t="shared" si="0"/>
        <v>                            </v>
      </c>
      <c r="AF43" s="6"/>
    </row>
    <row r="44" spans="30:32">
      <c r="AD44" t="str">
        <f t="shared" si="0"/>
        <v>                            </v>
      </c>
      <c r="AF44" s="6"/>
    </row>
    <row r="45" spans="30:32">
      <c r="AD45" t="str">
        <f t="shared" si="0"/>
        <v>                            </v>
      </c>
      <c r="AF45" s="6"/>
    </row>
    <row r="46" spans="30:32">
      <c r="AD46" t="str">
        <f t="shared" si="0"/>
        <v>                            </v>
      </c>
      <c r="AF46" s="6"/>
    </row>
    <row r="47" spans="30:32">
      <c r="AD47" t="str">
        <f t="shared" si="0"/>
        <v>                            </v>
      </c>
      <c r="AF47" s="6"/>
    </row>
    <row r="48" spans="30:32">
      <c r="AD48" t="str">
        <f t="shared" si="0"/>
        <v>                            </v>
      </c>
      <c r="AF48" s="6"/>
    </row>
    <row r="49" spans="30:32">
      <c r="AD49" t="str">
        <f t="shared" si="0"/>
        <v>                            </v>
      </c>
      <c r="AF49" s="6"/>
    </row>
    <row r="50" spans="30:32">
      <c r="AD50" t="str">
        <f t="shared" si="0"/>
        <v>                            </v>
      </c>
      <c r="AF50" s="6"/>
    </row>
    <row r="51" spans="30:32">
      <c r="AD51" t="str">
        <f t="shared" si="0"/>
        <v>                            </v>
      </c>
      <c r="AF51" s="6"/>
    </row>
    <row r="52" spans="30:32">
      <c r="AD52" t="str">
        <f t="shared" si="0"/>
        <v>                            </v>
      </c>
      <c r="AF52" s="6"/>
    </row>
    <row r="53" spans="30:32">
      <c r="AD53" t="str">
        <f t="shared" si="0"/>
        <v>                            </v>
      </c>
      <c r="AF53" s="6"/>
    </row>
    <row r="54" spans="30:32">
      <c r="AD54" t="str">
        <f t="shared" si="0"/>
        <v>                            </v>
      </c>
      <c r="AF54" s="6"/>
    </row>
    <row r="55" spans="30:32">
      <c r="AD55" t="str">
        <f t="shared" si="0"/>
        <v>                            </v>
      </c>
      <c r="AF55" s="6"/>
    </row>
    <row r="56" spans="30:32">
      <c r="AD56" t="str">
        <f t="shared" si="0"/>
        <v>                            </v>
      </c>
      <c r="AF56" s="6"/>
    </row>
    <row r="57" spans="30:32">
      <c r="AD57" t="str">
        <f t="shared" si="0"/>
        <v>                            </v>
      </c>
      <c r="AF57" s="6"/>
    </row>
    <row r="58" spans="30:32">
      <c r="AD58" t="str">
        <f t="shared" si="0"/>
        <v>                            </v>
      </c>
      <c r="AF58" s="6"/>
    </row>
    <row r="59" spans="30:32">
      <c r="AD59" t="str">
        <f t="shared" si="0"/>
        <v>                            </v>
      </c>
      <c r="AF59" s="6"/>
    </row>
    <row r="60" spans="30:32">
      <c r="AD60" t="str">
        <f t="shared" si="0"/>
        <v>                            </v>
      </c>
      <c r="AF60" s="6"/>
    </row>
    <row r="61" spans="30:32">
      <c r="AD61" t="str">
        <f t="shared" si="0"/>
        <v>                            </v>
      </c>
      <c r="AF61" s="6"/>
    </row>
    <row r="62" spans="30:32">
      <c r="AD62" t="str">
        <f t="shared" si="0"/>
        <v>                            </v>
      </c>
      <c r="AF62" s="6"/>
    </row>
    <row r="63" spans="30:32">
      <c r="AD63" t="str">
        <f t="shared" si="0"/>
        <v>                            </v>
      </c>
      <c r="AF63" s="6"/>
    </row>
    <row r="64" spans="30:32">
      <c r="AD64" t="str">
        <f t="shared" si="0"/>
        <v>                            </v>
      </c>
      <c r="AF64" s="6"/>
    </row>
    <row r="65" spans="30:32">
      <c r="AD65" t="str">
        <f t="shared" si="0"/>
        <v>                            </v>
      </c>
      <c r="AF65" s="6"/>
    </row>
    <row r="66" spans="30:32">
      <c r="AD66" t="str">
        <f t="shared" ref="AD66:AD129" si="1">A66&amp;" "&amp;B66&amp;" "&amp;C66&amp;" "&amp;D66&amp;" "&amp;E66&amp;" "&amp;F66&amp;" "&amp;G66&amp;" "&amp;H66&amp;" "&amp;I66&amp;" "&amp;J66&amp;" "&amp;K66&amp;" "&amp;L66&amp;" "&amp;M66&amp;" "&amp;N66&amp;" "&amp;O66&amp;" "&amp;P66&amp;" "&amp;Q66&amp;" "&amp;R66&amp;" "&amp;S66&amp;" "&amp;T66&amp;" "&amp;U66&amp;" "&amp;V66&amp;" "&amp;W66&amp;" "&amp;X66&amp;" "&amp;Y66&amp;" "&amp;Z66&amp;" "&amp;AA66&amp;" "&amp;AB66&amp;" "&amp;AC66</f>
        <v>                            </v>
      </c>
      <c r="AF66" s="6"/>
    </row>
    <row r="67" spans="30:32">
      <c r="AD67" t="str">
        <f t="shared" si="1"/>
        <v>                            </v>
      </c>
      <c r="AF67" s="6"/>
    </row>
    <row r="68" spans="30:32">
      <c r="AD68" t="str">
        <f t="shared" si="1"/>
        <v>                            </v>
      </c>
      <c r="AF68" s="6"/>
    </row>
    <row r="69" spans="30:32">
      <c r="AD69" t="str">
        <f t="shared" si="1"/>
        <v>                            </v>
      </c>
      <c r="AF69" s="6"/>
    </row>
    <row r="70" spans="30:32">
      <c r="AD70" t="str">
        <f t="shared" si="1"/>
        <v>                            </v>
      </c>
      <c r="AF70" s="6"/>
    </row>
    <row r="71" spans="30:32">
      <c r="AD71" t="str">
        <f t="shared" si="1"/>
        <v>                            </v>
      </c>
      <c r="AF71" s="6"/>
    </row>
    <row r="72" spans="30:32">
      <c r="AD72" t="str">
        <f t="shared" si="1"/>
        <v>                            </v>
      </c>
      <c r="AF72" s="6"/>
    </row>
    <row r="73" spans="30:32">
      <c r="AD73" t="str">
        <f t="shared" si="1"/>
        <v>                            </v>
      </c>
      <c r="AF73" s="6"/>
    </row>
    <row r="74" spans="30:32">
      <c r="AD74" t="str">
        <f t="shared" si="1"/>
        <v>                            </v>
      </c>
      <c r="AF74" s="6"/>
    </row>
    <row r="75" spans="30:32">
      <c r="AD75" t="str">
        <f t="shared" si="1"/>
        <v>                            </v>
      </c>
      <c r="AF75" s="6"/>
    </row>
    <row r="76" spans="30:32">
      <c r="AD76" t="str">
        <f t="shared" si="1"/>
        <v>                            </v>
      </c>
      <c r="AF76" s="6"/>
    </row>
    <row r="77" spans="30:32">
      <c r="AD77" t="str">
        <f t="shared" si="1"/>
        <v>                            </v>
      </c>
      <c r="AF77" s="6"/>
    </row>
    <row r="78" spans="30:32">
      <c r="AD78" t="str">
        <f t="shared" si="1"/>
        <v>                            </v>
      </c>
      <c r="AF78" s="6"/>
    </row>
    <row r="79" spans="30:32">
      <c r="AD79" t="str">
        <f t="shared" si="1"/>
        <v>                            </v>
      </c>
      <c r="AF79" s="6"/>
    </row>
    <row r="80" spans="30:32">
      <c r="AD80" t="str">
        <f t="shared" si="1"/>
        <v>                            </v>
      </c>
      <c r="AF80" s="6"/>
    </row>
    <row r="81" spans="30:32">
      <c r="AD81" t="str">
        <f t="shared" si="1"/>
        <v>                            </v>
      </c>
      <c r="AF81" s="6"/>
    </row>
    <row r="82" spans="30:32">
      <c r="AD82" t="str">
        <f t="shared" si="1"/>
        <v>                            </v>
      </c>
      <c r="AF82" s="6"/>
    </row>
    <row r="83" spans="30:32">
      <c r="AD83" t="str">
        <f t="shared" si="1"/>
        <v>                            </v>
      </c>
      <c r="AF83" s="6"/>
    </row>
    <row r="84" spans="30:32">
      <c r="AD84" t="str">
        <f t="shared" si="1"/>
        <v>                            </v>
      </c>
      <c r="AF84" s="6"/>
    </row>
    <row r="85" spans="30:32">
      <c r="AD85" t="str">
        <f t="shared" si="1"/>
        <v>                            </v>
      </c>
      <c r="AF85" s="6"/>
    </row>
    <row r="86" spans="30:32">
      <c r="AD86" t="str">
        <f t="shared" si="1"/>
        <v>                            </v>
      </c>
      <c r="AF86" s="6"/>
    </row>
    <row r="87" spans="30:32">
      <c r="AD87" t="str">
        <f t="shared" si="1"/>
        <v>                            </v>
      </c>
      <c r="AF87" s="6"/>
    </row>
    <row r="88" spans="30:32">
      <c r="AD88" t="str">
        <f t="shared" si="1"/>
        <v>                            </v>
      </c>
      <c r="AF88" s="6"/>
    </row>
    <row r="89" spans="30:32">
      <c r="AD89" t="str">
        <f t="shared" si="1"/>
        <v>                            </v>
      </c>
      <c r="AF89" s="6"/>
    </row>
    <row r="90" spans="30:32">
      <c r="AD90" t="str">
        <f t="shared" si="1"/>
        <v>                            </v>
      </c>
      <c r="AF90" s="6"/>
    </row>
    <row r="91" spans="30:32">
      <c r="AD91" t="str">
        <f t="shared" si="1"/>
        <v>                            </v>
      </c>
      <c r="AF91" s="6"/>
    </row>
    <row r="92" spans="30:32">
      <c r="AD92" t="str">
        <f t="shared" si="1"/>
        <v>                            </v>
      </c>
      <c r="AF92" s="6"/>
    </row>
    <row r="93" spans="30:32">
      <c r="AD93" t="str">
        <f t="shared" si="1"/>
        <v>                            </v>
      </c>
      <c r="AF93" s="6"/>
    </row>
    <row r="94" spans="30:32">
      <c r="AD94" t="str">
        <f t="shared" si="1"/>
        <v>                            </v>
      </c>
      <c r="AF94" s="6"/>
    </row>
    <row r="95" spans="30:32">
      <c r="AD95" t="str">
        <f t="shared" si="1"/>
        <v>                            </v>
      </c>
      <c r="AF95" s="6"/>
    </row>
    <row r="96" spans="30:32">
      <c r="AD96" t="str">
        <f t="shared" si="1"/>
        <v>                            </v>
      </c>
      <c r="AF96" s="6"/>
    </row>
    <row r="97" spans="30:32">
      <c r="AD97" t="str">
        <f t="shared" si="1"/>
        <v>                            </v>
      </c>
      <c r="AF97" s="6"/>
    </row>
    <row r="98" spans="30:32">
      <c r="AD98" t="str">
        <f t="shared" si="1"/>
        <v>                            </v>
      </c>
      <c r="AF98" s="6"/>
    </row>
    <row r="99" spans="30:32">
      <c r="AD99" t="str">
        <f t="shared" si="1"/>
        <v>                            </v>
      </c>
      <c r="AF99" s="6"/>
    </row>
    <row r="100" spans="30:32">
      <c r="AD100" t="str">
        <f t="shared" si="1"/>
        <v>                            </v>
      </c>
      <c r="AF100" s="6"/>
    </row>
    <row r="101" spans="30:32">
      <c r="AD101" t="str">
        <f t="shared" si="1"/>
        <v>                            </v>
      </c>
      <c r="AF101" s="6"/>
    </row>
    <row r="102" spans="30:32">
      <c r="AD102" t="str">
        <f t="shared" si="1"/>
        <v>                            </v>
      </c>
      <c r="AF102" s="6"/>
    </row>
    <row r="103" spans="30:32">
      <c r="AD103" t="str">
        <f t="shared" si="1"/>
        <v>                            </v>
      </c>
      <c r="AF103" s="6"/>
    </row>
    <row r="104" spans="30:32">
      <c r="AD104" t="str">
        <f t="shared" si="1"/>
        <v>                            </v>
      </c>
      <c r="AF104" s="6"/>
    </row>
    <row r="105" spans="30:32">
      <c r="AD105" t="str">
        <f t="shared" si="1"/>
        <v>                            </v>
      </c>
      <c r="AF105" s="6"/>
    </row>
    <row r="106" spans="30:32">
      <c r="AD106" t="str">
        <f t="shared" si="1"/>
        <v>                            </v>
      </c>
      <c r="AF106" s="6"/>
    </row>
    <row r="107" spans="30:32">
      <c r="AD107" t="str">
        <f t="shared" si="1"/>
        <v>                            </v>
      </c>
      <c r="AF107" s="6"/>
    </row>
    <row r="108" spans="30:32">
      <c r="AD108" t="str">
        <f t="shared" si="1"/>
        <v>                            </v>
      </c>
      <c r="AF108" s="6"/>
    </row>
    <row r="109" spans="30:32">
      <c r="AD109" t="str">
        <f t="shared" si="1"/>
        <v>                            </v>
      </c>
      <c r="AF109" s="6"/>
    </row>
    <row r="110" spans="30:32">
      <c r="AD110" t="str">
        <f t="shared" si="1"/>
        <v>                            </v>
      </c>
      <c r="AF110" s="6"/>
    </row>
    <row r="111" spans="30:32">
      <c r="AD111" t="str">
        <f t="shared" si="1"/>
        <v>                            </v>
      </c>
      <c r="AF111" s="6"/>
    </row>
    <row r="112" spans="30:32">
      <c r="AD112" t="str">
        <f t="shared" si="1"/>
        <v>                            </v>
      </c>
      <c r="AF112" s="6"/>
    </row>
    <row r="113" spans="30:32">
      <c r="AD113" t="str">
        <f t="shared" si="1"/>
        <v>                            </v>
      </c>
      <c r="AF113" s="6"/>
    </row>
    <row r="114" spans="30:32">
      <c r="AD114" t="str">
        <f t="shared" si="1"/>
        <v>                            </v>
      </c>
      <c r="AF114" s="6"/>
    </row>
    <row r="115" spans="30:32">
      <c r="AD115" t="str">
        <f t="shared" si="1"/>
        <v>                            </v>
      </c>
      <c r="AF115" s="6"/>
    </row>
    <row r="116" spans="30:32">
      <c r="AD116" t="str">
        <f t="shared" si="1"/>
        <v>                            </v>
      </c>
      <c r="AF116" s="6"/>
    </row>
    <row r="117" spans="30:32">
      <c r="AD117" t="str">
        <f t="shared" si="1"/>
        <v>                            </v>
      </c>
      <c r="AF117" s="6"/>
    </row>
    <row r="118" spans="30:32">
      <c r="AD118" t="str">
        <f t="shared" si="1"/>
        <v>                            </v>
      </c>
      <c r="AF118" s="6"/>
    </row>
    <row r="119" spans="30:32">
      <c r="AD119" t="str">
        <f t="shared" si="1"/>
        <v>                            </v>
      </c>
      <c r="AF119" s="6"/>
    </row>
    <row r="120" spans="30:32">
      <c r="AD120" t="str">
        <f t="shared" si="1"/>
        <v>                            </v>
      </c>
      <c r="AF120" s="6"/>
    </row>
    <row r="121" spans="30:32">
      <c r="AD121" t="str">
        <f t="shared" si="1"/>
        <v>                            </v>
      </c>
      <c r="AF121" s="6"/>
    </row>
    <row r="122" spans="30:32">
      <c r="AD122" t="str">
        <f t="shared" si="1"/>
        <v>                            </v>
      </c>
      <c r="AF122" s="6"/>
    </row>
    <row r="123" spans="30:32">
      <c r="AD123" t="str">
        <f t="shared" si="1"/>
        <v>                            </v>
      </c>
      <c r="AF123" s="6"/>
    </row>
    <row r="124" spans="30:32">
      <c r="AD124" t="str">
        <f t="shared" si="1"/>
        <v>                            </v>
      </c>
      <c r="AF124" s="6"/>
    </row>
    <row r="125" spans="30:32">
      <c r="AD125" t="str">
        <f t="shared" si="1"/>
        <v>                            </v>
      </c>
      <c r="AF125" s="6"/>
    </row>
    <row r="126" spans="30:32">
      <c r="AD126" t="str">
        <f t="shared" si="1"/>
        <v>                            </v>
      </c>
      <c r="AF126" s="6"/>
    </row>
    <row r="127" spans="30:32">
      <c r="AD127" t="str">
        <f t="shared" si="1"/>
        <v>                            </v>
      </c>
      <c r="AF127" s="6"/>
    </row>
    <row r="128" spans="30:32">
      <c r="AD128" t="str">
        <f t="shared" si="1"/>
        <v>                            </v>
      </c>
      <c r="AF128" s="6"/>
    </row>
    <row r="129" spans="30:32">
      <c r="AD129" t="str">
        <f t="shared" si="1"/>
        <v>                            </v>
      </c>
      <c r="AF129" s="6"/>
    </row>
    <row r="130" spans="30:32">
      <c r="AD130" t="str">
        <f t="shared" ref="AD130:AD193" si="2">A130&amp;" "&amp;B130&amp;" "&amp;C130&amp;" "&amp;D130&amp;" "&amp;E130&amp;" "&amp;F130&amp;" "&amp;G130&amp;" "&amp;H130&amp;" "&amp;I130&amp;" "&amp;J130&amp;" "&amp;K130&amp;" "&amp;L130&amp;" "&amp;M130&amp;" "&amp;N130&amp;" "&amp;O130&amp;" "&amp;P130&amp;" "&amp;Q130&amp;" "&amp;R130&amp;" "&amp;S130&amp;" "&amp;T130&amp;" "&amp;U130&amp;" "&amp;V130&amp;" "&amp;W130&amp;" "&amp;X130&amp;" "&amp;Y130&amp;" "&amp;Z130&amp;" "&amp;AA130&amp;" "&amp;AB130&amp;" "&amp;AC130</f>
        <v>                            </v>
      </c>
      <c r="AF130" s="6"/>
    </row>
    <row r="131" spans="30:32">
      <c r="AD131" t="str">
        <f t="shared" si="2"/>
        <v>                            </v>
      </c>
      <c r="AF131" s="6"/>
    </row>
    <row r="132" spans="30:32">
      <c r="AD132" t="str">
        <f t="shared" si="2"/>
        <v>                            </v>
      </c>
      <c r="AF132" s="6"/>
    </row>
    <row r="133" spans="30:32">
      <c r="AD133" t="str">
        <f t="shared" si="2"/>
        <v>                            </v>
      </c>
      <c r="AF133" s="6"/>
    </row>
    <row r="134" spans="30:32">
      <c r="AD134" t="str">
        <f t="shared" si="2"/>
        <v>                            </v>
      </c>
      <c r="AF134" s="6"/>
    </row>
    <row r="135" spans="30:32">
      <c r="AD135" t="str">
        <f t="shared" si="2"/>
        <v>                            </v>
      </c>
      <c r="AF135" s="6"/>
    </row>
    <row r="136" spans="30:32">
      <c r="AD136" t="str">
        <f t="shared" si="2"/>
        <v>                            </v>
      </c>
      <c r="AF136" s="6"/>
    </row>
    <row r="137" spans="30:32">
      <c r="AD137" t="str">
        <f t="shared" si="2"/>
        <v>                            </v>
      </c>
      <c r="AF137" s="6"/>
    </row>
    <row r="138" spans="30:32">
      <c r="AD138" t="str">
        <f t="shared" si="2"/>
        <v>                            </v>
      </c>
      <c r="AF138" s="6"/>
    </row>
    <row r="139" spans="30:32">
      <c r="AD139" t="str">
        <f t="shared" si="2"/>
        <v>                            </v>
      </c>
      <c r="AF139" s="6"/>
    </row>
    <row r="140" spans="30:32">
      <c r="AD140" t="str">
        <f t="shared" si="2"/>
        <v>                            </v>
      </c>
      <c r="AF140" s="6"/>
    </row>
    <row r="141" spans="30:32">
      <c r="AD141" t="str">
        <f t="shared" si="2"/>
        <v>                            </v>
      </c>
      <c r="AF141" s="6"/>
    </row>
    <row r="142" spans="30:32">
      <c r="AD142" t="str">
        <f t="shared" si="2"/>
        <v>                            </v>
      </c>
      <c r="AF142" s="6"/>
    </row>
    <row r="143" spans="30:32">
      <c r="AD143" t="str">
        <f t="shared" si="2"/>
        <v>                            </v>
      </c>
      <c r="AF143" s="6"/>
    </row>
    <row r="144" spans="30:32">
      <c r="AD144" t="str">
        <f t="shared" si="2"/>
        <v>                            </v>
      </c>
      <c r="AF144" s="6"/>
    </row>
    <row r="145" spans="30:32">
      <c r="AD145" t="str">
        <f t="shared" si="2"/>
        <v>                            </v>
      </c>
      <c r="AF145" s="6"/>
    </row>
    <row r="146" spans="30:32">
      <c r="AD146" t="str">
        <f t="shared" si="2"/>
        <v>                            </v>
      </c>
      <c r="AF146" s="6"/>
    </row>
    <row r="147" spans="30:32">
      <c r="AD147" t="str">
        <f t="shared" si="2"/>
        <v>                            </v>
      </c>
      <c r="AF147" s="6"/>
    </row>
    <row r="148" spans="30:32">
      <c r="AD148" t="str">
        <f t="shared" si="2"/>
        <v>                            </v>
      </c>
      <c r="AF148" s="6"/>
    </row>
    <row r="149" spans="30:32">
      <c r="AD149" t="str">
        <f t="shared" si="2"/>
        <v>                            </v>
      </c>
      <c r="AF149" s="6"/>
    </row>
    <row r="150" spans="30:32">
      <c r="AD150" t="str">
        <f t="shared" si="2"/>
        <v>                            </v>
      </c>
      <c r="AF150" s="6"/>
    </row>
    <row r="151" spans="30:32">
      <c r="AD151" t="str">
        <f t="shared" si="2"/>
        <v>                            </v>
      </c>
      <c r="AF151" s="6"/>
    </row>
    <row r="152" spans="30:32">
      <c r="AD152" t="str">
        <f t="shared" si="2"/>
        <v>                            </v>
      </c>
      <c r="AF152" s="6"/>
    </row>
    <row r="153" spans="30:32">
      <c r="AD153" t="str">
        <f t="shared" si="2"/>
        <v>                            </v>
      </c>
      <c r="AF153" s="6"/>
    </row>
    <row r="154" spans="30:32">
      <c r="AD154" t="str">
        <f t="shared" si="2"/>
        <v>                            </v>
      </c>
      <c r="AF154" s="6"/>
    </row>
    <row r="155" spans="30:32">
      <c r="AD155" t="str">
        <f t="shared" si="2"/>
        <v>                            </v>
      </c>
      <c r="AF155" s="6"/>
    </row>
    <row r="156" spans="30:32">
      <c r="AD156" t="str">
        <f t="shared" si="2"/>
        <v>                            </v>
      </c>
      <c r="AF156" s="6"/>
    </row>
    <row r="157" spans="30:32">
      <c r="AD157" t="str">
        <f t="shared" si="2"/>
        <v>                            </v>
      </c>
      <c r="AF157" s="6"/>
    </row>
    <row r="158" spans="30:32">
      <c r="AD158" t="str">
        <f t="shared" si="2"/>
        <v>                            </v>
      </c>
      <c r="AF158" s="6"/>
    </row>
    <row r="159" spans="30:32">
      <c r="AD159" t="str">
        <f t="shared" si="2"/>
        <v>                            </v>
      </c>
      <c r="AF159" s="6"/>
    </row>
    <row r="160" spans="30:32">
      <c r="AD160" t="str">
        <f t="shared" si="2"/>
        <v>                            </v>
      </c>
      <c r="AF160" s="6"/>
    </row>
    <row r="161" spans="30:32">
      <c r="AD161" t="str">
        <f t="shared" si="2"/>
        <v>                            </v>
      </c>
      <c r="AF161" s="6"/>
    </row>
    <row r="162" spans="30:32">
      <c r="AD162" t="str">
        <f t="shared" si="2"/>
        <v>                            </v>
      </c>
      <c r="AF162" s="6"/>
    </row>
    <row r="163" spans="30:32">
      <c r="AD163" t="str">
        <f t="shared" si="2"/>
        <v>                            </v>
      </c>
      <c r="AF163" s="6"/>
    </row>
    <row r="164" spans="30:32">
      <c r="AD164" t="str">
        <f t="shared" si="2"/>
        <v>                            </v>
      </c>
      <c r="AF164" s="6"/>
    </row>
    <row r="165" spans="30:32">
      <c r="AD165" t="str">
        <f t="shared" si="2"/>
        <v>                            </v>
      </c>
      <c r="AF165" s="6"/>
    </row>
    <row r="166" spans="30:32">
      <c r="AD166" t="str">
        <f t="shared" si="2"/>
        <v>                            </v>
      </c>
      <c r="AF166" s="6"/>
    </row>
    <row r="167" spans="30:32">
      <c r="AD167" t="str">
        <f t="shared" si="2"/>
        <v>                            </v>
      </c>
      <c r="AF167" s="6"/>
    </row>
    <row r="168" spans="30:32">
      <c r="AD168" t="str">
        <f t="shared" si="2"/>
        <v>                            </v>
      </c>
      <c r="AF168" s="6"/>
    </row>
    <row r="169" spans="30:32">
      <c r="AD169" t="str">
        <f t="shared" si="2"/>
        <v>                            </v>
      </c>
      <c r="AF169" s="6"/>
    </row>
    <row r="170" spans="30:32">
      <c r="AD170" t="str">
        <f t="shared" si="2"/>
        <v>                            </v>
      </c>
      <c r="AF170" s="6"/>
    </row>
    <row r="171" spans="30:32">
      <c r="AD171" t="str">
        <f t="shared" si="2"/>
        <v>                            </v>
      </c>
      <c r="AF171" s="6"/>
    </row>
    <row r="172" spans="30:32">
      <c r="AD172" t="str">
        <f t="shared" si="2"/>
        <v>                            </v>
      </c>
      <c r="AF172" s="6"/>
    </row>
    <row r="173" spans="30:32">
      <c r="AD173" t="str">
        <f t="shared" si="2"/>
        <v>                            </v>
      </c>
      <c r="AF173" s="6"/>
    </row>
    <row r="174" spans="30:32">
      <c r="AD174" t="str">
        <f t="shared" si="2"/>
        <v>                            </v>
      </c>
      <c r="AF174" s="6"/>
    </row>
    <row r="175" spans="30:32">
      <c r="AD175" t="str">
        <f t="shared" si="2"/>
        <v>                            </v>
      </c>
      <c r="AF175" s="6"/>
    </row>
    <row r="176" spans="30:32">
      <c r="AD176" t="str">
        <f t="shared" si="2"/>
        <v>                            </v>
      </c>
      <c r="AF176" s="6"/>
    </row>
    <row r="177" spans="30:32">
      <c r="AD177" t="str">
        <f t="shared" si="2"/>
        <v>                            </v>
      </c>
      <c r="AF177" s="6"/>
    </row>
    <row r="178" spans="30:32">
      <c r="AD178" t="str">
        <f t="shared" si="2"/>
        <v>                            </v>
      </c>
      <c r="AF178" s="6"/>
    </row>
    <row r="179" spans="30:32">
      <c r="AD179" t="str">
        <f t="shared" si="2"/>
        <v>                            </v>
      </c>
      <c r="AF179" s="6"/>
    </row>
    <row r="180" spans="30:32">
      <c r="AD180" t="str">
        <f t="shared" si="2"/>
        <v>                            </v>
      </c>
      <c r="AF180" s="6"/>
    </row>
    <row r="181" spans="30:32">
      <c r="AD181" t="str">
        <f t="shared" si="2"/>
        <v>                            </v>
      </c>
      <c r="AF181" s="6"/>
    </row>
    <row r="182" spans="30:32">
      <c r="AD182" t="str">
        <f t="shared" si="2"/>
        <v>                            </v>
      </c>
      <c r="AF182" s="6"/>
    </row>
    <row r="183" spans="30:32">
      <c r="AD183" t="str">
        <f t="shared" si="2"/>
        <v>                            </v>
      </c>
      <c r="AF183" s="6"/>
    </row>
    <row r="184" spans="30:32">
      <c r="AD184" t="str">
        <f t="shared" si="2"/>
        <v>                            </v>
      </c>
      <c r="AF184" s="6"/>
    </row>
    <row r="185" spans="30:32">
      <c r="AD185" t="str">
        <f t="shared" si="2"/>
        <v>                            </v>
      </c>
      <c r="AF185" s="6"/>
    </row>
    <row r="186" spans="30:32">
      <c r="AD186" t="str">
        <f t="shared" si="2"/>
        <v>                            </v>
      </c>
      <c r="AF186" s="6"/>
    </row>
    <row r="187" spans="30:32">
      <c r="AD187" t="str">
        <f t="shared" si="2"/>
        <v>                            </v>
      </c>
      <c r="AF187" s="6"/>
    </row>
    <row r="188" spans="30:32">
      <c r="AD188" t="str">
        <f t="shared" si="2"/>
        <v>                            </v>
      </c>
      <c r="AF188" s="6"/>
    </row>
    <row r="189" spans="30:32">
      <c r="AD189" t="str">
        <f t="shared" si="2"/>
        <v>                            </v>
      </c>
      <c r="AF189" s="6"/>
    </row>
    <row r="190" spans="30:32">
      <c r="AD190" t="str">
        <f t="shared" si="2"/>
        <v>                            </v>
      </c>
      <c r="AF190" s="6"/>
    </row>
    <row r="191" spans="30:32">
      <c r="AD191" t="str">
        <f t="shared" si="2"/>
        <v>                            </v>
      </c>
      <c r="AF191" s="6"/>
    </row>
    <row r="192" spans="30:32">
      <c r="AD192" t="str">
        <f t="shared" si="2"/>
        <v>                            </v>
      </c>
      <c r="AF192" s="6"/>
    </row>
    <row r="193" spans="30:32">
      <c r="AD193" t="str">
        <f t="shared" si="2"/>
        <v>                            </v>
      </c>
      <c r="AF193" s="6"/>
    </row>
    <row r="194" spans="30:32">
      <c r="AD194" t="str">
        <f t="shared" ref="AD194:AD257" si="3">A194&amp;" "&amp;B194&amp;" "&amp;C194&amp;" "&amp;D194&amp;" "&amp;E194&amp;" "&amp;F194&amp;" "&amp;G194&amp;" "&amp;H194&amp;" "&amp;I194&amp;" "&amp;J194&amp;" "&amp;K194&amp;" "&amp;L194&amp;" "&amp;M194&amp;" "&amp;N194&amp;" "&amp;O194&amp;" "&amp;P194&amp;" "&amp;Q194&amp;" "&amp;R194&amp;" "&amp;S194&amp;" "&amp;T194&amp;" "&amp;U194&amp;" "&amp;V194&amp;" "&amp;W194&amp;" "&amp;X194&amp;" "&amp;Y194&amp;" "&amp;Z194&amp;" "&amp;AA194&amp;" "&amp;AB194&amp;" "&amp;AC194</f>
        <v>                            </v>
      </c>
      <c r="AF194" s="6"/>
    </row>
    <row r="195" spans="30:32">
      <c r="AD195" t="str">
        <f t="shared" si="3"/>
        <v>                            </v>
      </c>
      <c r="AF195" s="6"/>
    </row>
    <row r="196" spans="30:32">
      <c r="AD196" t="str">
        <f t="shared" si="3"/>
        <v>                            </v>
      </c>
      <c r="AF196" s="6"/>
    </row>
    <row r="197" spans="30:32">
      <c r="AD197" t="str">
        <f t="shared" si="3"/>
        <v>                            </v>
      </c>
      <c r="AF197" s="6"/>
    </row>
    <row r="198" spans="30:32">
      <c r="AD198" t="str">
        <f t="shared" si="3"/>
        <v>                            </v>
      </c>
      <c r="AF198" s="6"/>
    </row>
    <row r="199" spans="30:32">
      <c r="AD199" t="str">
        <f t="shared" si="3"/>
        <v>                            </v>
      </c>
      <c r="AF199" s="6"/>
    </row>
    <row r="200" spans="30:32">
      <c r="AD200" t="str">
        <f t="shared" si="3"/>
        <v>                            </v>
      </c>
      <c r="AF200" s="6"/>
    </row>
    <row r="201" spans="30:32">
      <c r="AD201" t="str">
        <f t="shared" si="3"/>
        <v>                            </v>
      </c>
      <c r="AF201" s="6"/>
    </row>
    <row r="202" spans="30:32">
      <c r="AD202" t="str">
        <f t="shared" si="3"/>
        <v>                            </v>
      </c>
      <c r="AF202" s="6"/>
    </row>
    <row r="203" spans="30:32">
      <c r="AD203" t="str">
        <f t="shared" si="3"/>
        <v>                            </v>
      </c>
      <c r="AF203" s="6"/>
    </row>
    <row r="204" spans="30:32">
      <c r="AD204" t="str">
        <f t="shared" si="3"/>
        <v>                            </v>
      </c>
      <c r="AF204" s="6"/>
    </row>
    <row r="205" spans="30:32">
      <c r="AD205" t="str">
        <f t="shared" si="3"/>
        <v>                            </v>
      </c>
      <c r="AF205" s="6"/>
    </row>
    <row r="206" spans="30:32">
      <c r="AD206" t="str">
        <f t="shared" si="3"/>
        <v>                            </v>
      </c>
      <c r="AF206" s="6"/>
    </row>
    <row r="207" spans="30:32">
      <c r="AD207" t="str">
        <f t="shared" si="3"/>
        <v>                            </v>
      </c>
      <c r="AF207" s="6"/>
    </row>
    <row r="208" spans="30:32">
      <c r="AD208" t="str">
        <f t="shared" si="3"/>
        <v>                            </v>
      </c>
      <c r="AF208" s="6"/>
    </row>
    <row r="209" spans="30:32">
      <c r="AD209" t="str">
        <f t="shared" si="3"/>
        <v>                            </v>
      </c>
      <c r="AF209" s="6"/>
    </row>
    <row r="210" spans="30:32">
      <c r="AD210" t="str">
        <f t="shared" si="3"/>
        <v>                            </v>
      </c>
      <c r="AF210" s="6"/>
    </row>
    <row r="211" spans="30:32">
      <c r="AD211" t="str">
        <f t="shared" si="3"/>
        <v>                            </v>
      </c>
      <c r="AF211" s="6"/>
    </row>
    <row r="212" spans="30:32">
      <c r="AD212" t="str">
        <f t="shared" si="3"/>
        <v>                            </v>
      </c>
      <c r="AF212" s="6"/>
    </row>
    <row r="213" spans="30:32">
      <c r="AD213" t="str">
        <f t="shared" si="3"/>
        <v>                            </v>
      </c>
      <c r="AF213" s="6"/>
    </row>
    <row r="214" spans="30:32">
      <c r="AD214" t="str">
        <f t="shared" si="3"/>
        <v>                            </v>
      </c>
      <c r="AF214" s="6"/>
    </row>
    <row r="215" spans="30:32">
      <c r="AD215" t="str">
        <f t="shared" si="3"/>
        <v>                            </v>
      </c>
      <c r="AF215" s="6"/>
    </row>
    <row r="216" spans="30:32">
      <c r="AD216" t="str">
        <f t="shared" si="3"/>
        <v>                            </v>
      </c>
      <c r="AF216" s="6"/>
    </row>
    <row r="217" spans="30:32">
      <c r="AD217" t="str">
        <f t="shared" si="3"/>
        <v>                            </v>
      </c>
      <c r="AF217" s="6"/>
    </row>
    <row r="218" spans="30:32">
      <c r="AD218" t="str">
        <f t="shared" si="3"/>
        <v>                            </v>
      </c>
      <c r="AF218" s="6"/>
    </row>
    <row r="219" spans="30:32">
      <c r="AD219" t="str">
        <f t="shared" si="3"/>
        <v>                            </v>
      </c>
      <c r="AF219" s="6"/>
    </row>
    <row r="220" spans="30:32">
      <c r="AD220" t="str">
        <f t="shared" si="3"/>
        <v>                            </v>
      </c>
      <c r="AF220" s="6"/>
    </row>
    <row r="221" spans="30:32">
      <c r="AD221" t="str">
        <f t="shared" si="3"/>
        <v>                            </v>
      </c>
      <c r="AF221" s="6"/>
    </row>
    <row r="222" spans="30:32">
      <c r="AD222" t="str">
        <f t="shared" si="3"/>
        <v>                            </v>
      </c>
      <c r="AF222" s="6"/>
    </row>
    <row r="223" spans="30:32">
      <c r="AD223" t="str">
        <f t="shared" si="3"/>
        <v>                            </v>
      </c>
      <c r="AF223" s="6"/>
    </row>
    <row r="224" spans="30:32">
      <c r="AD224" t="str">
        <f t="shared" si="3"/>
        <v>                            </v>
      </c>
      <c r="AF224" s="6"/>
    </row>
    <row r="225" spans="30:32">
      <c r="AD225" t="str">
        <f t="shared" si="3"/>
        <v>                            </v>
      </c>
      <c r="AF225" s="6"/>
    </row>
    <row r="226" spans="30:32">
      <c r="AD226" t="str">
        <f t="shared" si="3"/>
        <v>                            </v>
      </c>
      <c r="AF226" s="6"/>
    </row>
    <row r="227" spans="30:32">
      <c r="AD227" t="str">
        <f t="shared" si="3"/>
        <v>                            </v>
      </c>
      <c r="AF227" s="6"/>
    </row>
    <row r="228" spans="30:32">
      <c r="AD228" t="str">
        <f t="shared" si="3"/>
        <v>                            </v>
      </c>
      <c r="AF228" s="6"/>
    </row>
    <row r="229" spans="30:32">
      <c r="AD229" t="str">
        <f t="shared" si="3"/>
        <v>                            </v>
      </c>
      <c r="AF229" s="6"/>
    </row>
    <row r="230" spans="30:32">
      <c r="AD230" t="str">
        <f t="shared" si="3"/>
        <v>                            </v>
      </c>
      <c r="AF230" s="6"/>
    </row>
    <row r="231" spans="30:32">
      <c r="AD231" t="str">
        <f t="shared" si="3"/>
        <v>                            </v>
      </c>
      <c r="AF231" s="6"/>
    </row>
    <row r="232" spans="30:32">
      <c r="AD232" t="str">
        <f t="shared" si="3"/>
        <v>                            </v>
      </c>
      <c r="AF232" s="6"/>
    </row>
    <row r="233" spans="30:32">
      <c r="AD233" t="str">
        <f t="shared" si="3"/>
        <v>                            </v>
      </c>
      <c r="AF233" s="6"/>
    </row>
    <row r="234" spans="30:32">
      <c r="AD234" t="str">
        <f t="shared" si="3"/>
        <v>                            </v>
      </c>
      <c r="AF234" s="6"/>
    </row>
    <row r="235" spans="30:32">
      <c r="AD235" t="str">
        <f t="shared" si="3"/>
        <v>                            </v>
      </c>
      <c r="AF235" s="6"/>
    </row>
    <row r="236" spans="30:32">
      <c r="AD236" t="str">
        <f t="shared" si="3"/>
        <v>                            </v>
      </c>
      <c r="AF236" s="6"/>
    </row>
    <row r="237" spans="30:32">
      <c r="AD237" t="str">
        <f t="shared" si="3"/>
        <v>                            </v>
      </c>
      <c r="AF237" s="6"/>
    </row>
    <row r="238" spans="30:32">
      <c r="AD238" t="str">
        <f t="shared" si="3"/>
        <v>                            </v>
      </c>
      <c r="AF238" s="6"/>
    </row>
    <row r="239" spans="30:32">
      <c r="AD239" t="str">
        <f t="shared" si="3"/>
        <v>                            </v>
      </c>
      <c r="AF239" s="6"/>
    </row>
    <row r="240" spans="30:32">
      <c r="AD240" t="str">
        <f t="shared" si="3"/>
        <v>                            </v>
      </c>
      <c r="AF240" s="6"/>
    </row>
    <row r="241" spans="30:32">
      <c r="AD241" t="str">
        <f t="shared" si="3"/>
        <v>                            </v>
      </c>
      <c r="AF241" s="6"/>
    </row>
    <row r="242" spans="30:32">
      <c r="AD242" t="str">
        <f t="shared" si="3"/>
        <v>                            </v>
      </c>
      <c r="AF242" s="6"/>
    </row>
    <row r="243" spans="30:32">
      <c r="AD243" t="str">
        <f t="shared" si="3"/>
        <v>                            </v>
      </c>
      <c r="AF243" s="6"/>
    </row>
    <row r="244" spans="30:32">
      <c r="AD244" t="str">
        <f t="shared" si="3"/>
        <v>                            </v>
      </c>
      <c r="AF244" s="6"/>
    </row>
    <row r="245" spans="30:32">
      <c r="AD245" t="str">
        <f t="shared" si="3"/>
        <v>                            </v>
      </c>
      <c r="AF245" s="6"/>
    </row>
    <row r="246" spans="30:32">
      <c r="AD246" t="str">
        <f t="shared" si="3"/>
        <v>                            </v>
      </c>
      <c r="AF246" s="6"/>
    </row>
    <row r="247" spans="30:32">
      <c r="AD247" t="str">
        <f t="shared" si="3"/>
        <v>                            </v>
      </c>
      <c r="AF247" s="6"/>
    </row>
    <row r="248" spans="30:32">
      <c r="AD248" t="str">
        <f t="shared" si="3"/>
        <v>                            </v>
      </c>
      <c r="AF248" s="6"/>
    </row>
    <row r="249" spans="30:32">
      <c r="AD249" t="str">
        <f t="shared" si="3"/>
        <v>                            </v>
      </c>
      <c r="AF249" s="6"/>
    </row>
    <row r="250" spans="30:32">
      <c r="AD250" t="str">
        <f t="shared" si="3"/>
        <v>                            </v>
      </c>
      <c r="AF250" s="6"/>
    </row>
    <row r="251" spans="30:32">
      <c r="AD251" t="str">
        <f t="shared" si="3"/>
        <v>                            </v>
      </c>
      <c r="AF251" s="6"/>
    </row>
    <row r="252" spans="30:32">
      <c r="AD252" t="str">
        <f t="shared" si="3"/>
        <v>                            </v>
      </c>
      <c r="AF252" s="6"/>
    </row>
    <row r="253" spans="30:32">
      <c r="AD253" t="str">
        <f t="shared" si="3"/>
        <v>                            </v>
      </c>
      <c r="AF253" s="6"/>
    </row>
    <row r="254" spans="30:32">
      <c r="AD254" t="str">
        <f t="shared" si="3"/>
        <v>                            </v>
      </c>
      <c r="AF254" s="6"/>
    </row>
    <row r="255" spans="30:32">
      <c r="AD255" t="str">
        <f t="shared" si="3"/>
        <v>                            </v>
      </c>
      <c r="AF255" s="6"/>
    </row>
    <row r="256" spans="30:32">
      <c r="AD256" t="str">
        <f t="shared" si="3"/>
        <v>                            </v>
      </c>
      <c r="AF256" s="6"/>
    </row>
    <row r="257" spans="30:32">
      <c r="AD257" t="str">
        <f t="shared" si="3"/>
        <v>                            </v>
      </c>
      <c r="AF257" s="6"/>
    </row>
    <row r="258" spans="30:32">
      <c r="AD258" t="str">
        <f t="shared" ref="AD258:AD321" si="4">A258&amp;" "&amp;B258&amp;" "&amp;C258&amp;" "&amp;D258&amp;" "&amp;E258&amp;" "&amp;F258&amp;" "&amp;G258&amp;" "&amp;H258&amp;" "&amp;I258&amp;" "&amp;J258&amp;" "&amp;K258&amp;" "&amp;L258&amp;" "&amp;M258&amp;" "&amp;N258&amp;" "&amp;O258&amp;" "&amp;P258&amp;" "&amp;Q258&amp;" "&amp;R258&amp;" "&amp;S258&amp;" "&amp;T258&amp;" "&amp;U258&amp;" "&amp;V258&amp;" "&amp;W258&amp;" "&amp;X258&amp;" "&amp;Y258&amp;" "&amp;Z258&amp;" "&amp;AA258&amp;" "&amp;AB258&amp;" "&amp;AC258</f>
        <v>                            </v>
      </c>
      <c r="AF258" s="6"/>
    </row>
    <row r="259" spans="30:32">
      <c r="AD259" t="str">
        <f t="shared" si="4"/>
        <v>                            </v>
      </c>
      <c r="AF259" s="6"/>
    </row>
    <row r="260" spans="30:32">
      <c r="AD260" t="str">
        <f t="shared" si="4"/>
        <v>                            </v>
      </c>
      <c r="AF260" s="6"/>
    </row>
    <row r="261" spans="30:32">
      <c r="AD261" t="str">
        <f t="shared" si="4"/>
        <v>                            </v>
      </c>
      <c r="AF261" s="6"/>
    </row>
    <row r="262" spans="30:32">
      <c r="AD262" t="str">
        <f t="shared" si="4"/>
        <v>                            </v>
      </c>
      <c r="AF262" s="6"/>
    </row>
    <row r="263" spans="30:32">
      <c r="AD263" t="str">
        <f t="shared" si="4"/>
        <v>                            </v>
      </c>
      <c r="AF263" s="6"/>
    </row>
    <row r="264" spans="30:32">
      <c r="AD264" t="str">
        <f t="shared" si="4"/>
        <v>                            </v>
      </c>
      <c r="AF264" s="6"/>
    </row>
    <row r="265" spans="30:32">
      <c r="AD265" t="str">
        <f t="shared" si="4"/>
        <v>                            </v>
      </c>
      <c r="AF265" s="6"/>
    </row>
    <row r="266" spans="30:32">
      <c r="AD266" t="str">
        <f t="shared" si="4"/>
        <v>                            </v>
      </c>
      <c r="AF266" s="6"/>
    </row>
    <row r="267" spans="30:32">
      <c r="AD267" t="str">
        <f t="shared" si="4"/>
        <v>                            </v>
      </c>
      <c r="AF267" s="6"/>
    </row>
    <row r="268" spans="30:32">
      <c r="AD268" t="str">
        <f t="shared" si="4"/>
        <v>                            </v>
      </c>
      <c r="AF268" s="6"/>
    </row>
    <row r="269" spans="30:32">
      <c r="AD269" t="str">
        <f t="shared" si="4"/>
        <v>                            </v>
      </c>
      <c r="AF269" s="6"/>
    </row>
    <row r="270" spans="30:32">
      <c r="AD270" t="str">
        <f t="shared" si="4"/>
        <v>                            </v>
      </c>
      <c r="AF270" s="6"/>
    </row>
    <row r="271" spans="30:32">
      <c r="AD271" t="str">
        <f t="shared" si="4"/>
        <v>                            </v>
      </c>
      <c r="AF271" s="6"/>
    </row>
    <row r="272" spans="30:32">
      <c r="AD272" t="str">
        <f t="shared" si="4"/>
        <v>                            </v>
      </c>
      <c r="AF272" s="6"/>
    </row>
    <row r="273" spans="30:32">
      <c r="AD273" t="str">
        <f t="shared" si="4"/>
        <v>                            </v>
      </c>
      <c r="AF273" s="6"/>
    </row>
    <row r="274" spans="30:32">
      <c r="AD274" t="str">
        <f t="shared" si="4"/>
        <v>                            </v>
      </c>
      <c r="AF274" s="6"/>
    </row>
    <row r="275" spans="30:32">
      <c r="AD275" t="str">
        <f t="shared" si="4"/>
        <v>                            </v>
      </c>
      <c r="AF275" s="6"/>
    </row>
    <row r="276" spans="30:32">
      <c r="AD276" t="str">
        <f t="shared" si="4"/>
        <v>                            </v>
      </c>
      <c r="AF276" s="6"/>
    </row>
    <row r="277" spans="30:32">
      <c r="AD277" t="str">
        <f t="shared" si="4"/>
        <v>                            </v>
      </c>
      <c r="AF277" s="6"/>
    </row>
    <row r="278" spans="30:32">
      <c r="AD278" t="str">
        <f t="shared" si="4"/>
        <v>                            </v>
      </c>
      <c r="AF278" s="6"/>
    </row>
    <row r="279" spans="30:32">
      <c r="AD279" t="str">
        <f t="shared" si="4"/>
        <v>                            </v>
      </c>
      <c r="AF279" s="6"/>
    </row>
    <row r="280" spans="30:32">
      <c r="AD280" t="str">
        <f t="shared" si="4"/>
        <v>                            </v>
      </c>
      <c r="AF280" s="6"/>
    </row>
    <row r="281" spans="30:32">
      <c r="AD281" t="str">
        <f t="shared" si="4"/>
        <v>                            </v>
      </c>
      <c r="AF281" s="6"/>
    </row>
    <row r="282" spans="30:32">
      <c r="AD282" t="str">
        <f t="shared" si="4"/>
        <v>                            </v>
      </c>
      <c r="AF282" s="6"/>
    </row>
    <row r="283" spans="30:32">
      <c r="AD283" t="str">
        <f t="shared" si="4"/>
        <v>                            </v>
      </c>
      <c r="AF283" s="6"/>
    </row>
    <row r="284" spans="30:32">
      <c r="AD284" t="str">
        <f t="shared" si="4"/>
        <v>                            </v>
      </c>
      <c r="AF284" s="6"/>
    </row>
    <row r="285" spans="30:32">
      <c r="AD285" t="str">
        <f t="shared" si="4"/>
        <v>                            </v>
      </c>
      <c r="AF285" s="6"/>
    </row>
    <row r="286" spans="30:32">
      <c r="AD286" t="str">
        <f t="shared" si="4"/>
        <v>                            </v>
      </c>
      <c r="AF286" s="6"/>
    </row>
    <row r="287" spans="30:32">
      <c r="AD287" t="str">
        <f t="shared" si="4"/>
        <v>                            </v>
      </c>
      <c r="AF287" s="6"/>
    </row>
    <row r="288" spans="30:32">
      <c r="AD288" t="str">
        <f t="shared" si="4"/>
        <v>                            </v>
      </c>
      <c r="AF288" s="6"/>
    </row>
    <row r="289" spans="30:32">
      <c r="AD289" t="str">
        <f t="shared" si="4"/>
        <v>                            </v>
      </c>
      <c r="AF289" s="6"/>
    </row>
    <row r="290" spans="30:32">
      <c r="AD290" t="str">
        <f t="shared" si="4"/>
        <v>                            </v>
      </c>
      <c r="AF290" s="6"/>
    </row>
    <row r="291" spans="30:32">
      <c r="AD291" t="str">
        <f t="shared" si="4"/>
        <v>                            </v>
      </c>
      <c r="AF291" s="6"/>
    </row>
    <row r="292" spans="30:32">
      <c r="AD292" t="str">
        <f t="shared" si="4"/>
        <v>                            </v>
      </c>
      <c r="AF292" s="6"/>
    </row>
    <row r="293" spans="30:32">
      <c r="AD293" t="str">
        <f t="shared" si="4"/>
        <v>                            </v>
      </c>
      <c r="AF293" s="6"/>
    </row>
    <row r="294" spans="30:32">
      <c r="AD294" t="str">
        <f t="shared" si="4"/>
        <v>                            </v>
      </c>
      <c r="AF294" s="6"/>
    </row>
    <row r="295" spans="30:32">
      <c r="AD295" t="str">
        <f t="shared" si="4"/>
        <v>                            </v>
      </c>
      <c r="AF295" s="6"/>
    </row>
    <row r="296" spans="30:32">
      <c r="AD296" t="str">
        <f t="shared" si="4"/>
        <v>                            </v>
      </c>
      <c r="AF296" s="6"/>
    </row>
    <row r="297" spans="30:32">
      <c r="AD297" t="str">
        <f t="shared" si="4"/>
        <v>                            </v>
      </c>
      <c r="AF297" s="6"/>
    </row>
    <row r="298" spans="30:32">
      <c r="AD298" t="str">
        <f t="shared" si="4"/>
        <v>                            </v>
      </c>
      <c r="AF298" s="6"/>
    </row>
    <row r="299" spans="30:32">
      <c r="AD299" t="str">
        <f t="shared" si="4"/>
        <v>                            </v>
      </c>
      <c r="AF299" s="6"/>
    </row>
    <row r="300" spans="30:32">
      <c r="AD300" t="str">
        <f t="shared" si="4"/>
        <v>                            </v>
      </c>
      <c r="AF300" s="6"/>
    </row>
    <row r="301" spans="30:32">
      <c r="AD301" t="str">
        <f t="shared" si="4"/>
        <v>                            </v>
      </c>
      <c r="AF301" s="6"/>
    </row>
    <row r="302" spans="30:32">
      <c r="AD302" t="str">
        <f t="shared" si="4"/>
        <v>                            </v>
      </c>
      <c r="AF302" s="6"/>
    </row>
    <row r="303" spans="30:32">
      <c r="AD303" t="str">
        <f t="shared" si="4"/>
        <v>                            </v>
      </c>
      <c r="AF303" s="6"/>
    </row>
    <row r="304" spans="30:32">
      <c r="AD304" t="str">
        <f t="shared" si="4"/>
        <v>                            </v>
      </c>
      <c r="AF304" s="6"/>
    </row>
    <row r="305" spans="30:32">
      <c r="AD305" t="str">
        <f t="shared" si="4"/>
        <v>                            </v>
      </c>
      <c r="AF305" s="6"/>
    </row>
    <row r="306" spans="30:32">
      <c r="AD306" t="str">
        <f t="shared" si="4"/>
        <v>                            </v>
      </c>
      <c r="AF306" s="6"/>
    </row>
    <row r="307" spans="30:32">
      <c r="AD307" t="str">
        <f t="shared" si="4"/>
        <v>                            </v>
      </c>
      <c r="AF307" s="6"/>
    </row>
    <row r="308" spans="30:32">
      <c r="AD308" t="str">
        <f t="shared" si="4"/>
        <v>                            </v>
      </c>
      <c r="AF308" s="6"/>
    </row>
    <row r="309" spans="30:32">
      <c r="AD309" t="str">
        <f t="shared" si="4"/>
        <v>                            </v>
      </c>
      <c r="AF309" s="6"/>
    </row>
    <row r="310" spans="30:32">
      <c r="AD310" t="str">
        <f t="shared" si="4"/>
        <v>                            </v>
      </c>
      <c r="AF310" s="6"/>
    </row>
    <row r="311" spans="30:32">
      <c r="AD311" t="str">
        <f t="shared" si="4"/>
        <v>                            </v>
      </c>
      <c r="AF311" s="6"/>
    </row>
    <row r="312" spans="30:32">
      <c r="AD312" t="str">
        <f t="shared" si="4"/>
        <v>                            </v>
      </c>
      <c r="AF312" s="6"/>
    </row>
    <row r="313" spans="30:32">
      <c r="AD313" t="str">
        <f t="shared" si="4"/>
        <v>                            </v>
      </c>
      <c r="AF313" s="6"/>
    </row>
    <row r="314" spans="30:32">
      <c r="AD314" t="str">
        <f t="shared" si="4"/>
        <v>                            </v>
      </c>
      <c r="AF314" s="6"/>
    </row>
    <row r="315" spans="30:32">
      <c r="AD315" t="str">
        <f t="shared" si="4"/>
        <v>                            </v>
      </c>
      <c r="AF315" s="6"/>
    </row>
    <row r="316" spans="30:32">
      <c r="AD316" t="str">
        <f t="shared" si="4"/>
        <v>                            </v>
      </c>
      <c r="AF316" s="6"/>
    </row>
    <row r="317" spans="30:32">
      <c r="AD317" t="str">
        <f t="shared" si="4"/>
        <v>                            </v>
      </c>
      <c r="AF317" s="6"/>
    </row>
    <row r="318" spans="30:32">
      <c r="AD318" t="str">
        <f t="shared" si="4"/>
        <v>                            </v>
      </c>
      <c r="AF318" s="6"/>
    </row>
    <row r="319" spans="30:32">
      <c r="AD319" t="str">
        <f t="shared" si="4"/>
        <v>                            </v>
      </c>
      <c r="AF319" s="6"/>
    </row>
    <row r="320" spans="30:32">
      <c r="AD320" t="str">
        <f t="shared" si="4"/>
        <v>                            </v>
      </c>
      <c r="AF320" s="6"/>
    </row>
    <row r="321" spans="30:32">
      <c r="AD321" t="str">
        <f t="shared" si="4"/>
        <v>                            </v>
      </c>
      <c r="AF321" s="6"/>
    </row>
    <row r="322" spans="30:32">
      <c r="AD322" t="str">
        <f t="shared" ref="AD322:AD339" si="5">A322&amp;" "&amp;B322&amp;" "&amp;C322&amp;" "&amp;D322&amp;" "&amp;E322&amp;" "&amp;F322&amp;" "&amp;G322&amp;" "&amp;H322&amp;" "&amp;I322&amp;" "&amp;J322&amp;" "&amp;K322&amp;" "&amp;L322&amp;" "&amp;M322&amp;" "&amp;N322&amp;" "&amp;O322&amp;" "&amp;P322&amp;" "&amp;Q322&amp;" "&amp;R322&amp;" "&amp;S322&amp;" "&amp;T322&amp;" "&amp;U322&amp;" "&amp;V322&amp;" "&amp;W322&amp;" "&amp;X322&amp;" "&amp;Y322&amp;" "&amp;Z322&amp;" "&amp;AA322&amp;" "&amp;AB322&amp;" "&amp;AC322</f>
        <v>                            </v>
      </c>
      <c r="AF322" s="6"/>
    </row>
    <row r="323" spans="30:32">
      <c r="AD323" t="str">
        <f t="shared" si="5"/>
        <v>                            </v>
      </c>
      <c r="AF323" s="6"/>
    </row>
    <row r="324" spans="30:32">
      <c r="AD324" t="str">
        <f t="shared" si="5"/>
        <v>                            </v>
      </c>
      <c r="AF324" s="6"/>
    </row>
    <row r="325" spans="30:32">
      <c r="AD325" t="str">
        <f t="shared" si="5"/>
        <v>                            </v>
      </c>
      <c r="AF325" s="6"/>
    </row>
    <row r="326" spans="30:32">
      <c r="AD326" t="str">
        <f t="shared" si="5"/>
        <v>                            </v>
      </c>
      <c r="AF326" s="6"/>
    </row>
    <row r="327" spans="30:32">
      <c r="AD327" t="str">
        <f t="shared" si="5"/>
        <v>                            </v>
      </c>
      <c r="AF327" s="6"/>
    </row>
    <row r="328" spans="30:32">
      <c r="AD328" t="str">
        <f t="shared" si="5"/>
        <v>                            </v>
      </c>
      <c r="AF328" s="6"/>
    </row>
    <row r="329" spans="30:32">
      <c r="AD329" t="str">
        <f t="shared" si="5"/>
        <v>                            </v>
      </c>
      <c r="AF329" s="6"/>
    </row>
    <row r="330" spans="30:32">
      <c r="AD330" t="str">
        <f t="shared" si="5"/>
        <v>                            </v>
      </c>
      <c r="AF330" s="6"/>
    </row>
    <row r="331" spans="30:32">
      <c r="AD331" t="str">
        <f t="shared" si="5"/>
        <v>                            </v>
      </c>
      <c r="AF331" s="6"/>
    </row>
    <row r="332" spans="30:32">
      <c r="AD332" t="str">
        <f t="shared" si="5"/>
        <v>                            </v>
      </c>
      <c r="AF332" s="6"/>
    </row>
    <row r="333" spans="30:32">
      <c r="AD333" t="str">
        <f t="shared" si="5"/>
        <v>                            </v>
      </c>
      <c r="AF333" s="6"/>
    </row>
    <row r="334" spans="30:32">
      <c r="AD334" t="str">
        <f t="shared" si="5"/>
        <v>                            </v>
      </c>
      <c r="AF334" s="6"/>
    </row>
    <row r="335" spans="30:32">
      <c r="AD335" t="str">
        <f t="shared" si="5"/>
        <v>                            </v>
      </c>
      <c r="AF335" s="6"/>
    </row>
    <row r="336" spans="30:32">
      <c r="AD336" t="str">
        <f t="shared" si="5"/>
        <v>                            </v>
      </c>
      <c r="AF336" s="6"/>
    </row>
    <row r="337" spans="30:32">
      <c r="AD337" t="str">
        <f t="shared" si="5"/>
        <v>                            </v>
      </c>
      <c r="AF337" s="6"/>
    </row>
    <row r="338" spans="30:32">
      <c r="AD338" t="str">
        <f t="shared" si="5"/>
        <v>                            </v>
      </c>
      <c r="AF338" s="6"/>
    </row>
    <row r="339" spans="30:32">
      <c r="AD339" t="str">
        <f t="shared" si="5"/>
        <v>                            </v>
      </c>
      <c r="AF339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1"/>
  <sheetViews>
    <sheetView workbookViewId="0">
      <selection activeCell="F73" sqref="F73"/>
    </sheetView>
  </sheetViews>
  <sheetFormatPr defaultColWidth="9" defaultRowHeight="14.25"/>
  <cols>
    <col min="4" max="13" width="12.625"/>
  </cols>
  <sheetData>
    <row r="2" spans="1:13">
      <c r="A2" t="s">
        <v>253</v>
      </c>
      <c r="B2">
        <v>1</v>
      </c>
      <c r="C2" t="s">
        <v>254</v>
      </c>
      <c r="D2">
        <v>0.950028896331787</v>
      </c>
      <c r="E2" t="s">
        <v>255</v>
      </c>
      <c r="F2" t="s">
        <v>256</v>
      </c>
      <c r="G2">
        <v>0.136665448546409</v>
      </c>
      <c r="H2" t="s">
        <v>257</v>
      </c>
      <c r="I2" t="s">
        <v>256</v>
      </c>
      <c r="J2">
        <v>0.0145587613806128</v>
      </c>
      <c r="K2" t="s">
        <v>258</v>
      </c>
      <c r="L2" t="s">
        <v>256</v>
      </c>
      <c r="M2">
        <v>0.00801366753876209</v>
      </c>
    </row>
    <row r="3" spans="1:13">
      <c r="A3" t="s">
        <v>253</v>
      </c>
      <c r="B3">
        <v>2</v>
      </c>
      <c r="C3" t="s">
        <v>254</v>
      </c>
      <c r="D3">
        <v>0.976476550102233</v>
      </c>
      <c r="E3" t="s">
        <v>255</v>
      </c>
      <c r="F3" t="s">
        <v>256</v>
      </c>
      <c r="G3">
        <v>0.0661908164620399</v>
      </c>
      <c r="H3" t="s">
        <v>257</v>
      </c>
      <c r="I3" t="s">
        <v>256</v>
      </c>
      <c r="J3">
        <v>0.0106943510472774</v>
      </c>
      <c r="K3" t="s">
        <v>258</v>
      </c>
      <c r="L3" t="s">
        <v>256</v>
      </c>
      <c r="M3">
        <v>0.00507679115980863</v>
      </c>
    </row>
    <row r="4" spans="1:13">
      <c r="A4" t="s">
        <v>253</v>
      </c>
      <c r="B4">
        <v>3</v>
      </c>
      <c r="C4" t="s">
        <v>254</v>
      </c>
      <c r="D4">
        <v>0.980539321899414</v>
      </c>
      <c r="E4" t="s">
        <v>255</v>
      </c>
      <c r="F4" t="s">
        <v>256</v>
      </c>
      <c r="G4">
        <v>0.055835735052824</v>
      </c>
      <c r="H4" t="s">
        <v>257</v>
      </c>
      <c r="I4" t="s">
        <v>256</v>
      </c>
      <c r="J4">
        <v>0.00987379066646099</v>
      </c>
      <c r="K4" t="s">
        <v>258</v>
      </c>
      <c r="L4" t="s">
        <v>256</v>
      </c>
      <c r="M4">
        <v>0.00457734428346157</v>
      </c>
    </row>
    <row r="5" spans="1:13">
      <c r="A5" t="s">
        <v>253</v>
      </c>
      <c r="B5">
        <v>4</v>
      </c>
      <c r="C5" t="s">
        <v>254</v>
      </c>
      <c r="D5">
        <v>0.982567369937896</v>
      </c>
      <c r="E5" t="s">
        <v>255</v>
      </c>
      <c r="F5" t="s">
        <v>256</v>
      </c>
      <c r="G5">
        <v>0.0500906519591808</v>
      </c>
      <c r="H5" t="s">
        <v>257</v>
      </c>
      <c r="I5" t="s">
        <v>256</v>
      </c>
      <c r="J5">
        <v>0.00923964474350214</v>
      </c>
      <c r="K5" t="s">
        <v>258</v>
      </c>
      <c r="L5" t="s">
        <v>256</v>
      </c>
      <c r="M5">
        <v>0.00435476703569293</v>
      </c>
    </row>
    <row r="6" spans="1:13">
      <c r="A6" t="s">
        <v>253</v>
      </c>
      <c r="B6">
        <v>5</v>
      </c>
      <c r="C6" t="s">
        <v>254</v>
      </c>
      <c r="D6">
        <v>0.983894109725952</v>
      </c>
      <c r="E6" t="s">
        <v>255</v>
      </c>
      <c r="F6" t="s">
        <v>256</v>
      </c>
      <c r="G6">
        <v>0.0459592603147029</v>
      </c>
      <c r="H6" t="s">
        <v>257</v>
      </c>
      <c r="I6" t="s">
        <v>256</v>
      </c>
      <c r="J6">
        <v>0.00883297063410282</v>
      </c>
      <c r="K6" t="s">
        <v>258</v>
      </c>
      <c r="L6" t="s">
        <v>256</v>
      </c>
      <c r="M6">
        <v>0.00417256122455</v>
      </c>
    </row>
    <row r="7" spans="1:13">
      <c r="A7" t="s">
        <v>253</v>
      </c>
      <c r="B7">
        <v>6</v>
      </c>
      <c r="C7" t="s">
        <v>254</v>
      </c>
      <c r="D7">
        <v>0.985126554965972</v>
      </c>
      <c r="E7" t="s">
        <v>255</v>
      </c>
      <c r="F7" t="s">
        <v>256</v>
      </c>
      <c r="G7">
        <v>0.0425569638609886</v>
      </c>
      <c r="H7" t="s">
        <v>257</v>
      </c>
      <c r="I7" t="s">
        <v>256</v>
      </c>
      <c r="J7">
        <v>0.00843088235706091</v>
      </c>
      <c r="K7" t="s">
        <v>258</v>
      </c>
      <c r="L7" t="s">
        <v>256</v>
      </c>
      <c r="M7">
        <v>0.00395505595952272</v>
      </c>
    </row>
    <row r="8" spans="1:13">
      <c r="A8" t="s">
        <v>253</v>
      </c>
      <c r="B8">
        <v>7</v>
      </c>
      <c r="C8" t="s">
        <v>254</v>
      </c>
      <c r="D8">
        <v>0.986134231090545</v>
      </c>
      <c r="E8" t="s">
        <v>255</v>
      </c>
      <c r="F8" t="s">
        <v>256</v>
      </c>
      <c r="G8">
        <v>0.039813857525587</v>
      </c>
      <c r="H8" t="s">
        <v>257</v>
      </c>
      <c r="I8" t="s">
        <v>256</v>
      </c>
      <c r="J8">
        <v>0.00811225268989801</v>
      </c>
      <c r="K8" t="s">
        <v>258</v>
      </c>
      <c r="L8" t="s">
        <v>256</v>
      </c>
      <c r="M8">
        <v>0.00383756542578339</v>
      </c>
    </row>
    <row r="9" spans="1:13">
      <c r="A9" t="s">
        <v>253</v>
      </c>
      <c r="B9">
        <v>8</v>
      </c>
      <c r="C9" t="s">
        <v>254</v>
      </c>
      <c r="D9">
        <v>0.986922979354858</v>
      </c>
      <c r="E9" t="s">
        <v>255</v>
      </c>
      <c r="F9" t="s">
        <v>256</v>
      </c>
      <c r="G9">
        <v>0.0375285036861896</v>
      </c>
      <c r="H9" t="s">
        <v>257</v>
      </c>
      <c r="I9" t="s">
        <v>256</v>
      </c>
      <c r="J9">
        <v>0.00788575038313865</v>
      </c>
      <c r="K9" t="s">
        <v>258</v>
      </c>
      <c r="L9" t="s">
        <v>256</v>
      </c>
      <c r="M9">
        <v>0.00376600469462573</v>
      </c>
    </row>
    <row r="10" spans="1:13">
      <c r="A10" t="s">
        <v>253</v>
      </c>
      <c r="B10">
        <v>9</v>
      </c>
      <c r="C10" t="s">
        <v>254</v>
      </c>
      <c r="D10">
        <v>0.987603366374969</v>
      </c>
      <c r="E10" t="s">
        <v>255</v>
      </c>
      <c r="F10" t="s">
        <v>256</v>
      </c>
      <c r="G10">
        <v>0.0356042794883251</v>
      </c>
      <c r="H10" t="s">
        <v>257</v>
      </c>
      <c r="I10" t="s">
        <v>256</v>
      </c>
      <c r="J10">
        <v>0.00766658363863825</v>
      </c>
      <c r="K10" t="s">
        <v>258</v>
      </c>
      <c r="L10" t="s">
        <v>256</v>
      </c>
      <c r="M10">
        <v>0.00368158984929323</v>
      </c>
    </row>
    <row r="11" spans="1:13">
      <c r="A11" t="s">
        <v>253</v>
      </c>
      <c r="B11">
        <v>10</v>
      </c>
      <c r="C11" t="s">
        <v>254</v>
      </c>
      <c r="D11">
        <v>0.988238334655761</v>
      </c>
      <c r="E11" t="s">
        <v>255</v>
      </c>
      <c r="F11" t="s">
        <v>256</v>
      </c>
      <c r="G11">
        <v>0.033894944936037</v>
      </c>
      <c r="H11" t="s">
        <v>257</v>
      </c>
      <c r="I11" t="s">
        <v>256</v>
      </c>
      <c r="J11">
        <v>0.00751478457823395</v>
      </c>
      <c r="K11" t="s">
        <v>258</v>
      </c>
      <c r="L11" t="s">
        <v>256</v>
      </c>
      <c r="M11">
        <v>0.00363664189353585</v>
      </c>
    </row>
    <row r="12" spans="1:13">
      <c r="A12" t="s">
        <v>253</v>
      </c>
      <c r="B12">
        <v>11</v>
      </c>
      <c r="C12" t="s">
        <v>254</v>
      </c>
      <c r="D12">
        <v>0.988740086555481</v>
      </c>
      <c r="E12" t="s">
        <v>255</v>
      </c>
      <c r="F12" t="s">
        <v>256</v>
      </c>
      <c r="G12">
        <v>0.0325886979699134</v>
      </c>
      <c r="H12" t="s">
        <v>257</v>
      </c>
      <c r="I12" t="s">
        <v>256</v>
      </c>
      <c r="J12">
        <v>0.00741574773564934</v>
      </c>
      <c r="K12" t="s">
        <v>258</v>
      </c>
      <c r="L12" t="s">
        <v>256</v>
      </c>
      <c r="M12">
        <v>0.00360504980199039</v>
      </c>
    </row>
    <row r="13" spans="1:13">
      <c r="A13" t="s">
        <v>253</v>
      </c>
      <c r="B13">
        <v>12</v>
      </c>
      <c r="C13" t="s">
        <v>254</v>
      </c>
      <c r="D13">
        <v>0.98914223909378</v>
      </c>
      <c r="E13" t="s">
        <v>255</v>
      </c>
      <c r="F13" t="s">
        <v>256</v>
      </c>
      <c r="G13">
        <v>0.0315595231950283</v>
      </c>
      <c r="H13" t="s">
        <v>257</v>
      </c>
      <c r="I13" t="s">
        <v>256</v>
      </c>
      <c r="J13">
        <v>0.00734218209981918</v>
      </c>
      <c r="K13" t="s">
        <v>258</v>
      </c>
      <c r="L13" t="s">
        <v>256</v>
      </c>
      <c r="M13">
        <v>0.00358749669976532</v>
      </c>
    </row>
    <row r="14" spans="1:13">
      <c r="A14" t="s">
        <v>253</v>
      </c>
      <c r="B14">
        <v>13</v>
      </c>
      <c r="C14" t="s">
        <v>254</v>
      </c>
      <c r="D14">
        <v>0.989441335201263</v>
      </c>
      <c r="E14" t="s">
        <v>255</v>
      </c>
      <c r="F14" t="s">
        <v>256</v>
      </c>
      <c r="G14">
        <v>0.0307910926640033</v>
      </c>
      <c r="H14" t="s">
        <v>257</v>
      </c>
      <c r="I14" t="s">
        <v>256</v>
      </c>
      <c r="J14">
        <v>0.00729400059208273</v>
      </c>
      <c r="K14" t="s">
        <v>258</v>
      </c>
      <c r="L14" t="s">
        <v>256</v>
      </c>
      <c r="M14">
        <v>0.00356266577728092</v>
      </c>
    </row>
    <row r="15" spans="1:13">
      <c r="A15" t="s">
        <v>253</v>
      </c>
      <c r="B15">
        <v>14</v>
      </c>
      <c r="C15" t="s">
        <v>254</v>
      </c>
      <c r="D15">
        <v>0.989689886569976</v>
      </c>
      <c r="E15" t="s">
        <v>255</v>
      </c>
      <c r="F15" t="s">
        <v>256</v>
      </c>
      <c r="G15">
        <v>0.030143242329359</v>
      </c>
      <c r="H15" t="s">
        <v>257</v>
      </c>
      <c r="I15" t="s">
        <v>256</v>
      </c>
      <c r="J15">
        <v>0.00725565012544393</v>
      </c>
      <c r="K15" t="s">
        <v>258</v>
      </c>
      <c r="L15" t="s">
        <v>256</v>
      </c>
      <c r="M15">
        <v>0.00354189332574605</v>
      </c>
    </row>
    <row r="16" spans="1:13">
      <c r="A16" t="s">
        <v>253</v>
      </c>
      <c r="B16">
        <v>15</v>
      </c>
      <c r="C16" t="s">
        <v>254</v>
      </c>
      <c r="D16">
        <v>0.989901542663574</v>
      </c>
      <c r="E16" t="s">
        <v>255</v>
      </c>
      <c r="F16" t="s">
        <v>256</v>
      </c>
      <c r="G16">
        <v>0.0296024400740861</v>
      </c>
      <c r="H16" t="s">
        <v>257</v>
      </c>
      <c r="I16" t="s">
        <v>256</v>
      </c>
      <c r="J16">
        <v>0.00723203737288713</v>
      </c>
      <c r="K16" t="s">
        <v>258</v>
      </c>
      <c r="L16" t="s">
        <v>256</v>
      </c>
      <c r="M16">
        <v>0.00352804502472281</v>
      </c>
    </row>
    <row r="17" spans="1:13">
      <c r="A17" t="s">
        <v>253</v>
      </c>
      <c r="B17">
        <v>16</v>
      </c>
      <c r="C17" t="s">
        <v>254</v>
      </c>
      <c r="D17">
        <v>0.990039944648742</v>
      </c>
      <c r="E17" t="s">
        <v>255</v>
      </c>
      <c r="F17" t="s">
        <v>256</v>
      </c>
      <c r="G17">
        <v>0.029183205217123</v>
      </c>
      <c r="H17" t="s">
        <v>257</v>
      </c>
      <c r="I17" t="s">
        <v>256</v>
      </c>
      <c r="J17">
        <v>0.00722120981663465</v>
      </c>
      <c r="K17" t="s">
        <v>258</v>
      </c>
      <c r="L17" t="s">
        <v>256</v>
      </c>
      <c r="M17">
        <v>0.0035151531919837</v>
      </c>
    </row>
    <row r="18" spans="1:13">
      <c r="A18" t="s">
        <v>253</v>
      </c>
      <c r="B18">
        <v>17</v>
      </c>
      <c r="C18" t="s">
        <v>254</v>
      </c>
      <c r="D18">
        <v>0.990217506885528</v>
      </c>
      <c r="E18" t="s">
        <v>255</v>
      </c>
      <c r="F18" t="s">
        <v>256</v>
      </c>
      <c r="G18">
        <v>0.0287313312292099</v>
      </c>
      <c r="H18" t="s">
        <v>257</v>
      </c>
      <c r="I18" t="s">
        <v>256</v>
      </c>
      <c r="J18">
        <v>0.00721106864511966</v>
      </c>
      <c r="K18" t="s">
        <v>258</v>
      </c>
      <c r="L18" t="s">
        <v>256</v>
      </c>
      <c r="M18">
        <v>0.00350703950971364</v>
      </c>
    </row>
    <row r="19" spans="1:13">
      <c r="A19" t="s">
        <v>253</v>
      </c>
      <c r="B19">
        <v>18</v>
      </c>
      <c r="C19" t="s">
        <v>254</v>
      </c>
      <c r="D19">
        <v>0.990335166454315</v>
      </c>
      <c r="E19" t="s">
        <v>255</v>
      </c>
      <c r="F19" t="s">
        <v>256</v>
      </c>
      <c r="G19">
        <v>0.028436329215765</v>
      </c>
      <c r="H19" t="s">
        <v>257</v>
      </c>
      <c r="I19" t="s">
        <v>256</v>
      </c>
      <c r="J19">
        <v>0.00720151513814926</v>
      </c>
      <c r="K19" t="s">
        <v>258</v>
      </c>
      <c r="L19" t="s">
        <v>256</v>
      </c>
      <c r="M19">
        <v>0.00349600217305123</v>
      </c>
    </row>
    <row r="20" spans="1:13">
      <c r="A20" t="s">
        <v>253</v>
      </c>
      <c r="B20">
        <v>19</v>
      </c>
      <c r="C20" t="s">
        <v>254</v>
      </c>
      <c r="D20">
        <v>0.990425884723663</v>
      </c>
      <c r="E20" t="s">
        <v>255</v>
      </c>
      <c r="F20" t="s">
        <v>256</v>
      </c>
      <c r="G20">
        <v>0.0282046590000391</v>
      </c>
      <c r="H20" t="s">
        <v>257</v>
      </c>
      <c r="I20" t="s">
        <v>256</v>
      </c>
      <c r="J20">
        <v>0.00719797844067215</v>
      </c>
      <c r="K20" t="s">
        <v>258</v>
      </c>
      <c r="L20" t="s">
        <v>256</v>
      </c>
      <c r="M20">
        <v>0.00348901306279003</v>
      </c>
    </row>
    <row r="21" spans="1:13">
      <c r="A21" t="s">
        <v>253</v>
      </c>
      <c r="B21">
        <v>20</v>
      </c>
      <c r="C21" t="s">
        <v>254</v>
      </c>
      <c r="D21">
        <v>0.990547537803649</v>
      </c>
      <c r="E21" t="s">
        <v>255</v>
      </c>
      <c r="F21" t="s">
        <v>256</v>
      </c>
      <c r="G21">
        <v>0.0278640128672122</v>
      </c>
      <c r="H21" t="s">
        <v>257</v>
      </c>
      <c r="I21" t="s">
        <v>256</v>
      </c>
      <c r="J21">
        <v>0.00718650268390774</v>
      </c>
      <c r="K21" t="s">
        <v>258</v>
      </c>
      <c r="L21" t="s">
        <v>256</v>
      </c>
      <c r="M21">
        <v>0.00348124699667096</v>
      </c>
    </row>
    <row r="22" spans="1:13">
      <c r="A22" t="s">
        <v>253</v>
      </c>
      <c r="B22">
        <v>21</v>
      </c>
      <c r="C22" t="s">
        <v>254</v>
      </c>
      <c r="D22">
        <v>0.990612924098968</v>
      </c>
      <c r="E22" t="s">
        <v>255</v>
      </c>
      <c r="F22" t="s">
        <v>256</v>
      </c>
      <c r="G22">
        <v>0.0276892911642789</v>
      </c>
      <c r="H22" t="s">
        <v>257</v>
      </c>
      <c r="I22" t="s">
        <v>256</v>
      </c>
      <c r="J22">
        <v>0.00718898698687553</v>
      </c>
      <c r="K22" t="s">
        <v>258</v>
      </c>
      <c r="L22" t="s">
        <v>256</v>
      </c>
      <c r="M22">
        <v>0.00347760296426713</v>
      </c>
    </row>
    <row r="23" spans="1:13">
      <c r="A23" t="s">
        <v>253</v>
      </c>
      <c r="B23">
        <v>22</v>
      </c>
      <c r="C23" t="s">
        <v>254</v>
      </c>
      <c r="D23">
        <v>0.990672767162323</v>
      </c>
      <c r="E23" t="s">
        <v>255</v>
      </c>
      <c r="F23" t="s">
        <v>256</v>
      </c>
      <c r="G23">
        <v>0.0275334734469652</v>
      </c>
      <c r="H23" t="s">
        <v>257</v>
      </c>
      <c r="I23" t="s">
        <v>256</v>
      </c>
      <c r="J23">
        <v>0.0071830116212368</v>
      </c>
      <c r="K23" t="s">
        <v>258</v>
      </c>
      <c r="L23" t="s">
        <v>256</v>
      </c>
      <c r="M23">
        <v>0.00346923968754708</v>
      </c>
    </row>
    <row r="24" spans="1:13">
      <c r="A24" t="s">
        <v>253</v>
      </c>
      <c r="B24">
        <v>23</v>
      </c>
      <c r="C24" t="s">
        <v>254</v>
      </c>
      <c r="D24">
        <v>0.990722477436065</v>
      </c>
      <c r="E24" t="s">
        <v>255</v>
      </c>
      <c r="F24" t="s">
        <v>256</v>
      </c>
      <c r="G24">
        <v>0.0274177435785532</v>
      </c>
      <c r="H24" t="s">
        <v>257</v>
      </c>
      <c r="I24" t="s">
        <v>256</v>
      </c>
      <c r="J24">
        <v>0.00717735150828957</v>
      </c>
      <c r="K24" t="s">
        <v>258</v>
      </c>
      <c r="L24" t="s">
        <v>256</v>
      </c>
      <c r="M24">
        <v>0.00346351531334221</v>
      </c>
    </row>
    <row r="25" spans="1:13">
      <c r="A25" t="s">
        <v>253</v>
      </c>
      <c r="B25">
        <v>24</v>
      </c>
      <c r="C25" t="s">
        <v>254</v>
      </c>
      <c r="D25">
        <v>0.990812957286834</v>
      </c>
      <c r="E25" t="s">
        <v>255</v>
      </c>
      <c r="F25" t="s">
        <v>256</v>
      </c>
      <c r="G25">
        <v>0.0271903611719608</v>
      </c>
      <c r="H25" t="s">
        <v>257</v>
      </c>
      <c r="I25" t="s">
        <v>256</v>
      </c>
      <c r="J25">
        <v>0.00717022875323891</v>
      </c>
      <c r="K25" t="s">
        <v>258</v>
      </c>
      <c r="L25" t="s">
        <v>256</v>
      </c>
      <c r="M25">
        <v>0.00345683470368385</v>
      </c>
    </row>
    <row r="26" spans="1:13">
      <c r="A26" t="s">
        <v>253</v>
      </c>
      <c r="B26">
        <v>25</v>
      </c>
      <c r="C26" t="s">
        <v>254</v>
      </c>
      <c r="D26">
        <v>0.990875720977783</v>
      </c>
      <c r="E26" t="s">
        <v>255</v>
      </c>
      <c r="F26" t="s">
        <v>256</v>
      </c>
      <c r="G26">
        <v>0.0270098503679037</v>
      </c>
      <c r="H26" t="s">
        <v>257</v>
      </c>
      <c r="I26" t="s">
        <v>256</v>
      </c>
      <c r="J26">
        <v>0.00716504687443375</v>
      </c>
      <c r="K26" t="s">
        <v>258</v>
      </c>
      <c r="L26" t="s">
        <v>256</v>
      </c>
      <c r="M26">
        <v>0.0034505573567003</v>
      </c>
    </row>
    <row r="27" spans="1:13">
      <c r="A27" t="s">
        <v>253</v>
      </c>
      <c r="B27">
        <v>26</v>
      </c>
      <c r="C27" t="s">
        <v>254</v>
      </c>
      <c r="D27">
        <v>0.990930557250976</v>
      </c>
      <c r="E27" t="s">
        <v>255</v>
      </c>
      <c r="F27" t="s">
        <v>256</v>
      </c>
      <c r="G27">
        <v>0.0268415082246065</v>
      </c>
      <c r="H27" t="s">
        <v>257</v>
      </c>
      <c r="I27" t="s">
        <v>256</v>
      </c>
      <c r="J27">
        <v>0.00716419145464897</v>
      </c>
      <c r="K27" t="s">
        <v>258</v>
      </c>
      <c r="L27" t="s">
        <v>256</v>
      </c>
      <c r="M27">
        <v>0.00345143838785588</v>
      </c>
    </row>
    <row r="28" spans="1:13">
      <c r="A28" t="s">
        <v>253</v>
      </c>
      <c r="B28">
        <v>27</v>
      </c>
      <c r="C28" t="s">
        <v>254</v>
      </c>
      <c r="D28">
        <v>0.990986704826355</v>
      </c>
      <c r="E28" t="s">
        <v>255</v>
      </c>
      <c r="F28" t="s">
        <v>256</v>
      </c>
      <c r="G28">
        <v>0.0267056562006473</v>
      </c>
      <c r="H28" t="s">
        <v>257</v>
      </c>
      <c r="I28" t="s">
        <v>256</v>
      </c>
      <c r="J28">
        <v>0.00715150544419884</v>
      </c>
      <c r="K28" t="s">
        <v>258</v>
      </c>
      <c r="L28" t="s">
        <v>256</v>
      </c>
      <c r="M28">
        <v>0.00344522204250097</v>
      </c>
    </row>
    <row r="29" spans="1:13">
      <c r="A29" t="s">
        <v>253</v>
      </c>
      <c r="B29">
        <v>28</v>
      </c>
      <c r="C29" t="s">
        <v>254</v>
      </c>
      <c r="D29">
        <v>0.991013169288635</v>
      </c>
      <c r="E29" t="s">
        <v>255</v>
      </c>
      <c r="F29" t="s">
        <v>256</v>
      </c>
      <c r="G29">
        <v>0.0266019273549318</v>
      </c>
      <c r="H29" t="s">
        <v>257</v>
      </c>
      <c r="I29" t="s">
        <v>256</v>
      </c>
      <c r="J29">
        <v>0.00714472401887178</v>
      </c>
      <c r="K29" t="s">
        <v>258</v>
      </c>
      <c r="L29" t="s">
        <v>256</v>
      </c>
      <c r="M29">
        <v>0.00343836238607764</v>
      </c>
    </row>
    <row r="30" spans="1:13">
      <c r="A30" t="s">
        <v>253</v>
      </c>
      <c r="B30">
        <v>29</v>
      </c>
      <c r="C30" t="s">
        <v>254</v>
      </c>
      <c r="D30">
        <v>0.991088330745697</v>
      </c>
      <c r="E30" t="s">
        <v>255</v>
      </c>
      <c r="F30" t="s">
        <v>256</v>
      </c>
      <c r="G30">
        <v>0.0263907946646213</v>
      </c>
      <c r="H30" t="s">
        <v>257</v>
      </c>
      <c r="I30" t="s">
        <v>256</v>
      </c>
      <c r="J30">
        <v>0.00714049022644758</v>
      </c>
      <c r="K30" t="s">
        <v>258</v>
      </c>
      <c r="L30" t="s">
        <v>256</v>
      </c>
      <c r="M30">
        <v>0.00343796564266085</v>
      </c>
    </row>
    <row r="31" spans="1:13">
      <c r="A31" t="s">
        <v>253</v>
      </c>
      <c r="B31">
        <v>30</v>
      </c>
      <c r="C31" t="s">
        <v>254</v>
      </c>
      <c r="D31">
        <v>0.991122484207153</v>
      </c>
      <c r="E31" t="s">
        <v>255</v>
      </c>
      <c r="F31" t="s">
        <v>256</v>
      </c>
      <c r="G31">
        <v>0.0263026673346757</v>
      </c>
      <c r="H31" t="s">
        <v>257</v>
      </c>
      <c r="I31" t="s">
        <v>256</v>
      </c>
      <c r="J31">
        <v>0.00714001851156353</v>
      </c>
      <c r="K31" t="s">
        <v>258</v>
      </c>
      <c r="L31" t="s">
        <v>256</v>
      </c>
      <c r="M31">
        <v>0.00343610974960029</v>
      </c>
    </row>
    <row r="32" spans="1:13">
      <c r="A32" t="s">
        <v>253</v>
      </c>
      <c r="B32">
        <v>31</v>
      </c>
      <c r="C32" t="s">
        <v>254</v>
      </c>
      <c r="D32">
        <v>0.991163790225982</v>
      </c>
      <c r="E32" t="s">
        <v>255</v>
      </c>
      <c r="F32" t="s">
        <v>256</v>
      </c>
      <c r="G32">
        <v>0.0261968988925218</v>
      </c>
      <c r="H32" t="s">
        <v>257</v>
      </c>
      <c r="I32" t="s">
        <v>256</v>
      </c>
      <c r="J32">
        <v>0.00713401986286044</v>
      </c>
      <c r="K32" t="s">
        <v>258</v>
      </c>
      <c r="L32" t="s">
        <v>256</v>
      </c>
      <c r="M32">
        <v>0.00343056628480553</v>
      </c>
    </row>
    <row r="33" spans="1:13">
      <c r="A33" t="s">
        <v>253</v>
      </c>
      <c r="B33">
        <v>32</v>
      </c>
      <c r="C33" t="s">
        <v>254</v>
      </c>
      <c r="D33">
        <v>0.991221606731414</v>
      </c>
      <c r="E33" t="s">
        <v>255</v>
      </c>
      <c r="F33" t="s">
        <v>256</v>
      </c>
      <c r="G33">
        <v>0.026085291057825</v>
      </c>
      <c r="H33" t="s">
        <v>257</v>
      </c>
      <c r="I33" t="s">
        <v>256</v>
      </c>
      <c r="J33">
        <v>0.00712948711588978</v>
      </c>
      <c r="K33" t="s">
        <v>258</v>
      </c>
      <c r="L33" t="s">
        <v>256</v>
      </c>
      <c r="M33">
        <v>0.00342730456031858</v>
      </c>
    </row>
    <row r="34" spans="1:13">
      <c r="A34" t="s">
        <v>253</v>
      </c>
      <c r="B34">
        <v>33</v>
      </c>
      <c r="C34" t="s">
        <v>254</v>
      </c>
      <c r="D34">
        <v>0.991230845451355</v>
      </c>
      <c r="E34" t="s">
        <v>255</v>
      </c>
      <c r="F34" t="s">
        <v>256</v>
      </c>
      <c r="G34">
        <v>0.0260037966072559</v>
      </c>
      <c r="H34" t="s">
        <v>257</v>
      </c>
      <c r="I34" t="s">
        <v>256</v>
      </c>
      <c r="J34">
        <v>0.00713343592360615</v>
      </c>
      <c r="K34" t="s">
        <v>258</v>
      </c>
      <c r="L34" t="s">
        <v>256</v>
      </c>
      <c r="M34">
        <v>0.00342517858371138</v>
      </c>
    </row>
    <row r="35" spans="1:13">
      <c r="A35" t="s">
        <v>253</v>
      </c>
      <c r="B35">
        <v>34</v>
      </c>
      <c r="C35" t="s">
        <v>254</v>
      </c>
      <c r="D35">
        <v>0.991306185722351</v>
      </c>
      <c r="E35" t="s">
        <v>255</v>
      </c>
      <c r="F35" t="s">
        <v>256</v>
      </c>
      <c r="G35">
        <v>0.0258309599012136</v>
      </c>
      <c r="H35" t="s">
        <v>257</v>
      </c>
      <c r="I35" t="s">
        <v>256</v>
      </c>
      <c r="J35">
        <v>0.0071266246959567</v>
      </c>
      <c r="K35" t="s">
        <v>258</v>
      </c>
      <c r="L35" t="s">
        <v>256</v>
      </c>
      <c r="M35">
        <v>0.00342016946524381</v>
      </c>
    </row>
    <row r="36" spans="1:13">
      <c r="A36" t="s">
        <v>253</v>
      </c>
      <c r="B36">
        <v>35</v>
      </c>
      <c r="C36" t="s">
        <v>254</v>
      </c>
      <c r="D36">
        <v>0.991289854049682</v>
      </c>
      <c r="E36" t="s">
        <v>255</v>
      </c>
      <c r="F36" t="s">
        <v>256</v>
      </c>
      <c r="G36">
        <v>0.0258300751447677</v>
      </c>
      <c r="H36" t="s">
        <v>257</v>
      </c>
      <c r="I36" t="s">
        <v>256</v>
      </c>
      <c r="J36">
        <v>0.00712563516572117</v>
      </c>
      <c r="K36" t="s">
        <v>258</v>
      </c>
      <c r="L36" t="s">
        <v>256</v>
      </c>
      <c r="M36">
        <v>0.00341984420083463</v>
      </c>
    </row>
    <row r="37" spans="1:13">
      <c r="A37" t="s">
        <v>253</v>
      </c>
      <c r="B37">
        <v>36</v>
      </c>
      <c r="C37" t="s">
        <v>254</v>
      </c>
      <c r="D37">
        <v>0.991311728954315</v>
      </c>
      <c r="E37" t="s">
        <v>255</v>
      </c>
      <c r="F37" t="s">
        <v>256</v>
      </c>
      <c r="G37">
        <v>0.0257800091058015</v>
      </c>
      <c r="H37" t="s">
        <v>257</v>
      </c>
      <c r="I37" t="s">
        <v>256</v>
      </c>
      <c r="J37">
        <v>0.0071177021600306</v>
      </c>
      <c r="K37" t="s">
        <v>258</v>
      </c>
      <c r="L37" t="s">
        <v>256</v>
      </c>
      <c r="M37">
        <v>0.00341652100905776</v>
      </c>
    </row>
    <row r="38" spans="1:13">
      <c r="A38" t="s">
        <v>253</v>
      </c>
      <c r="B38">
        <v>37</v>
      </c>
      <c r="C38" t="s">
        <v>254</v>
      </c>
      <c r="D38">
        <v>0.991357505321502</v>
      </c>
      <c r="E38" t="s">
        <v>255</v>
      </c>
      <c r="F38" t="s">
        <v>256</v>
      </c>
      <c r="G38">
        <v>0.0256609972566366</v>
      </c>
      <c r="H38" t="s">
        <v>257</v>
      </c>
      <c r="I38" t="s">
        <v>256</v>
      </c>
      <c r="J38">
        <v>0.00711820228025317</v>
      </c>
      <c r="K38" t="s">
        <v>258</v>
      </c>
      <c r="L38" t="s">
        <v>256</v>
      </c>
      <c r="M38">
        <v>0.00341428071260452</v>
      </c>
    </row>
    <row r="39" spans="1:13">
      <c r="A39" t="s">
        <v>253</v>
      </c>
      <c r="B39">
        <v>38</v>
      </c>
      <c r="C39" t="s">
        <v>254</v>
      </c>
      <c r="D39">
        <v>0.99140179157257</v>
      </c>
      <c r="E39" t="s">
        <v>255</v>
      </c>
      <c r="F39" t="s">
        <v>256</v>
      </c>
      <c r="G39">
        <v>0.0255219563841819</v>
      </c>
      <c r="H39" t="s">
        <v>257</v>
      </c>
      <c r="I39" t="s">
        <v>256</v>
      </c>
      <c r="J39">
        <v>0.00711561366915702</v>
      </c>
      <c r="K39" t="s">
        <v>258</v>
      </c>
      <c r="L39" t="s">
        <v>256</v>
      </c>
      <c r="M39">
        <v>0.00341304088942706</v>
      </c>
    </row>
    <row r="40" spans="1:13">
      <c r="A40" t="s">
        <v>253</v>
      </c>
      <c r="B40">
        <v>39</v>
      </c>
      <c r="C40" t="s">
        <v>254</v>
      </c>
      <c r="D40">
        <v>0.99140453338623</v>
      </c>
      <c r="E40" t="s">
        <v>255</v>
      </c>
      <c r="F40" t="s">
        <v>256</v>
      </c>
      <c r="G40">
        <v>0.0255178809165954</v>
      </c>
      <c r="H40" t="s">
        <v>257</v>
      </c>
      <c r="I40" t="s">
        <v>256</v>
      </c>
      <c r="J40">
        <v>0.00711221853271126</v>
      </c>
      <c r="K40" t="s">
        <v>258</v>
      </c>
      <c r="L40" t="s">
        <v>256</v>
      </c>
      <c r="M40">
        <v>0.00340599939227104</v>
      </c>
    </row>
    <row r="41" spans="1:13">
      <c r="A41" t="s">
        <v>253</v>
      </c>
      <c r="B41">
        <v>40</v>
      </c>
      <c r="C41" t="s">
        <v>254</v>
      </c>
      <c r="D41">
        <v>0.991460978984832</v>
      </c>
      <c r="E41" t="s">
        <v>255</v>
      </c>
      <c r="F41" t="s">
        <v>256</v>
      </c>
      <c r="G41">
        <v>0.0253512300550937</v>
      </c>
      <c r="H41" t="s">
        <v>257</v>
      </c>
      <c r="I41" t="s">
        <v>256</v>
      </c>
      <c r="J41">
        <v>0.00711087556555867</v>
      </c>
      <c r="K41" t="s">
        <v>258</v>
      </c>
      <c r="L41" t="s">
        <v>256</v>
      </c>
      <c r="M41">
        <v>0.00340027385391294</v>
      </c>
    </row>
    <row r="42" spans="1:13">
      <c r="A42" t="s">
        <v>253</v>
      </c>
      <c r="B42">
        <v>41</v>
      </c>
      <c r="C42" t="s">
        <v>254</v>
      </c>
      <c r="D42">
        <v>0.991459906101226</v>
      </c>
      <c r="E42" t="s">
        <v>255</v>
      </c>
      <c r="F42" t="s">
        <v>256</v>
      </c>
      <c r="G42">
        <v>0.0253581181168556</v>
      </c>
      <c r="H42" t="s">
        <v>257</v>
      </c>
      <c r="I42" t="s">
        <v>256</v>
      </c>
      <c r="J42">
        <v>0.00710427993908524</v>
      </c>
      <c r="K42" t="s">
        <v>258</v>
      </c>
      <c r="L42" t="s">
        <v>256</v>
      </c>
      <c r="M42">
        <v>0.00339613622054457</v>
      </c>
    </row>
    <row r="43" spans="1:13">
      <c r="A43" t="s">
        <v>253</v>
      </c>
      <c r="B43">
        <v>42</v>
      </c>
      <c r="C43" t="s">
        <v>254</v>
      </c>
      <c r="D43">
        <v>0.99149066209793</v>
      </c>
      <c r="E43" t="s">
        <v>255</v>
      </c>
      <c r="F43" t="s">
        <v>256</v>
      </c>
      <c r="G43">
        <v>0.0252598486840724</v>
      </c>
      <c r="H43" t="s">
        <v>257</v>
      </c>
      <c r="I43" t="s">
        <v>256</v>
      </c>
      <c r="J43">
        <v>0.00709539279341697</v>
      </c>
      <c r="K43" t="s">
        <v>258</v>
      </c>
      <c r="L43" t="s">
        <v>256</v>
      </c>
      <c r="M43">
        <v>0.00339413294568657</v>
      </c>
    </row>
    <row r="44" spans="1:13">
      <c r="A44" t="s">
        <v>253</v>
      </c>
      <c r="B44">
        <v>43</v>
      </c>
      <c r="C44" t="s">
        <v>254</v>
      </c>
      <c r="D44">
        <v>0.99149864912033</v>
      </c>
      <c r="E44" t="s">
        <v>255</v>
      </c>
      <c r="F44" t="s">
        <v>256</v>
      </c>
      <c r="G44">
        <v>0.0252592917531728</v>
      </c>
      <c r="H44" t="s">
        <v>257</v>
      </c>
      <c r="I44" t="s">
        <v>256</v>
      </c>
      <c r="J44">
        <v>0.00707363849505782</v>
      </c>
      <c r="K44" t="s">
        <v>258</v>
      </c>
      <c r="L44" t="s">
        <v>256</v>
      </c>
      <c r="M44">
        <v>0.00339127122424542</v>
      </c>
    </row>
    <row r="45" spans="1:13">
      <c r="A45" t="s">
        <v>253</v>
      </c>
      <c r="B45">
        <v>44</v>
      </c>
      <c r="C45" t="s">
        <v>254</v>
      </c>
      <c r="D45">
        <v>0.991532027721405</v>
      </c>
      <c r="E45" t="s">
        <v>255</v>
      </c>
      <c r="F45" t="s">
        <v>256</v>
      </c>
      <c r="G45">
        <v>0.0251630526036024</v>
      </c>
      <c r="H45" t="s">
        <v>257</v>
      </c>
      <c r="I45" t="s">
        <v>256</v>
      </c>
      <c r="J45">
        <v>0.00704243127256631</v>
      </c>
      <c r="K45" t="s">
        <v>258</v>
      </c>
      <c r="L45" t="s">
        <v>256</v>
      </c>
      <c r="M45">
        <v>0.00339144677855074</v>
      </c>
    </row>
    <row r="46" spans="1:13">
      <c r="A46" t="s">
        <v>253</v>
      </c>
      <c r="B46">
        <v>45</v>
      </c>
      <c r="C46" t="s">
        <v>254</v>
      </c>
      <c r="D46">
        <v>0.991572439670562</v>
      </c>
      <c r="E46" t="s">
        <v>255</v>
      </c>
      <c r="F46" t="s">
        <v>256</v>
      </c>
      <c r="G46">
        <v>0.0250705871731042</v>
      </c>
      <c r="H46" t="s">
        <v>257</v>
      </c>
      <c r="I46" t="s">
        <v>256</v>
      </c>
      <c r="J46">
        <v>0.00701375864446163</v>
      </c>
      <c r="K46" t="s">
        <v>258</v>
      </c>
      <c r="L46" t="s">
        <v>256</v>
      </c>
      <c r="M46">
        <v>0.00339190429076552</v>
      </c>
    </row>
    <row r="47" spans="1:13">
      <c r="A47" t="s">
        <v>253</v>
      </c>
      <c r="B47">
        <v>46</v>
      </c>
      <c r="C47" t="s">
        <v>254</v>
      </c>
      <c r="D47">
        <v>0.991569638252258</v>
      </c>
      <c r="E47" t="s">
        <v>255</v>
      </c>
      <c r="F47" t="s">
        <v>256</v>
      </c>
      <c r="G47">
        <v>0.0250542722642421</v>
      </c>
      <c r="H47" t="s">
        <v>257</v>
      </c>
      <c r="I47" t="s">
        <v>256</v>
      </c>
      <c r="J47">
        <v>0.00699191866442561</v>
      </c>
      <c r="K47" t="s">
        <v>258</v>
      </c>
      <c r="L47" t="s">
        <v>256</v>
      </c>
      <c r="M47">
        <v>0.00338831939734518</v>
      </c>
    </row>
    <row r="48" spans="1:13">
      <c r="A48" t="s">
        <v>253</v>
      </c>
      <c r="B48">
        <v>47</v>
      </c>
      <c r="C48" t="s">
        <v>254</v>
      </c>
      <c r="D48">
        <v>0.991597771644592</v>
      </c>
      <c r="E48" t="s">
        <v>255</v>
      </c>
      <c r="F48" t="s">
        <v>256</v>
      </c>
      <c r="G48">
        <v>0.0249779783189296</v>
      </c>
      <c r="H48" t="s">
        <v>257</v>
      </c>
      <c r="I48" t="s">
        <v>256</v>
      </c>
      <c r="J48">
        <v>0.00699368491768837</v>
      </c>
      <c r="K48" t="s">
        <v>258</v>
      </c>
      <c r="L48" t="s">
        <v>256</v>
      </c>
      <c r="M48">
        <v>0.00338419689796865</v>
      </c>
    </row>
    <row r="49" spans="1:13">
      <c r="A49" t="s">
        <v>253</v>
      </c>
      <c r="B49">
        <v>48</v>
      </c>
      <c r="C49" t="s">
        <v>254</v>
      </c>
      <c r="D49">
        <v>0.991608798503875</v>
      </c>
      <c r="E49" t="s">
        <v>255</v>
      </c>
      <c r="F49" t="s">
        <v>256</v>
      </c>
      <c r="G49">
        <v>0.0249816942960023</v>
      </c>
      <c r="H49" t="s">
        <v>257</v>
      </c>
      <c r="I49" t="s">
        <v>256</v>
      </c>
      <c r="J49">
        <v>0.00698109483346343</v>
      </c>
      <c r="K49" t="s">
        <v>258</v>
      </c>
      <c r="L49" t="s">
        <v>256</v>
      </c>
      <c r="M49">
        <v>0.0033787926658988</v>
      </c>
    </row>
    <row r="50" spans="1:13">
      <c r="A50" t="s">
        <v>253</v>
      </c>
      <c r="B50">
        <v>49</v>
      </c>
      <c r="C50" t="s">
        <v>254</v>
      </c>
      <c r="D50">
        <v>0.991617441177368</v>
      </c>
      <c r="E50" t="s">
        <v>255</v>
      </c>
      <c r="F50" t="s">
        <v>256</v>
      </c>
      <c r="G50">
        <v>0.0248864032328128</v>
      </c>
      <c r="H50" t="s">
        <v>257</v>
      </c>
      <c r="I50" t="s">
        <v>256</v>
      </c>
      <c r="J50">
        <v>0.00697720097377896</v>
      </c>
      <c r="K50" t="s">
        <v>258</v>
      </c>
      <c r="L50" t="s">
        <v>256</v>
      </c>
      <c r="M50">
        <v>0.00337433908134698</v>
      </c>
    </row>
    <row r="51" spans="1:13">
      <c r="A51" t="s">
        <v>253</v>
      </c>
      <c r="B51">
        <v>50</v>
      </c>
      <c r="C51" t="s">
        <v>254</v>
      </c>
      <c r="D51">
        <v>0.99165254831314</v>
      </c>
      <c r="E51" t="s">
        <v>255</v>
      </c>
      <c r="F51" t="s">
        <v>256</v>
      </c>
      <c r="G51">
        <v>0.0248546414077281</v>
      </c>
      <c r="H51" t="s">
        <v>257</v>
      </c>
      <c r="I51" t="s">
        <v>256</v>
      </c>
      <c r="J51">
        <v>0.00697688572108745</v>
      </c>
      <c r="K51" t="s">
        <v>258</v>
      </c>
      <c r="L51" t="s">
        <v>256</v>
      </c>
      <c r="M51">
        <v>0.0033779926598072</v>
      </c>
    </row>
    <row r="52" spans="1:13">
      <c r="A52" t="s">
        <v>253</v>
      </c>
      <c r="B52">
        <v>51</v>
      </c>
      <c r="C52" t="s">
        <v>254</v>
      </c>
      <c r="D52">
        <v>0.991658627986908</v>
      </c>
      <c r="E52" t="s">
        <v>255</v>
      </c>
      <c r="F52" t="s">
        <v>256</v>
      </c>
      <c r="G52">
        <v>0.0247848276048898</v>
      </c>
      <c r="H52" t="s">
        <v>257</v>
      </c>
      <c r="I52" t="s">
        <v>256</v>
      </c>
      <c r="J52">
        <v>0.00697471247985959</v>
      </c>
      <c r="K52" t="s">
        <v>258</v>
      </c>
      <c r="L52" t="s">
        <v>256</v>
      </c>
      <c r="M52">
        <v>0.00337477005086839</v>
      </c>
    </row>
    <row r="53" spans="1:13">
      <c r="A53" t="s">
        <v>253</v>
      </c>
      <c r="B53">
        <v>52</v>
      </c>
      <c r="C53" t="s">
        <v>254</v>
      </c>
      <c r="D53">
        <v>0.991686344146728</v>
      </c>
      <c r="E53" t="s">
        <v>255</v>
      </c>
      <c r="F53" t="s">
        <v>256</v>
      </c>
      <c r="G53">
        <v>0.0247307084500789</v>
      </c>
      <c r="H53" t="s">
        <v>257</v>
      </c>
      <c r="I53" t="s">
        <v>256</v>
      </c>
      <c r="J53">
        <v>0.00697316508740186</v>
      </c>
      <c r="K53" t="s">
        <v>258</v>
      </c>
      <c r="L53" t="s">
        <v>256</v>
      </c>
      <c r="M53">
        <v>0.00337194208987057</v>
      </c>
    </row>
    <row r="54" spans="1:13">
      <c r="A54" t="s">
        <v>253</v>
      </c>
      <c r="B54">
        <v>53</v>
      </c>
      <c r="C54" t="s">
        <v>254</v>
      </c>
      <c r="D54">
        <v>0.991698026657104</v>
      </c>
      <c r="E54" t="s">
        <v>255</v>
      </c>
      <c r="F54" t="s">
        <v>256</v>
      </c>
      <c r="G54">
        <v>0.024663470685482</v>
      </c>
      <c r="H54" t="s">
        <v>257</v>
      </c>
      <c r="I54" t="s">
        <v>256</v>
      </c>
      <c r="J54">
        <v>0.00697448290884494</v>
      </c>
      <c r="K54" t="s">
        <v>258</v>
      </c>
      <c r="L54" t="s">
        <v>256</v>
      </c>
      <c r="M54">
        <v>0.00337055302225053</v>
      </c>
    </row>
    <row r="55" spans="1:13">
      <c r="A55" t="s">
        <v>253</v>
      </c>
      <c r="B55">
        <v>54</v>
      </c>
      <c r="C55" t="s">
        <v>254</v>
      </c>
      <c r="D55">
        <v>0.991734206676483</v>
      </c>
      <c r="E55" t="s">
        <v>255</v>
      </c>
      <c r="F55" t="s">
        <v>256</v>
      </c>
      <c r="G55">
        <v>0.0246169567108154</v>
      </c>
      <c r="H55" t="s">
        <v>257</v>
      </c>
      <c r="I55" t="s">
        <v>256</v>
      </c>
      <c r="J55">
        <v>0.00697345286607742</v>
      </c>
      <c r="K55" t="s">
        <v>258</v>
      </c>
      <c r="L55" t="s">
        <v>256</v>
      </c>
      <c r="M55">
        <v>0.00336857396177947</v>
      </c>
    </row>
    <row r="56" spans="1:13">
      <c r="A56" t="s">
        <v>253</v>
      </c>
      <c r="B56">
        <v>55</v>
      </c>
      <c r="C56" t="s">
        <v>254</v>
      </c>
      <c r="D56">
        <v>0.99172168970108</v>
      </c>
      <c r="E56" t="s">
        <v>255</v>
      </c>
      <c r="F56" t="s">
        <v>256</v>
      </c>
      <c r="G56">
        <v>0.0246098041534423</v>
      </c>
      <c r="H56" t="s">
        <v>257</v>
      </c>
      <c r="I56" t="s">
        <v>256</v>
      </c>
      <c r="J56">
        <v>0.00697938166558742</v>
      </c>
      <c r="K56" t="s">
        <v>258</v>
      </c>
      <c r="L56" t="s">
        <v>256</v>
      </c>
      <c r="M56">
        <v>0.00336640910245478</v>
      </c>
    </row>
    <row r="57" spans="1:13">
      <c r="A57" t="s">
        <v>253</v>
      </c>
      <c r="B57">
        <v>56</v>
      </c>
      <c r="C57" t="s">
        <v>254</v>
      </c>
      <c r="D57">
        <v>0.991761684417724</v>
      </c>
      <c r="E57" t="s">
        <v>255</v>
      </c>
      <c r="F57" t="s">
        <v>256</v>
      </c>
      <c r="G57">
        <v>0.0245153028517961</v>
      </c>
      <c r="H57" t="s">
        <v>257</v>
      </c>
      <c r="I57" t="s">
        <v>256</v>
      </c>
      <c r="J57">
        <v>0.00698206759989261</v>
      </c>
      <c r="K57" t="s">
        <v>258</v>
      </c>
      <c r="L57" t="s">
        <v>256</v>
      </c>
      <c r="M57">
        <v>0.00336530362255871</v>
      </c>
    </row>
    <row r="58" spans="1:13">
      <c r="A58" t="s">
        <v>253</v>
      </c>
      <c r="B58">
        <v>57</v>
      </c>
      <c r="C58" t="s">
        <v>254</v>
      </c>
      <c r="D58">
        <v>0.991772234439849</v>
      </c>
      <c r="E58" t="s">
        <v>255</v>
      </c>
      <c r="F58" t="s">
        <v>256</v>
      </c>
      <c r="G58">
        <v>0.024491611868143</v>
      </c>
      <c r="H58" t="s">
        <v>257</v>
      </c>
      <c r="I58" t="s">
        <v>256</v>
      </c>
      <c r="J58">
        <v>0.0069802151992917</v>
      </c>
      <c r="K58" t="s">
        <v>258</v>
      </c>
      <c r="L58" t="s">
        <v>256</v>
      </c>
      <c r="M58">
        <v>0.00336200324818491</v>
      </c>
    </row>
    <row r="59" spans="1:13">
      <c r="A59" t="s">
        <v>253</v>
      </c>
      <c r="B59">
        <v>58</v>
      </c>
      <c r="C59" t="s">
        <v>254</v>
      </c>
      <c r="D59">
        <v>0.991803050041198</v>
      </c>
      <c r="E59" t="s">
        <v>255</v>
      </c>
      <c r="F59" t="s">
        <v>256</v>
      </c>
      <c r="G59">
        <v>0.0243805386126041</v>
      </c>
      <c r="H59" t="s">
        <v>257</v>
      </c>
      <c r="I59" t="s">
        <v>256</v>
      </c>
      <c r="J59">
        <v>0.00698772026225924</v>
      </c>
      <c r="K59" t="s">
        <v>258</v>
      </c>
      <c r="L59" t="s">
        <v>256</v>
      </c>
      <c r="M59">
        <v>0.00336162047460675</v>
      </c>
    </row>
    <row r="60" spans="1:13">
      <c r="A60" t="s">
        <v>253</v>
      </c>
      <c r="B60">
        <v>59</v>
      </c>
      <c r="C60" t="s">
        <v>254</v>
      </c>
      <c r="D60">
        <v>0.991824865341186</v>
      </c>
      <c r="E60" t="s">
        <v>255</v>
      </c>
      <c r="F60" t="s">
        <v>256</v>
      </c>
      <c r="G60">
        <v>0.0243538208305835</v>
      </c>
      <c r="H60" t="s">
        <v>257</v>
      </c>
      <c r="I60" t="s">
        <v>256</v>
      </c>
      <c r="J60">
        <v>0.00700045516714453</v>
      </c>
      <c r="K60" t="s">
        <v>258</v>
      </c>
      <c r="L60" t="s">
        <v>256</v>
      </c>
      <c r="M60">
        <v>0.00335891754366457</v>
      </c>
    </row>
    <row r="61" spans="1:13">
      <c r="A61" t="s">
        <v>253</v>
      </c>
      <c r="B61">
        <v>60</v>
      </c>
      <c r="C61" t="s">
        <v>254</v>
      </c>
      <c r="D61">
        <v>0.991807401180267</v>
      </c>
      <c r="E61" t="s">
        <v>255</v>
      </c>
      <c r="F61" t="s">
        <v>256</v>
      </c>
      <c r="G61">
        <v>0.0243703965097665</v>
      </c>
      <c r="H61" t="s">
        <v>257</v>
      </c>
      <c r="I61" t="s">
        <v>256</v>
      </c>
      <c r="J61">
        <v>0.0070020230486989</v>
      </c>
      <c r="K61" t="s">
        <v>258</v>
      </c>
      <c r="L61" t="s">
        <v>256</v>
      </c>
      <c r="M61">
        <v>0.00335648213513195</v>
      </c>
    </row>
    <row r="62" spans="1:13">
      <c r="A62" t="s">
        <v>253</v>
      </c>
      <c r="B62">
        <v>61</v>
      </c>
      <c r="C62" t="s">
        <v>254</v>
      </c>
      <c r="D62">
        <v>0.991845965385437</v>
      </c>
      <c r="E62" t="s">
        <v>255</v>
      </c>
      <c r="F62" t="s">
        <v>256</v>
      </c>
      <c r="G62">
        <v>0.0242666453123092</v>
      </c>
      <c r="H62" t="s">
        <v>257</v>
      </c>
      <c r="I62" t="s">
        <v>256</v>
      </c>
      <c r="J62">
        <v>0.00700966967269778</v>
      </c>
      <c r="K62" t="s">
        <v>258</v>
      </c>
      <c r="L62" t="s">
        <v>256</v>
      </c>
      <c r="M62">
        <v>0.00335402437485754</v>
      </c>
    </row>
    <row r="63" spans="1:13">
      <c r="A63" t="s">
        <v>253</v>
      </c>
      <c r="B63">
        <v>62</v>
      </c>
      <c r="C63" t="s">
        <v>254</v>
      </c>
      <c r="D63">
        <v>0.991879165172576</v>
      </c>
      <c r="E63" t="s">
        <v>255</v>
      </c>
      <c r="F63" t="s">
        <v>256</v>
      </c>
      <c r="G63">
        <v>0.0241576060652732</v>
      </c>
      <c r="H63" t="s">
        <v>257</v>
      </c>
      <c r="I63" t="s">
        <v>256</v>
      </c>
      <c r="J63">
        <v>0.00701449159532785</v>
      </c>
      <c r="K63" t="s">
        <v>258</v>
      </c>
      <c r="L63" t="s">
        <v>256</v>
      </c>
      <c r="M63">
        <v>0.0033491039648652</v>
      </c>
    </row>
    <row r="64" spans="1:13">
      <c r="A64" t="s">
        <v>253</v>
      </c>
      <c r="B64">
        <v>63</v>
      </c>
      <c r="C64" t="s">
        <v>254</v>
      </c>
      <c r="D64">
        <v>0.99189954996109</v>
      </c>
      <c r="E64" t="s">
        <v>255</v>
      </c>
      <c r="F64" t="s">
        <v>256</v>
      </c>
      <c r="G64">
        <v>0.0241515506058931</v>
      </c>
      <c r="H64" t="s">
        <v>257</v>
      </c>
      <c r="I64" t="s">
        <v>256</v>
      </c>
      <c r="J64">
        <v>0.00702131632715463</v>
      </c>
      <c r="K64" t="s">
        <v>258</v>
      </c>
      <c r="L64" t="s">
        <v>256</v>
      </c>
      <c r="M64">
        <v>0.0033513659145683</v>
      </c>
    </row>
    <row r="65" spans="1:13">
      <c r="A65" t="s">
        <v>253</v>
      </c>
      <c r="B65">
        <v>64</v>
      </c>
      <c r="C65" t="s">
        <v>254</v>
      </c>
      <c r="D65">
        <v>0.99189418554306</v>
      </c>
      <c r="E65" t="s">
        <v>255</v>
      </c>
      <c r="F65" t="s">
        <v>256</v>
      </c>
      <c r="G65">
        <v>0.0241569373756647</v>
      </c>
      <c r="H65" t="s">
        <v>257</v>
      </c>
      <c r="I65" t="s">
        <v>256</v>
      </c>
      <c r="J65">
        <v>0.00702534383162856</v>
      </c>
      <c r="K65" t="s">
        <v>258</v>
      </c>
      <c r="L65" t="s">
        <v>256</v>
      </c>
      <c r="M65">
        <v>0.00334687554277479</v>
      </c>
    </row>
    <row r="66" spans="1:13">
      <c r="A66" t="s">
        <v>253</v>
      </c>
      <c r="B66">
        <v>65</v>
      </c>
      <c r="C66" t="s">
        <v>254</v>
      </c>
      <c r="D66">
        <v>0.991913080215454</v>
      </c>
      <c r="E66" t="s">
        <v>255</v>
      </c>
      <c r="F66" t="s">
        <v>256</v>
      </c>
      <c r="G66">
        <v>0.0240751579403877</v>
      </c>
      <c r="H66" t="s">
        <v>257</v>
      </c>
      <c r="I66" t="s">
        <v>256</v>
      </c>
      <c r="J66">
        <v>0.00702735316008329</v>
      </c>
      <c r="K66" t="s">
        <v>258</v>
      </c>
      <c r="L66" t="s">
        <v>256</v>
      </c>
      <c r="M66">
        <v>0.00334662874229252</v>
      </c>
    </row>
    <row r="67" spans="1:13">
      <c r="A67" t="s">
        <v>253</v>
      </c>
      <c r="B67">
        <v>66</v>
      </c>
      <c r="C67" t="s">
        <v>254</v>
      </c>
      <c r="D67">
        <v>0.991925656795501</v>
      </c>
      <c r="E67" t="s">
        <v>255</v>
      </c>
      <c r="F67" t="s">
        <v>256</v>
      </c>
      <c r="G67">
        <v>0.0240944158285856</v>
      </c>
      <c r="H67" t="s">
        <v>257</v>
      </c>
      <c r="I67" t="s">
        <v>256</v>
      </c>
      <c r="J67">
        <v>0.00702979695051908</v>
      </c>
      <c r="K67" t="s">
        <v>258</v>
      </c>
      <c r="L67" t="s">
        <v>256</v>
      </c>
      <c r="M67">
        <v>0.00334352790378034</v>
      </c>
    </row>
    <row r="68" spans="1:13">
      <c r="A68" t="s">
        <v>253</v>
      </c>
      <c r="B68">
        <v>67</v>
      </c>
      <c r="C68" t="s">
        <v>254</v>
      </c>
      <c r="D68">
        <v>0.991905570030212</v>
      </c>
      <c r="E68" t="s">
        <v>255</v>
      </c>
      <c r="F68" t="s">
        <v>256</v>
      </c>
      <c r="G68">
        <v>0.0240826625376939</v>
      </c>
      <c r="H68" t="s">
        <v>257</v>
      </c>
      <c r="I68" t="s">
        <v>256</v>
      </c>
      <c r="J68">
        <v>0.00702747516334056</v>
      </c>
      <c r="K68" t="s">
        <v>258</v>
      </c>
      <c r="L68" t="s">
        <v>256</v>
      </c>
      <c r="M68">
        <v>0.00334278936497867</v>
      </c>
    </row>
    <row r="69" spans="1:13">
      <c r="A69" t="s">
        <v>253</v>
      </c>
      <c r="B69">
        <v>68</v>
      </c>
      <c r="C69" t="s">
        <v>254</v>
      </c>
      <c r="D69">
        <v>0.991988122463226</v>
      </c>
      <c r="E69" t="s">
        <v>255</v>
      </c>
      <c r="F69" t="s">
        <v>256</v>
      </c>
      <c r="G69">
        <v>0.0238929651677608</v>
      </c>
      <c r="H69" t="s">
        <v>257</v>
      </c>
      <c r="I69" t="s">
        <v>256</v>
      </c>
      <c r="J69">
        <v>0.00702925538644194</v>
      </c>
      <c r="K69" t="s">
        <v>258</v>
      </c>
      <c r="L69" t="s">
        <v>256</v>
      </c>
      <c r="M69">
        <v>0.00334305875003337</v>
      </c>
    </row>
    <row r="70" spans="1:13">
      <c r="A70" t="s">
        <v>253</v>
      </c>
      <c r="B70">
        <v>69</v>
      </c>
      <c r="C70" t="s">
        <v>254</v>
      </c>
      <c r="D70">
        <v>0.991958618164062</v>
      </c>
      <c r="E70" t="s">
        <v>255</v>
      </c>
      <c r="F70" t="s">
        <v>256</v>
      </c>
      <c r="G70">
        <v>0.0239906571805477</v>
      </c>
      <c r="H70" t="s">
        <v>257</v>
      </c>
      <c r="I70" t="s">
        <v>256</v>
      </c>
      <c r="J70">
        <v>0.00703043909743428</v>
      </c>
      <c r="K70" t="s">
        <v>258</v>
      </c>
      <c r="L70" t="s">
        <v>256</v>
      </c>
      <c r="M70">
        <v>0.00333997700363397</v>
      </c>
    </row>
    <row r="71" spans="1:13">
      <c r="A71" t="s">
        <v>253</v>
      </c>
      <c r="B71">
        <v>70</v>
      </c>
      <c r="C71" t="s">
        <v>254</v>
      </c>
      <c r="D71">
        <v>0.991967678070068</v>
      </c>
      <c r="E71" t="s">
        <v>255</v>
      </c>
      <c r="F71" t="s">
        <v>256</v>
      </c>
      <c r="G71">
        <v>0.0239443816244602</v>
      </c>
      <c r="H71" t="s">
        <v>257</v>
      </c>
      <c r="I71" t="s">
        <v>256</v>
      </c>
      <c r="J71">
        <v>0.00703586731106042</v>
      </c>
      <c r="K71" t="s">
        <v>258</v>
      </c>
      <c r="L71" t="s">
        <v>256</v>
      </c>
      <c r="M71">
        <v>0.00333786150440573</v>
      </c>
    </row>
    <row r="72" spans="1:13">
      <c r="A72" t="s">
        <v>253</v>
      </c>
      <c r="B72">
        <v>71</v>
      </c>
      <c r="C72" t="s">
        <v>254</v>
      </c>
      <c r="D72">
        <v>0.99198168516159</v>
      </c>
      <c r="E72" t="s">
        <v>255</v>
      </c>
      <c r="F72" t="s">
        <v>256</v>
      </c>
      <c r="G72">
        <v>0.0239183437079191</v>
      </c>
      <c r="H72" t="s">
        <v>257</v>
      </c>
      <c r="I72" t="s">
        <v>256</v>
      </c>
      <c r="J72">
        <v>0.00703684007748961</v>
      </c>
      <c r="K72" t="s">
        <v>258</v>
      </c>
      <c r="L72" t="s">
        <v>256</v>
      </c>
      <c r="M72">
        <v>0.00333887222222983</v>
      </c>
    </row>
    <row r="73" spans="1:13">
      <c r="A73" t="s">
        <v>253</v>
      </c>
      <c r="B73">
        <v>72</v>
      </c>
      <c r="C73" t="s">
        <v>254</v>
      </c>
      <c r="D73">
        <v>0.992009341716766</v>
      </c>
      <c r="E73" t="s">
        <v>255</v>
      </c>
      <c r="F73" t="s">
        <v>256</v>
      </c>
      <c r="G73">
        <v>0.0238509606570005</v>
      </c>
      <c r="H73" t="s">
        <v>257</v>
      </c>
      <c r="I73" t="s">
        <v>256</v>
      </c>
      <c r="J73">
        <v>0.00703597627580165</v>
      </c>
      <c r="K73" t="s">
        <v>258</v>
      </c>
      <c r="L73" t="s">
        <v>256</v>
      </c>
      <c r="M73">
        <v>0.00333763565868139</v>
      </c>
    </row>
    <row r="74" spans="1:13">
      <c r="A74" t="s">
        <v>253</v>
      </c>
      <c r="B74">
        <v>73</v>
      </c>
      <c r="C74" t="s">
        <v>254</v>
      </c>
      <c r="D74">
        <v>0.991986334323883</v>
      </c>
      <c r="E74" t="s">
        <v>255</v>
      </c>
      <c r="F74" t="s">
        <v>256</v>
      </c>
      <c r="G74">
        <v>0.0238653365522623</v>
      </c>
      <c r="H74" t="s">
        <v>257</v>
      </c>
      <c r="I74" t="s">
        <v>256</v>
      </c>
      <c r="J74">
        <v>0.00703845964744687</v>
      </c>
      <c r="K74" t="s">
        <v>258</v>
      </c>
      <c r="L74" t="s">
        <v>256</v>
      </c>
      <c r="M74">
        <v>0.00333633390255272</v>
      </c>
    </row>
    <row r="75" spans="1:13">
      <c r="A75" t="s">
        <v>253</v>
      </c>
      <c r="B75">
        <v>74</v>
      </c>
      <c r="C75" t="s">
        <v>254</v>
      </c>
      <c r="D75">
        <v>0.992042422294616</v>
      </c>
      <c r="E75" t="s">
        <v>255</v>
      </c>
      <c r="F75" t="s">
        <v>256</v>
      </c>
      <c r="G75">
        <v>0.0237623639404773</v>
      </c>
      <c r="H75" t="s">
        <v>257</v>
      </c>
      <c r="I75" t="s">
        <v>256</v>
      </c>
      <c r="J75">
        <v>0.00703866779804229</v>
      </c>
      <c r="K75" t="s">
        <v>258</v>
      </c>
      <c r="L75" t="s">
        <v>256</v>
      </c>
      <c r="M75">
        <v>0.00333452434279024</v>
      </c>
    </row>
    <row r="76" spans="1:13">
      <c r="A76" t="s">
        <v>253</v>
      </c>
      <c r="B76">
        <v>75</v>
      </c>
      <c r="C76" t="s">
        <v>254</v>
      </c>
      <c r="D76">
        <v>0.992021679878234</v>
      </c>
      <c r="E76" t="s">
        <v>255</v>
      </c>
      <c r="F76" t="s">
        <v>256</v>
      </c>
      <c r="G76">
        <v>0.0237888302654027</v>
      </c>
      <c r="H76" t="s">
        <v>257</v>
      </c>
      <c r="I76" t="s">
        <v>256</v>
      </c>
      <c r="J76">
        <v>0.00703476276248693</v>
      </c>
      <c r="K76" t="s">
        <v>258</v>
      </c>
      <c r="L76" t="s">
        <v>256</v>
      </c>
      <c r="M76">
        <v>0.00333335017785429</v>
      </c>
    </row>
    <row r="77" spans="1:13">
      <c r="A77" t="s">
        <v>253</v>
      </c>
      <c r="B77">
        <v>76</v>
      </c>
      <c r="C77" t="s">
        <v>254</v>
      </c>
      <c r="D77">
        <v>0.992026090621948</v>
      </c>
      <c r="E77" t="s">
        <v>255</v>
      </c>
      <c r="F77" t="s">
        <v>256</v>
      </c>
      <c r="G77">
        <v>0.023751163855195</v>
      </c>
      <c r="H77" t="s">
        <v>257</v>
      </c>
      <c r="I77" t="s">
        <v>256</v>
      </c>
      <c r="J77">
        <v>0.00704099750146269</v>
      </c>
      <c r="K77" t="s">
        <v>258</v>
      </c>
      <c r="L77" t="s">
        <v>256</v>
      </c>
      <c r="M77">
        <v>0.00333133991807699</v>
      </c>
    </row>
    <row r="78" spans="1:13">
      <c r="A78" t="s">
        <v>253</v>
      </c>
      <c r="B78">
        <v>77</v>
      </c>
      <c r="C78" t="s">
        <v>254</v>
      </c>
      <c r="D78">
        <v>0.99204272031784</v>
      </c>
      <c r="E78" t="s">
        <v>255</v>
      </c>
      <c r="F78" t="s">
        <v>256</v>
      </c>
      <c r="G78">
        <v>0.0237378720194101</v>
      </c>
      <c r="H78" t="s">
        <v>257</v>
      </c>
      <c r="I78" t="s">
        <v>256</v>
      </c>
      <c r="J78">
        <v>0.0070338868536055</v>
      </c>
      <c r="K78" t="s">
        <v>258</v>
      </c>
      <c r="L78" t="s">
        <v>256</v>
      </c>
      <c r="M78">
        <v>0.00333009008318185</v>
      </c>
    </row>
    <row r="79" spans="1:13">
      <c r="A79" t="s">
        <v>253</v>
      </c>
      <c r="B79">
        <v>78</v>
      </c>
      <c r="C79" t="s">
        <v>254</v>
      </c>
      <c r="D79">
        <v>0.992078721523284</v>
      </c>
      <c r="E79" t="s">
        <v>255</v>
      </c>
      <c r="F79" t="s">
        <v>256</v>
      </c>
      <c r="G79">
        <v>0.0236693285405635</v>
      </c>
      <c r="H79" t="s">
        <v>257</v>
      </c>
      <c r="I79" t="s">
        <v>256</v>
      </c>
      <c r="J79">
        <v>0.00703815091401338</v>
      </c>
      <c r="K79" t="s">
        <v>258</v>
      </c>
      <c r="L79" t="s">
        <v>256</v>
      </c>
      <c r="M79">
        <v>0.00332997390069067</v>
      </c>
    </row>
    <row r="80" spans="1:13">
      <c r="A80" t="s">
        <v>253</v>
      </c>
      <c r="B80">
        <v>79</v>
      </c>
      <c r="C80" t="s">
        <v>254</v>
      </c>
      <c r="D80">
        <v>0.992072343826294</v>
      </c>
      <c r="E80" t="s">
        <v>255</v>
      </c>
      <c r="F80" t="s">
        <v>256</v>
      </c>
      <c r="G80">
        <v>0.0236916057765483</v>
      </c>
      <c r="H80" t="s">
        <v>257</v>
      </c>
      <c r="I80" t="s">
        <v>256</v>
      </c>
      <c r="J80">
        <v>0.00703840376809239</v>
      </c>
      <c r="K80" t="s">
        <v>258</v>
      </c>
      <c r="L80" t="s">
        <v>256</v>
      </c>
      <c r="M80">
        <v>0.00333033641800284</v>
      </c>
    </row>
    <row r="81" spans="1:13">
      <c r="A81" t="s">
        <v>253</v>
      </c>
      <c r="B81">
        <v>80</v>
      </c>
      <c r="C81" t="s">
        <v>254</v>
      </c>
      <c r="D81">
        <v>0.992093324661254</v>
      </c>
      <c r="E81" t="s">
        <v>255</v>
      </c>
      <c r="F81" t="s">
        <v>256</v>
      </c>
      <c r="G81">
        <v>0.0236225742846727</v>
      </c>
      <c r="H81" t="s">
        <v>257</v>
      </c>
      <c r="I81" t="s">
        <v>256</v>
      </c>
      <c r="J81">
        <v>0.00703968480229377</v>
      </c>
      <c r="K81" t="s">
        <v>258</v>
      </c>
      <c r="L81" t="s">
        <v>256</v>
      </c>
      <c r="M81">
        <v>0.00332542555406689</v>
      </c>
    </row>
    <row r="82" spans="1:13">
      <c r="A82" t="s">
        <v>253</v>
      </c>
      <c r="B82">
        <v>81</v>
      </c>
      <c r="C82" t="s">
        <v>254</v>
      </c>
      <c r="D82">
        <v>0.992077112197876</v>
      </c>
      <c r="E82" t="s">
        <v>255</v>
      </c>
      <c r="F82" t="s">
        <v>256</v>
      </c>
      <c r="G82">
        <v>0.0236395299434661</v>
      </c>
      <c r="H82" t="s">
        <v>257</v>
      </c>
      <c r="I82" t="s">
        <v>256</v>
      </c>
      <c r="J82">
        <v>0.00703864404931664</v>
      </c>
      <c r="K82" t="s">
        <v>258</v>
      </c>
      <c r="L82" t="s">
        <v>256</v>
      </c>
      <c r="M82">
        <v>0.00332224974408745</v>
      </c>
    </row>
    <row r="83" spans="1:13">
      <c r="A83" t="s">
        <v>253</v>
      </c>
      <c r="B83">
        <v>82</v>
      </c>
      <c r="C83" t="s">
        <v>254</v>
      </c>
      <c r="D83">
        <v>0.992082953453064</v>
      </c>
      <c r="E83" t="s">
        <v>255</v>
      </c>
      <c r="F83" t="s">
        <v>256</v>
      </c>
      <c r="G83">
        <v>0.0236057564616203</v>
      </c>
      <c r="H83" t="s">
        <v>257</v>
      </c>
      <c r="I83" t="s">
        <v>256</v>
      </c>
      <c r="J83">
        <v>0.00703758839517831</v>
      </c>
      <c r="K83" t="s">
        <v>258</v>
      </c>
      <c r="L83" t="s">
        <v>256</v>
      </c>
      <c r="M83">
        <v>0.00332388142123818</v>
      </c>
    </row>
    <row r="84" spans="1:13">
      <c r="A84" t="s">
        <v>253</v>
      </c>
      <c r="B84">
        <v>83</v>
      </c>
      <c r="C84" t="s">
        <v>254</v>
      </c>
      <c r="D84">
        <v>0.992090821266174</v>
      </c>
      <c r="E84" t="s">
        <v>255</v>
      </c>
      <c r="F84" t="s">
        <v>256</v>
      </c>
      <c r="G84">
        <v>0.0236201584339141</v>
      </c>
      <c r="H84" t="s">
        <v>257</v>
      </c>
      <c r="I84" t="s">
        <v>256</v>
      </c>
      <c r="J84">
        <v>0.00703817885369062</v>
      </c>
      <c r="K84" t="s">
        <v>258</v>
      </c>
      <c r="L84" t="s">
        <v>256</v>
      </c>
      <c r="M84">
        <v>0.00332369143143296</v>
      </c>
    </row>
    <row r="85" spans="1:13">
      <c r="A85" t="s">
        <v>253</v>
      </c>
      <c r="B85">
        <v>84</v>
      </c>
      <c r="C85" t="s">
        <v>254</v>
      </c>
      <c r="D85">
        <v>0.992094695568084</v>
      </c>
      <c r="E85" t="s">
        <v>255</v>
      </c>
      <c r="F85" t="s">
        <v>256</v>
      </c>
      <c r="G85">
        <v>0.0235559735447168</v>
      </c>
      <c r="H85" t="s">
        <v>257</v>
      </c>
      <c r="I85" t="s">
        <v>256</v>
      </c>
      <c r="J85">
        <v>0.00703502399846911</v>
      </c>
      <c r="K85" t="s">
        <v>258</v>
      </c>
      <c r="L85" t="s">
        <v>256</v>
      </c>
      <c r="M85">
        <v>0.00332159805111587</v>
      </c>
    </row>
    <row r="86" spans="1:13">
      <c r="A86" t="s">
        <v>253</v>
      </c>
      <c r="B86">
        <v>85</v>
      </c>
      <c r="C86" t="s">
        <v>254</v>
      </c>
      <c r="D86">
        <v>0.992102265357971</v>
      </c>
      <c r="E86" t="s">
        <v>255</v>
      </c>
      <c r="F86" t="s">
        <v>256</v>
      </c>
      <c r="G86">
        <v>0.0235593095421791</v>
      </c>
      <c r="H86" t="s">
        <v>257</v>
      </c>
      <c r="I86" t="s">
        <v>256</v>
      </c>
      <c r="J86">
        <v>0.00703955581411719</v>
      </c>
      <c r="K86" t="s">
        <v>258</v>
      </c>
      <c r="L86" t="s">
        <v>256</v>
      </c>
      <c r="M86">
        <v>0.00332153099589049</v>
      </c>
    </row>
    <row r="87" spans="1:13">
      <c r="A87" t="s">
        <v>253</v>
      </c>
      <c r="B87">
        <v>86</v>
      </c>
      <c r="C87" t="s">
        <v>254</v>
      </c>
      <c r="D87">
        <v>0.992112874984741</v>
      </c>
      <c r="E87" t="s">
        <v>255</v>
      </c>
      <c r="F87" t="s">
        <v>256</v>
      </c>
      <c r="G87">
        <v>0.0235160551965236</v>
      </c>
      <c r="H87" t="s">
        <v>257</v>
      </c>
      <c r="I87" t="s">
        <v>256</v>
      </c>
      <c r="J87">
        <v>0.00703514367341995</v>
      </c>
      <c r="K87" t="s">
        <v>258</v>
      </c>
      <c r="L87" t="s">
        <v>256</v>
      </c>
      <c r="M87">
        <v>0.00331740197725594</v>
      </c>
    </row>
    <row r="88" spans="1:13">
      <c r="A88" t="s">
        <v>253</v>
      </c>
      <c r="B88">
        <v>87</v>
      </c>
      <c r="C88" t="s">
        <v>254</v>
      </c>
      <c r="D88">
        <v>0.992146134376525</v>
      </c>
      <c r="E88" t="s">
        <v>255</v>
      </c>
      <c r="F88" t="s">
        <v>256</v>
      </c>
      <c r="G88">
        <v>0.0234717577695846</v>
      </c>
      <c r="H88" t="s">
        <v>257</v>
      </c>
      <c r="I88" t="s">
        <v>256</v>
      </c>
      <c r="J88">
        <v>0.00703564472496509</v>
      </c>
      <c r="K88" t="s">
        <v>258</v>
      </c>
      <c r="L88" t="s">
        <v>256</v>
      </c>
      <c r="M88">
        <v>0.00331877055577933</v>
      </c>
    </row>
    <row r="89" spans="1:13">
      <c r="A89" t="s">
        <v>253</v>
      </c>
      <c r="B89">
        <v>88</v>
      </c>
      <c r="C89" t="s">
        <v>254</v>
      </c>
      <c r="D89">
        <v>0.992143392562866</v>
      </c>
      <c r="E89" t="s">
        <v>255</v>
      </c>
      <c r="F89" t="s">
        <v>256</v>
      </c>
      <c r="G89">
        <v>0.0234412141144275</v>
      </c>
      <c r="H89" t="s">
        <v>257</v>
      </c>
      <c r="I89" t="s">
        <v>256</v>
      </c>
      <c r="J89">
        <v>0.0070362389087677</v>
      </c>
      <c r="K89" t="s">
        <v>258</v>
      </c>
      <c r="L89" t="s">
        <v>256</v>
      </c>
      <c r="M89">
        <v>0.00331453001126647</v>
      </c>
    </row>
    <row r="90" spans="1:13">
      <c r="A90" t="s">
        <v>253</v>
      </c>
      <c r="B90">
        <v>89</v>
      </c>
      <c r="C90" t="s">
        <v>254</v>
      </c>
      <c r="D90">
        <v>0.99214231967926</v>
      </c>
      <c r="E90" t="s">
        <v>255</v>
      </c>
      <c r="F90" t="s">
        <v>256</v>
      </c>
      <c r="G90">
        <v>0.0234911236912012</v>
      </c>
      <c r="H90" t="s">
        <v>257</v>
      </c>
      <c r="I90" t="s">
        <v>256</v>
      </c>
      <c r="J90">
        <v>0.0070323939435184</v>
      </c>
      <c r="K90" t="s">
        <v>258</v>
      </c>
      <c r="L90" t="s">
        <v>256</v>
      </c>
      <c r="M90">
        <v>0.00331369997002184</v>
      </c>
    </row>
    <row r="91" spans="1:13">
      <c r="A91" t="s">
        <v>253</v>
      </c>
      <c r="B91">
        <v>90</v>
      </c>
      <c r="C91" t="s">
        <v>254</v>
      </c>
      <c r="D91">
        <v>0.992165684700012</v>
      </c>
      <c r="E91" t="s">
        <v>255</v>
      </c>
      <c r="F91" t="s">
        <v>256</v>
      </c>
      <c r="G91">
        <v>0.0234090145677328</v>
      </c>
      <c r="H91" t="s">
        <v>257</v>
      </c>
      <c r="I91" t="s">
        <v>256</v>
      </c>
      <c r="J91">
        <v>0.00703269522637128</v>
      </c>
      <c r="K91" t="s">
        <v>258</v>
      </c>
      <c r="L91" t="s">
        <v>256</v>
      </c>
      <c r="M91">
        <v>0.00331303267739713</v>
      </c>
    </row>
    <row r="92" spans="1:13">
      <c r="A92" t="s">
        <v>253</v>
      </c>
      <c r="B92">
        <v>91</v>
      </c>
      <c r="C92" t="s">
        <v>254</v>
      </c>
      <c r="D92">
        <v>0.992141366004943</v>
      </c>
      <c r="E92" t="s">
        <v>255</v>
      </c>
      <c r="F92" t="s">
        <v>256</v>
      </c>
      <c r="G92">
        <v>0.023428987711668</v>
      </c>
      <c r="H92" t="s">
        <v>257</v>
      </c>
      <c r="I92" t="s">
        <v>256</v>
      </c>
      <c r="J92">
        <v>0.00702847586944699</v>
      </c>
      <c r="K92" t="s">
        <v>258</v>
      </c>
      <c r="L92" t="s">
        <v>256</v>
      </c>
      <c r="M92">
        <v>0.00330988899804651</v>
      </c>
    </row>
    <row r="93" spans="1:13">
      <c r="A93" t="s">
        <v>253</v>
      </c>
      <c r="B93">
        <v>92</v>
      </c>
      <c r="C93" t="s">
        <v>254</v>
      </c>
      <c r="D93">
        <v>0.992133796215057</v>
      </c>
      <c r="E93" t="s">
        <v>255</v>
      </c>
      <c r="F93" t="s">
        <v>256</v>
      </c>
      <c r="G93">
        <v>0.0234280619770288</v>
      </c>
      <c r="H93" t="s">
        <v>257</v>
      </c>
      <c r="I93" t="s">
        <v>256</v>
      </c>
      <c r="J93">
        <v>0.00703512364998459</v>
      </c>
      <c r="K93" t="s">
        <v>258</v>
      </c>
      <c r="L93" t="s">
        <v>256</v>
      </c>
      <c r="M93">
        <v>0.0033087246119976</v>
      </c>
    </row>
    <row r="94" spans="1:13">
      <c r="A94" t="s">
        <v>253</v>
      </c>
      <c r="B94">
        <v>93</v>
      </c>
      <c r="C94" t="s">
        <v>254</v>
      </c>
      <c r="D94">
        <v>0.992146790027618</v>
      </c>
      <c r="E94" t="s">
        <v>255</v>
      </c>
      <c r="F94" t="s">
        <v>256</v>
      </c>
      <c r="G94">
        <v>0.0234303418546915</v>
      </c>
      <c r="H94" t="s">
        <v>257</v>
      </c>
      <c r="I94" t="s">
        <v>256</v>
      </c>
      <c r="J94">
        <v>0.0070334943011403</v>
      </c>
      <c r="K94" t="s">
        <v>258</v>
      </c>
      <c r="L94" t="s">
        <v>256</v>
      </c>
      <c r="M94">
        <v>0.00330643542110919</v>
      </c>
    </row>
    <row r="95" spans="1:13">
      <c r="A95" t="s">
        <v>253</v>
      </c>
      <c r="B95">
        <v>94</v>
      </c>
      <c r="C95" t="s">
        <v>254</v>
      </c>
      <c r="D95">
        <v>0.992174744606018</v>
      </c>
      <c r="E95" t="s">
        <v>255</v>
      </c>
      <c r="F95" t="s">
        <v>256</v>
      </c>
      <c r="G95">
        <v>0.0233331993222236</v>
      </c>
      <c r="H95" t="s">
        <v>257</v>
      </c>
      <c r="I95" t="s">
        <v>256</v>
      </c>
      <c r="J95">
        <v>0.00702925585210323</v>
      </c>
      <c r="K95" t="s">
        <v>258</v>
      </c>
      <c r="L95" t="s">
        <v>256</v>
      </c>
      <c r="M95">
        <v>0.00330307753756642</v>
      </c>
    </row>
    <row r="96" spans="1:13">
      <c r="A96" t="s">
        <v>253</v>
      </c>
      <c r="B96">
        <v>95</v>
      </c>
      <c r="C96" t="s">
        <v>254</v>
      </c>
      <c r="D96">
        <v>0.992165625095367</v>
      </c>
      <c r="E96" t="s">
        <v>255</v>
      </c>
      <c r="F96" t="s">
        <v>256</v>
      </c>
      <c r="G96">
        <v>0.0233750771731138</v>
      </c>
      <c r="H96" t="s">
        <v>257</v>
      </c>
      <c r="I96" t="s">
        <v>256</v>
      </c>
      <c r="J96">
        <v>0.00703054293990135</v>
      </c>
      <c r="K96" t="s">
        <v>258</v>
      </c>
      <c r="L96" t="s">
        <v>256</v>
      </c>
      <c r="M96">
        <v>0.00330437649972736</v>
      </c>
    </row>
    <row r="97" spans="1:13">
      <c r="A97" t="s">
        <v>253</v>
      </c>
      <c r="B97">
        <v>96</v>
      </c>
      <c r="C97" t="s">
        <v>254</v>
      </c>
      <c r="D97">
        <v>0.992173016071319</v>
      </c>
      <c r="E97" t="s">
        <v>255</v>
      </c>
      <c r="F97" t="s">
        <v>256</v>
      </c>
      <c r="G97">
        <v>0.023340355604887</v>
      </c>
      <c r="H97" t="s">
        <v>257</v>
      </c>
      <c r="I97" t="s">
        <v>256</v>
      </c>
      <c r="J97">
        <v>0.00703497324138879</v>
      </c>
      <c r="K97" t="s">
        <v>258</v>
      </c>
      <c r="L97" t="s">
        <v>256</v>
      </c>
      <c r="M97">
        <v>0.00329832197166979</v>
      </c>
    </row>
    <row r="98" spans="1:13">
      <c r="A98" t="s">
        <v>253</v>
      </c>
      <c r="B98">
        <v>97</v>
      </c>
      <c r="C98" t="s">
        <v>254</v>
      </c>
      <c r="D98">
        <v>0.992191076278686</v>
      </c>
      <c r="E98" t="s">
        <v>255</v>
      </c>
      <c r="F98" t="s">
        <v>256</v>
      </c>
      <c r="G98">
        <v>0.0233023390173912</v>
      </c>
      <c r="H98" t="s">
        <v>257</v>
      </c>
      <c r="I98" t="s">
        <v>256</v>
      </c>
      <c r="J98">
        <v>0.0070334649644792</v>
      </c>
      <c r="K98" t="s">
        <v>258</v>
      </c>
      <c r="L98" t="s">
        <v>256</v>
      </c>
      <c r="M98">
        <v>0.00329834525473415</v>
      </c>
    </row>
    <row r="99" spans="1:13">
      <c r="A99" t="s">
        <v>253</v>
      </c>
      <c r="B99">
        <v>98</v>
      </c>
      <c r="C99" t="s">
        <v>254</v>
      </c>
      <c r="D99">
        <v>0.992193520069122</v>
      </c>
      <c r="E99" t="s">
        <v>255</v>
      </c>
      <c r="F99" t="s">
        <v>256</v>
      </c>
      <c r="G99">
        <v>0.0232912506908178</v>
      </c>
      <c r="H99" t="s">
        <v>257</v>
      </c>
      <c r="I99" t="s">
        <v>256</v>
      </c>
      <c r="J99">
        <v>0.00702838832512497</v>
      </c>
      <c r="K99" t="s">
        <v>258</v>
      </c>
      <c r="L99" t="s">
        <v>256</v>
      </c>
      <c r="M99">
        <v>0.00329701695591211</v>
      </c>
    </row>
    <row r="100" spans="1:13">
      <c r="A100" t="s">
        <v>253</v>
      </c>
      <c r="B100">
        <v>99</v>
      </c>
      <c r="C100" t="s">
        <v>254</v>
      </c>
      <c r="D100">
        <v>0.992191076278686</v>
      </c>
      <c r="E100" t="s">
        <v>255</v>
      </c>
      <c r="F100" t="s">
        <v>256</v>
      </c>
      <c r="G100">
        <v>0.0232857521623373</v>
      </c>
      <c r="H100" t="s">
        <v>257</v>
      </c>
      <c r="I100" t="s">
        <v>256</v>
      </c>
      <c r="J100">
        <v>0.00702652521431446</v>
      </c>
      <c r="K100" t="s">
        <v>258</v>
      </c>
      <c r="L100" t="s">
        <v>256</v>
      </c>
      <c r="M100">
        <v>0.0032953976187855</v>
      </c>
    </row>
    <row r="101" spans="1:13">
      <c r="A101" t="s">
        <v>253</v>
      </c>
      <c r="B101">
        <v>100</v>
      </c>
      <c r="C101" t="s">
        <v>254</v>
      </c>
      <c r="D101">
        <v>0.992193639278411</v>
      </c>
      <c r="E101" t="s">
        <v>255</v>
      </c>
      <c r="F101" t="s">
        <v>256</v>
      </c>
      <c r="G101">
        <v>0.0232907459139823</v>
      </c>
      <c r="H101" t="s">
        <v>257</v>
      </c>
      <c r="I101" t="s">
        <v>256</v>
      </c>
      <c r="J101">
        <v>0.00702497269958257</v>
      </c>
      <c r="K101" t="s">
        <v>258</v>
      </c>
      <c r="L101" t="s">
        <v>256</v>
      </c>
      <c r="M101">
        <v>0.00329377828165888</v>
      </c>
    </row>
    <row r="102" spans="1:13">
      <c r="A102" t="s">
        <v>253</v>
      </c>
      <c r="B102">
        <v>101</v>
      </c>
      <c r="C102" t="s">
        <v>254</v>
      </c>
      <c r="D102">
        <v>0.992211759090423</v>
      </c>
      <c r="E102" t="s">
        <v>255</v>
      </c>
      <c r="F102" t="s">
        <v>256</v>
      </c>
      <c r="G102">
        <v>0.0232327040284872</v>
      </c>
      <c r="H102" t="s">
        <v>257</v>
      </c>
      <c r="I102" t="s">
        <v>256</v>
      </c>
      <c r="J102">
        <v>0.00702781742438674</v>
      </c>
      <c r="K102" t="s">
        <v>258</v>
      </c>
      <c r="L102" t="s">
        <v>256</v>
      </c>
      <c r="M102">
        <v>0.00329214753583073</v>
      </c>
    </row>
    <row r="103" spans="1:13">
      <c r="A103" t="s">
        <v>253</v>
      </c>
      <c r="B103">
        <v>102</v>
      </c>
      <c r="C103" t="s">
        <v>254</v>
      </c>
      <c r="D103">
        <v>0.992208957672119</v>
      </c>
      <c r="E103" t="s">
        <v>255</v>
      </c>
      <c r="F103" t="s">
        <v>256</v>
      </c>
      <c r="G103">
        <v>0.0232519898563623</v>
      </c>
      <c r="H103" t="s">
        <v>257</v>
      </c>
      <c r="I103" t="s">
        <v>256</v>
      </c>
      <c r="J103">
        <v>0.00702460529282689</v>
      </c>
      <c r="K103" t="s">
        <v>258</v>
      </c>
      <c r="L103" t="s">
        <v>256</v>
      </c>
      <c r="M103">
        <v>0.00329373311251401</v>
      </c>
    </row>
    <row r="104" spans="1:13">
      <c r="A104" t="s">
        <v>253</v>
      </c>
      <c r="B104">
        <v>103</v>
      </c>
      <c r="C104" t="s">
        <v>254</v>
      </c>
      <c r="D104">
        <v>0.992208421230316</v>
      </c>
      <c r="E104" t="s">
        <v>255</v>
      </c>
      <c r="F104" t="s">
        <v>256</v>
      </c>
      <c r="G104">
        <v>0.0232306867837905</v>
      </c>
      <c r="H104" t="s">
        <v>257</v>
      </c>
      <c r="I104" t="s">
        <v>256</v>
      </c>
      <c r="J104">
        <v>0.00702563766390085</v>
      </c>
      <c r="K104" t="s">
        <v>258</v>
      </c>
      <c r="L104" t="s">
        <v>256</v>
      </c>
      <c r="M104">
        <v>0.00328906835056841</v>
      </c>
    </row>
    <row r="105" spans="1:13">
      <c r="A105" t="s">
        <v>253</v>
      </c>
      <c r="B105">
        <v>104</v>
      </c>
      <c r="C105" t="s">
        <v>254</v>
      </c>
      <c r="D105">
        <v>0.99222195148468</v>
      </c>
      <c r="E105" t="s">
        <v>255</v>
      </c>
      <c r="F105" t="s">
        <v>256</v>
      </c>
      <c r="G105">
        <v>0.0232022572308778</v>
      </c>
      <c r="H105" t="s">
        <v>257</v>
      </c>
      <c r="I105" t="s">
        <v>256</v>
      </c>
      <c r="J105">
        <v>0.00701990211382508</v>
      </c>
      <c r="K105" t="s">
        <v>258</v>
      </c>
      <c r="L105" t="s">
        <v>256</v>
      </c>
      <c r="M105">
        <v>0.00328644318506121</v>
      </c>
    </row>
    <row r="106" spans="1:13">
      <c r="A106" t="s">
        <v>253</v>
      </c>
      <c r="B106">
        <v>105</v>
      </c>
      <c r="C106" t="s">
        <v>254</v>
      </c>
      <c r="D106">
        <v>0.992226481437683</v>
      </c>
      <c r="E106" t="s">
        <v>255</v>
      </c>
      <c r="F106" t="s">
        <v>256</v>
      </c>
      <c r="G106">
        <v>0.0231804624199867</v>
      </c>
      <c r="H106" t="s">
        <v>257</v>
      </c>
      <c r="I106" t="s">
        <v>256</v>
      </c>
      <c r="J106">
        <v>0.00701790722087025</v>
      </c>
      <c r="K106" t="s">
        <v>258</v>
      </c>
      <c r="L106" t="s">
        <v>256</v>
      </c>
      <c r="M106">
        <v>0.0032863188534975</v>
      </c>
    </row>
    <row r="107" spans="1:13">
      <c r="A107" t="s">
        <v>253</v>
      </c>
      <c r="B107">
        <v>106</v>
      </c>
      <c r="C107" t="s">
        <v>254</v>
      </c>
      <c r="D107">
        <v>0.992255628108978</v>
      </c>
      <c r="E107" t="s">
        <v>255</v>
      </c>
      <c r="F107" t="s">
        <v>256</v>
      </c>
      <c r="G107">
        <v>0.0231140572577714</v>
      </c>
      <c r="H107" t="s">
        <v>257</v>
      </c>
      <c r="I107" t="s">
        <v>256</v>
      </c>
      <c r="J107">
        <v>0.00701248040422797</v>
      </c>
      <c r="K107" t="s">
        <v>258</v>
      </c>
      <c r="L107" t="s">
        <v>256</v>
      </c>
      <c r="M107">
        <v>0.00328459427691996</v>
      </c>
    </row>
    <row r="108" spans="1:13">
      <c r="A108" t="s">
        <v>253</v>
      </c>
      <c r="B108">
        <v>107</v>
      </c>
      <c r="C108" t="s">
        <v>254</v>
      </c>
      <c r="D108">
        <v>0.992253243923187</v>
      </c>
      <c r="E108" t="s">
        <v>255</v>
      </c>
      <c r="F108" t="s">
        <v>256</v>
      </c>
      <c r="G108">
        <v>0.0231349151581525</v>
      </c>
      <c r="H108" t="s">
        <v>257</v>
      </c>
      <c r="I108" t="s">
        <v>256</v>
      </c>
      <c r="J108">
        <v>0.00700974697247147</v>
      </c>
      <c r="K108" t="s">
        <v>258</v>
      </c>
      <c r="L108" t="s">
        <v>256</v>
      </c>
      <c r="M108">
        <v>0.00328254722990095</v>
      </c>
    </row>
    <row r="109" spans="1:13">
      <c r="A109" t="s">
        <v>253</v>
      </c>
      <c r="B109">
        <v>108</v>
      </c>
      <c r="C109" t="s">
        <v>254</v>
      </c>
      <c r="D109">
        <v>0.992234349250793</v>
      </c>
      <c r="E109" t="s">
        <v>255</v>
      </c>
      <c r="F109" t="s">
        <v>256</v>
      </c>
      <c r="G109">
        <v>0.0231268238276243</v>
      </c>
      <c r="H109" t="s">
        <v>257</v>
      </c>
      <c r="I109" t="s">
        <v>256</v>
      </c>
      <c r="J109">
        <v>0.00701043056324124</v>
      </c>
      <c r="K109" t="s">
        <v>258</v>
      </c>
      <c r="L109" t="s">
        <v>256</v>
      </c>
      <c r="M109">
        <v>0.00328410789370536</v>
      </c>
    </row>
    <row r="110" spans="1:13">
      <c r="A110" t="s">
        <v>253</v>
      </c>
      <c r="B110">
        <v>109</v>
      </c>
      <c r="C110" t="s">
        <v>254</v>
      </c>
      <c r="D110">
        <v>0.992251753807067</v>
      </c>
      <c r="E110" t="s">
        <v>255</v>
      </c>
      <c r="F110" t="s">
        <v>256</v>
      </c>
      <c r="G110">
        <v>0.0231259297579526</v>
      </c>
      <c r="H110" t="s">
        <v>257</v>
      </c>
      <c r="I110" t="s">
        <v>256</v>
      </c>
      <c r="J110">
        <v>0.00700754951685667</v>
      </c>
      <c r="K110" t="s">
        <v>258</v>
      </c>
      <c r="L110" t="s">
        <v>256</v>
      </c>
      <c r="M110">
        <v>0.00328383920714259</v>
      </c>
    </row>
    <row r="111" spans="1:13">
      <c r="A111" t="s">
        <v>253</v>
      </c>
      <c r="B111">
        <v>110</v>
      </c>
      <c r="C111" t="s">
        <v>254</v>
      </c>
      <c r="D111">
        <v>0.992249488830566</v>
      </c>
      <c r="E111" t="s">
        <v>255</v>
      </c>
      <c r="F111" t="s">
        <v>256</v>
      </c>
      <c r="G111">
        <v>0.0231180600821971</v>
      </c>
      <c r="H111" t="s">
        <v>257</v>
      </c>
      <c r="I111" t="s">
        <v>256</v>
      </c>
      <c r="J111">
        <v>0.00700907595455646</v>
      </c>
      <c r="K111" t="s">
        <v>258</v>
      </c>
      <c r="L111" t="s">
        <v>256</v>
      </c>
      <c r="M111">
        <v>0.00328201707452535</v>
      </c>
    </row>
    <row r="112" spans="1:13">
      <c r="A112" t="s">
        <v>253</v>
      </c>
      <c r="B112">
        <v>111</v>
      </c>
      <c r="C112" t="s">
        <v>254</v>
      </c>
      <c r="D112">
        <v>0.992254674434661</v>
      </c>
      <c r="E112" t="s">
        <v>255</v>
      </c>
      <c r="F112" t="s">
        <v>256</v>
      </c>
      <c r="G112">
        <v>0.0230604596436023</v>
      </c>
      <c r="H112" t="s">
        <v>257</v>
      </c>
      <c r="I112" t="s">
        <v>256</v>
      </c>
      <c r="J112">
        <v>0.00700131012126803</v>
      </c>
      <c r="K112" t="s">
        <v>258</v>
      </c>
      <c r="L112" t="s">
        <v>256</v>
      </c>
      <c r="M112">
        <v>0.00327835232019424</v>
      </c>
    </row>
    <row r="113" spans="1:13">
      <c r="A113" t="s">
        <v>253</v>
      </c>
      <c r="B113">
        <v>112</v>
      </c>
      <c r="C113" t="s">
        <v>254</v>
      </c>
      <c r="D113">
        <v>0.99224317073822</v>
      </c>
      <c r="E113" t="s">
        <v>255</v>
      </c>
      <c r="F113" t="s">
        <v>256</v>
      </c>
      <c r="G113">
        <v>0.0231269933283329</v>
      </c>
      <c r="H113" t="s">
        <v>257</v>
      </c>
      <c r="I113" t="s">
        <v>256</v>
      </c>
      <c r="J113">
        <v>0.00700733996927738</v>
      </c>
      <c r="K113" t="s">
        <v>258</v>
      </c>
      <c r="L113" t="s">
        <v>256</v>
      </c>
      <c r="M113">
        <v>0.00328123057261109</v>
      </c>
    </row>
    <row r="114" spans="1:13">
      <c r="A114" t="s">
        <v>253</v>
      </c>
      <c r="B114">
        <v>113</v>
      </c>
      <c r="C114" t="s">
        <v>254</v>
      </c>
      <c r="D114">
        <v>0.992271423339843</v>
      </c>
      <c r="E114" t="s">
        <v>255</v>
      </c>
      <c r="F114" t="s">
        <v>256</v>
      </c>
      <c r="G114">
        <v>0.023054676130414</v>
      </c>
      <c r="H114" t="s">
        <v>257</v>
      </c>
      <c r="I114" t="s">
        <v>256</v>
      </c>
      <c r="J114">
        <v>0.00699973385781049</v>
      </c>
      <c r="K114" t="s">
        <v>258</v>
      </c>
      <c r="L114" t="s">
        <v>256</v>
      </c>
      <c r="M114">
        <v>0.00327909342013299</v>
      </c>
    </row>
    <row r="115" spans="1:13">
      <c r="A115" t="s">
        <v>253</v>
      </c>
      <c r="B115">
        <v>114</v>
      </c>
      <c r="C115" t="s">
        <v>254</v>
      </c>
      <c r="D115">
        <v>0.992278695106506</v>
      </c>
      <c r="E115" t="s">
        <v>255</v>
      </c>
      <c r="F115" t="s">
        <v>256</v>
      </c>
      <c r="G115">
        <v>0.0230378024280071</v>
      </c>
      <c r="H115" t="s">
        <v>257</v>
      </c>
      <c r="I115" t="s">
        <v>256</v>
      </c>
      <c r="J115">
        <v>0.00700115878134965</v>
      </c>
      <c r="K115" t="s">
        <v>258</v>
      </c>
      <c r="L115" t="s">
        <v>256</v>
      </c>
      <c r="M115">
        <v>0.00327835977077484</v>
      </c>
    </row>
    <row r="116" spans="1:13">
      <c r="A116" t="s">
        <v>253</v>
      </c>
      <c r="B116">
        <v>115</v>
      </c>
      <c r="C116" t="s">
        <v>254</v>
      </c>
      <c r="D116">
        <v>0.992298662662506</v>
      </c>
      <c r="E116" t="s">
        <v>255</v>
      </c>
      <c r="F116" t="s">
        <v>256</v>
      </c>
      <c r="G116">
        <v>0.0229872185736894</v>
      </c>
      <c r="H116" t="s">
        <v>257</v>
      </c>
      <c r="I116" t="s">
        <v>256</v>
      </c>
      <c r="J116">
        <v>0.00699791451916098</v>
      </c>
      <c r="K116" t="s">
        <v>258</v>
      </c>
      <c r="L116" t="s">
        <v>256</v>
      </c>
      <c r="M116">
        <v>0.00327414972707629</v>
      </c>
    </row>
    <row r="117" spans="1:13">
      <c r="A117" t="s">
        <v>253</v>
      </c>
      <c r="B117">
        <v>116</v>
      </c>
      <c r="C117" t="s">
        <v>254</v>
      </c>
      <c r="D117">
        <v>0.992287635803222</v>
      </c>
      <c r="E117" t="s">
        <v>255</v>
      </c>
      <c r="F117" t="s">
        <v>256</v>
      </c>
      <c r="G117">
        <v>0.0229909401386976</v>
      </c>
      <c r="H117" t="s">
        <v>257</v>
      </c>
      <c r="I117" t="s">
        <v>256</v>
      </c>
      <c r="J117">
        <v>0.00699057895690202</v>
      </c>
      <c r="K117" t="s">
        <v>258</v>
      </c>
      <c r="L117" t="s">
        <v>256</v>
      </c>
      <c r="M117">
        <v>0.00327087868936359</v>
      </c>
    </row>
    <row r="118" spans="1:13">
      <c r="A118" t="s">
        <v>253</v>
      </c>
      <c r="B118">
        <v>117</v>
      </c>
      <c r="C118" t="s">
        <v>254</v>
      </c>
      <c r="D118">
        <v>0.992306172847747</v>
      </c>
      <c r="E118" t="s">
        <v>255</v>
      </c>
      <c r="F118" t="s">
        <v>256</v>
      </c>
      <c r="G118">
        <v>0.0229606050997972</v>
      </c>
      <c r="H118" t="s">
        <v>257</v>
      </c>
      <c r="I118" t="s">
        <v>256</v>
      </c>
      <c r="J118">
        <v>0.00699448073282837</v>
      </c>
      <c r="K118" t="s">
        <v>258</v>
      </c>
      <c r="L118" t="s">
        <v>256</v>
      </c>
      <c r="M118">
        <v>0.00326970499008893</v>
      </c>
    </row>
    <row r="119" spans="1:13">
      <c r="A119" t="s">
        <v>253</v>
      </c>
      <c r="B119">
        <v>118</v>
      </c>
      <c r="C119" t="s">
        <v>254</v>
      </c>
      <c r="D119">
        <v>0.992299437522888</v>
      </c>
      <c r="E119" t="s">
        <v>255</v>
      </c>
      <c r="F119" t="s">
        <v>256</v>
      </c>
      <c r="G119">
        <v>0.0229499507695436</v>
      </c>
      <c r="H119" t="s">
        <v>257</v>
      </c>
      <c r="I119" t="s">
        <v>256</v>
      </c>
      <c r="J119">
        <v>0.00699123879894614</v>
      </c>
      <c r="K119" t="s">
        <v>258</v>
      </c>
      <c r="L119" t="s">
        <v>256</v>
      </c>
      <c r="M119">
        <v>0.00327193550765514</v>
      </c>
    </row>
    <row r="120" spans="1:13">
      <c r="A120" t="s">
        <v>253</v>
      </c>
      <c r="B120">
        <v>119</v>
      </c>
      <c r="C120" t="s">
        <v>254</v>
      </c>
      <c r="D120">
        <v>0.992325127124786</v>
      </c>
      <c r="E120" t="s">
        <v>255</v>
      </c>
      <c r="F120" t="s">
        <v>256</v>
      </c>
      <c r="G120">
        <v>0.0229312870651483</v>
      </c>
      <c r="H120" t="s">
        <v>257</v>
      </c>
      <c r="I120" t="s">
        <v>256</v>
      </c>
      <c r="J120">
        <v>0.00698719266802072</v>
      </c>
      <c r="K120" t="s">
        <v>258</v>
      </c>
      <c r="L120" t="s">
        <v>256</v>
      </c>
      <c r="M120">
        <v>0.00326775130815804</v>
      </c>
    </row>
    <row r="121" spans="1:13">
      <c r="A121" t="s">
        <v>253</v>
      </c>
      <c r="B121">
        <v>120</v>
      </c>
      <c r="C121" t="s">
        <v>254</v>
      </c>
      <c r="D121">
        <v>0.992335438728332</v>
      </c>
      <c r="E121" t="s">
        <v>255</v>
      </c>
      <c r="F121" t="s">
        <v>256</v>
      </c>
      <c r="G121">
        <v>0.0228613000363111</v>
      </c>
      <c r="H121" t="s">
        <v>257</v>
      </c>
      <c r="I121" t="s">
        <v>256</v>
      </c>
      <c r="J121">
        <v>0.00698888907209038</v>
      </c>
      <c r="K121" t="s">
        <v>258</v>
      </c>
      <c r="L121" t="s">
        <v>256</v>
      </c>
      <c r="M121">
        <v>0.00326954131014645</v>
      </c>
    </row>
    <row r="122" spans="1:13">
      <c r="A122" t="s">
        <v>253</v>
      </c>
      <c r="B122">
        <v>121</v>
      </c>
      <c r="C122" t="s">
        <v>254</v>
      </c>
      <c r="D122">
        <v>0.992323279380798</v>
      </c>
      <c r="E122" t="s">
        <v>255</v>
      </c>
      <c r="F122" t="s">
        <v>256</v>
      </c>
      <c r="G122">
        <v>0.0229136124253273</v>
      </c>
      <c r="H122" t="s">
        <v>257</v>
      </c>
      <c r="I122" t="s">
        <v>256</v>
      </c>
      <c r="J122">
        <v>0.00698620686307549</v>
      </c>
      <c r="K122" t="s">
        <v>258</v>
      </c>
      <c r="L122" t="s">
        <v>256</v>
      </c>
      <c r="M122">
        <v>0.00326708005741238</v>
      </c>
    </row>
    <row r="123" spans="1:13">
      <c r="A123" t="s">
        <v>253</v>
      </c>
      <c r="B123">
        <v>122</v>
      </c>
      <c r="C123" t="s">
        <v>254</v>
      </c>
      <c r="D123">
        <v>0.992354750633239</v>
      </c>
      <c r="E123" t="s">
        <v>255</v>
      </c>
      <c r="F123" t="s">
        <v>256</v>
      </c>
      <c r="G123">
        <v>0.0228207111358642</v>
      </c>
      <c r="H123" t="s">
        <v>257</v>
      </c>
      <c r="I123" t="s">
        <v>256</v>
      </c>
      <c r="J123">
        <v>0.00698362942785024</v>
      </c>
      <c r="K123" t="s">
        <v>258</v>
      </c>
      <c r="L123" t="s">
        <v>256</v>
      </c>
      <c r="M123">
        <v>0.00326829240657389</v>
      </c>
    </row>
    <row r="124" spans="1:13">
      <c r="A124" t="s">
        <v>253</v>
      </c>
      <c r="B124">
        <v>123</v>
      </c>
      <c r="C124" t="s">
        <v>254</v>
      </c>
      <c r="D124">
        <v>0.992352545261383</v>
      </c>
      <c r="E124" t="s">
        <v>255</v>
      </c>
      <c r="F124" t="s">
        <v>256</v>
      </c>
      <c r="G124">
        <v>0.0228196792304515</v>
      </c>
      <c r="H124" t="s">
        <v>257</v>
      </c>
      <c r="I124" t="s">
        <v>256</v>
      </c>
      <c r="J124">
        <v>0.00698189483955502</v>
      </c>
      <c r="K124" t="s">
        <v>258</v>
      </c>
      <c r="L124" t="s">
        <v>256</v>
      </c>
      <c r="M124">
        <v>0.00326318829320371</v>
      </c>
    </row>
    <row r="125" spans="1:13">
      <c r="A125" t="s">
        <v>253</v>
      </c>
      <c r="B125">
        <v>124</v>
      </c>
      <c r="C125" t="s">
        <v>254</v>
      </c>
      <c r="D125">
        <v>0.992334842681884</v>
      </c>
      <c r="E125" t="s">
        <v>255</v>
      </c>
      <c r="F125" t="s">
        <v>256</v>
      </c>
      <c r="G125">
        <v>0.0228562988340854</v>
      </c>
      <c r="H125" t="s">
        <v>257</v>
      </c>
      <c r="I125" t="s">
        <v>256</v>
      </c>
      <c r="J125">
        <v>0.00698178960010409</v>
      </c>
      <c r="K125" t="s">
        <v>258</v>
      </c>
      <c r="L125" t="s">
        <v>256</v>
      </c>
      <c r="M125">
        <v>0.00326656526885926</v>
      </c>
    </row>
    <row r="126" spans="1:13">
      <c r="A126" t="s">
        <v>253</v>
      </c>
      <c r="B126">
        <v>125</v>
      </c>
      <c r="C126" t="s">
        <v>254</v>
      </c>
      <c r="D126">
        <v>0.992351770401001</v>
      </c>
      <c r="E126" t="s">
        <v>255</v>
      </c>
      <c r="F126" t="s">
        <v>256</v>
      </c>
      <c r="G126">
        <v>0.0228078141808509</v>
      </c>
      <c r="H126" t="s">
        <v>257</v>
      </c>
      <c r="I126" t="s">
        <v>256</v>
      </c>
      <c r="J126">
        <v>0.00697810528799891</v>
      </c>
      <c r="K126" t="s">
        <v>258</v>
      </c>
      <c r="L126" t="s">
        <v>256</v>
      </c>
      <c r="M126">
        <v>0.00326329772360622</v>
      </c>
    </row>
    <row r="127" spans="1:13">
      <c r="A127" t="s">
        <v>253</v>
      </c>
      <c r="B127">
        <v>126</v>
      </c>
      <c r="C127" t="s">
        <v>254</v>
      </c>
      <c r="D127">
        <v>0.992346107959747</v>
      </c>
      <c r="E127" t="s">
        <v>255</v>
      </c>
      <c r="F127" t="s">
        <v>256</v>
      </c>
      <c r="G127">
        <v>0.0228386726230382</v>
      </c>
      <c r="H127" t="s">
        <v>257</v>
      </c>
      <c r="I127" t="s">
        <v>256</v>
      </c>
      <c r="J127">
        <v>0.00697585102170705</v>
      </c>
      <c r="K127" t="s">
        <v>258</v>
      </c>
      <c r="L127" t="s">
        <v>256</v>
      </c>
      <c r="M127">
        <v>0.00326284836046397</v>
      </c>
    </row>
    <row r="128" spans="1:13">
      <c r="A128" t="s">
        <v>253</v>
      </c>
      <c r="B128">
        <v>127</v>
      </c>
      <c r="C128" t="s">
        <v>254</v>
      </c>
      <c r="D128">
        <v>0.992373049259185</v>
      </c>
      <c r="E128" t="s">
        <v>255</v>
      </c>
      <c r="F128" t="s">
        <v>256</v>
      </c>
      <c r="G128">
        <v>0.0227900929749012</v>
      </c>
      <c r="H128" t="s">
        <v>257</v>
      </c>
      <c r="I128" t="s">
        <v>256</v>
      </c>
      <c r="J128">
        <v>0.00697613880038261</v>
      </c>
      <c r="K128" t="s">
        <v>258</v>
      </c>
      <c r="L128" t="s">
        <v>256</v>
      </c>
      <c r="M128">
        <v>0.00326083251275122</v>
      </c>
    </row>
    <row r="129" spans="1:13">
      <c r="A129" t="s">
        <v>253</v>
      </c>
      <c r="B129">
        <v>128</v>
      </c>
      <c r="C129" t="s">
        <v>254</v>
      </c>
      <c r="D129">
        <v>0.992353498935699</v>
      </c>
      <c r="E129" t="s">
        <v>255</v>
      </c>
      <c r="F129" t="s">
        <v>256</v>
      </c>
      <c r="G129">
        <v>0.022834101691842</v>
      </c>
      <c r="H129" t="s">
        <v>257</v>
      </c>
      <c r="I129" t="s">
        <v>256</v>
      </c>
      <c r="J129">
        <v>0.00697931973263621</v>
      </c>
      <c r="K129" t="s">
        <v>258</v>
      </c>
      <c r="L129" t="s">
        <v>256</v>
      </c>
      <c r="M129">
        <v>0.00326287397183477</v>
      </c>
    </row>
    <row r="130" spans="1:13">
      <c r="A130" t="s">
        <v>253</v>
      </c>
      <c r="B130">
        <v>129</v>
      </c>
      <c r="C130" t="s">
        <v>254</v>
      </c>
      <c r="D130">
        <v>0.992350161075592</v>
      </c>
      <c r="E130" t="s">
        <v>255</v>
      </c>
      <c r="F130" t="s">
        <v>256</v>
      </c>
      <c r="G130">
        <v>0.0228150933980941</v>
      </c>
      <c r="H130" t="s">
        <v>257</v>
      </c>
      <c r="I130" t="s">
        <v>256</v>
      </c>
      <c r="J130">
        <v>0.00697405124083161</v>
      </c>
      <c r="K130" t="s">
        <v>258</v>
      </c>
      <c r="L130" t="s">
        <v>256</v>
      </c>
      <c r="M130">
        <v>0.00326123507693409</v>
      </c>
    </row>
    <row r="131" spans="1:13">
      <c r="A131" t="s">
        <v>253</v>
      </c>
      <c r="B131">
        <v>130</v>
      </c>
      <c r="C131" t="s">
        <v>254</v>
      </c>
      <c r="D131">
        <v>0.992383778095245</v>
      </c>
      <c r="E131" t="s">
        <v>255</v>
      </c>
      <c r="F131" t="s">
        <v>256</v>
      </c>
      <c r="G131">
        <v>0.0227396171540021</v>
      </c>
      <c r="H131" t="s">
        <v>257</v>
      </c>
      <c r="I131" t="s">
        <v>256</v>
      </c>
      <c r="J131">
        <v>0.0069735487923026</v>
      </c>
      <c r="K131" t="s">
        <v>258</v>
      </c>
      <c r="L131" t="s">
        <v>256</v>
      </c>
      <c r="M131">
        <v>0.00326487072743475</v>
      </c>
    </row>
    <row r="132" spans="1:13">
      <c r="A132" t="s">
        <v>253</v>
      </c>
      <c r="B132">
        <v>131</v>
      </c>
      <c r="C132" t="s">
        <v>254</v>
      </c>
      <c r="D132">
        <v>0.992369174957275</v>
      </c>
      <c r="E132" t="s">
        <v>255</v>
      </c>
      <c r="F132" t="s">
        <v>256</v>
      </c>
      <c r="G132">
        <v>0.0227559730410575</v>
      </c>
      <c r="H132" t="s">
        <v>257</v>
      </c>
      <c r="I132" t="s">
        <v>256</v>
      </c>
      <c r="J132">
        <v>0.00697313109412789</v>
      </c>
      <c r="K132" t="s">
        <v>258</v>
      </c>
      <c r="L132" t="s">
        <v>256</v>
      </c>
      <c r="M132">
        <v>0.00326091120950877</v>
      </c>
    </row>
    <row r="133" spans="1:13">
      <c r="A133" t="s">
        <v>253</v>
      </c>
      <c r="B133">
        <v>132</v>
      </c>
      <c r="C133" t="s">
        <v>254</v>
      </c>
      <c r="D133">
        <v>0.992384254932403</v>
      </c>
      <c r="E133" t="s">
        <v>255</v>
      </c>
      <c r="F133" t="s">
        <v>256</v>
      </c>
      <c r="G133">
        <v>0.0227338727563619</v>
      </c>
      <c r="H133" t="s">
        <v>257</v>
      </c>
      <c r="I133" t="s">
        <v>256</v>
      </c>
      <c r="J133">
        <v>0.00697304029017686</v>
      </c>
      <c r="K133" t="s">
        <v>258</v>
      </c>
      <c r="L133" t="s">
        <v>256</v>
      </c>
      <c r="M133">
        <v>0.00326543929986655</v>
      </c>
    </row>
    <row r="134" spans="1:13">
      <c r="A134" t="s">
        <v>253</v>
      </c>
      <c r="B134">
        <v>133</v>
      </c>
      <c r="C134" t="s">
        <v>254</v>
      </c>
      <c r="D134">
        <v>0.992378592491149</v>
      </c>
      <c r="E134" t="s">
        <v>255</v>
      </c>
      <c r="F134" t="s">
        <v>256</v>
      </c>
      <c r="G134">
        <v>0.0227299034595489</v>
      </c>
      <c r="H134" t="s">
        <v>257</v>
      </c>
      <c r="I134" t="s">
        <v>256</v>
      </c>
      <c r="J134">
        <v>0.00696853594854474</v>
      </c>
      <c r="K134" t="s">
        <v>258</v>
      </c>
      <c r="L134" t="s">
        <v>256</v>
      </c>
      <c r="M134">
        <v>0.00326295406557619</v>
      </c>
    </row>
    <row r="135" spans="1:13">
      <c r="A135" t="s">
        <v>253</v>
      </c>
      <c r="B135">
        <v>134</v>
      </c>
      <c r="C135" t="s">
        <v>254</v>
      </c>
      <c r="D135">
        <v>0.992384493350982</v>
      </c>
      <c r="E135" t="s">
        <v>255</v>
      </c>
      <c r="F135" t="s">
        <v>256</v>
      </c>
      <c r="G135">
        <v>0.0227074399590492</v>
      </c>
      <c r="H135" t="s">
        <v>257</v>
      </c>
      <c r="I135" t="s">
        <v>256</v>
      </c>
      <c r="J135">
        <v>0.00696622440591454</v>
      </c>
      <c r="K135" t="s">
        <v>258</v>
      </c>
      <c r="L135" t="s">
        <v>256</v>
      </c>
      <c r="M135">
        <v>0.00326040294021368</v>
      </c>
    </row>
    <row r="136" spans="1:13">
      <c r="A136" t="s">
        <v>253</v>
      </c>
      <c r="B136">
        <v>135</v>
      </c>
      <c r="C136" t="s">
        <v>254</v>
      </c>
      <c r="D136">
        <v>0.992390036582946</v>
      </c>
      <c r="E136" t="s">
        <v>255</v>
      </c>
      <c r="F136" t="s">
        <v>256</v>
      </c>
      <c r="G136">
        <v>0.022697826847434</v>
      </c>
      <c r="H136" t="s">
        <v>257</v>
      </c>
      <c r="I136" t="s">
        <v>256</v>
      </c>
      <c r="J136">
        <v>0.00696521019563078</v>
      </c>
      <c r="K136" t="s">
        <v>258</v>
      </c>
      <c r="L136" t="s">
        <v>256</v>
      </c>
      <c r="M136">
        <v>0.00326201901771128</v>
      </c>
    </row>
    <row r="137" spans="1:13">
      <c r="A137" t="s">
        <v>253</v>
      </c>
      <c r="B137">
        <v>136</v>
      </c>
      <c r="C137" t="s">
        <v>254</v>
      </c>
      <c r="D137">
        <v>0.992390036582946</v>
      </c>
      <c r="E137" t="s">
        <v>255</v>
      </c>
      <c r="F137" t="s">
        <v>256</v>
      </c>
      <c r="G137">
        <v>0.0226832833141088</v>
      </c>
      <c r="H137" t="s">
        <v>257</v>
      </c>
      <c r="I137" t="s">
        <v>256</v>
      </c>
      <c r="J137">
        <v>0.00696565629914403</v>
      </c>
      <c r="K137" t="s">
        <v>258</v>
      </c>
      <c r="L137" t="s">
        <v>256</v>
      </c>
      <c r="M137">
        <v>0.00326489540748298</v>
      </c>
    </row>
    <row r="138" spans="1:13">
      <c r="A138" t="s">
        <v>253</v>
      </c>
      <c r="B138">
        <v>137</v>
      </c>
      <c r="C138" t="s">
        <v>254</v>
      </c>
      <c r="D138">
        <v>0.992417752742767</v>
      </c>
      <c r="E138" t="s">
        <v>255</v>
      </c>
      <c r="F138" t="s">
        <v>256</v>
      </c>
      <c r="G138">
        <v>0.0226375684142112</v>
      </c>
      <c r="H138" t="s">
        <v>257</v>
      </c>
      <c r="I138" t="s">
        <v>256</v>
      </c>
      <c r="J138">
        <v>0.00696416804566979</v>
      </c>
      <c r="K138" t="s">
        <v>258</v>
      </c>
      <c r="L138" t="s">
        <v>256</v>
      </c>
      <c r="M138">
        <v>0.00326284812763333</v>
      </c>
    </row>
    <row r="139" spans="1:13">
      <c r="A139" t="s">
        <v>253</v>
      </c>
      <c r="B139">
        <v>138</v>
      </c>
      <c r="C139" t="s">
        <v>254</v>
      </c>
      <c r="D139">
        <v>0.992430090904235</v>
      </c>
      <c r="E139" t="s">
        <v>255</v>
      </c>
      <c r="F139" t="s">
        <v>256</v>
      </c>
      <c r="G139">
        <v>0.02261458709836</v>
      </c>
      <c r="H139" t="s">
        <v>257</v>
      </c>
      <c r="I139" t="s">
        <v>256</v>
      </c>
      <c r="J139">
        <v>0.0069630267098546</v>
      </c>
      <c r="K139" t="s">
        <v>258</v>
      </c>
      <c r="L139" t="s">
        <v>256</v>
      </c>
      <c r="M139">
        <v>0.00326257408596575</v>
      </c>
    </row>
    <row r="140" spans="1:13">
      <c r="A140" t="s">
        <v>253</v>
      </c>
      <c r="B140">
        <v>139</v>
      </c>
      <c r="C140" t="s">
        <v>254</v>
      </c>
      <c r="D140">
        <v>0.992394089698791</v>
      </c>
      <c r="E140" t="s">
        <v>255</v>
      </c>
      <c r="F140" t="s">
        <v>256</v>
      </c>
      <c r="G140">
        <v>0.022685719653964</v>
      </c>
      <c r="H140" t="s">
        <v>257</v>
      </c>
      <c r="I140" t="s">
        <v>256</v>
      </c>
      <c r="J140">
        <v>0.00696113612502813</v>
      </c>
      <c r="K140" t="s">
        <v>258</v>
      </c>
      <c r="L140" t="s">
        <v>256</v>
      </c>
      <c r="M140">
        <v>0.00326275336556136</v>
      </c>
    </row>
    <row r="141" spans="1:13">
      <c r="A141" t="s">
        <v>253</v>
      </c>
      <c r="B141">
        <v>140</v>
      </c>
      <c r="C141" t="s">
        <v>254</v>
      </c>
      <c r="D141">
        <v>0.992419242858886</v>
      </c>
      <c r="E141" t="s">
        <v>255</v>
      </c>
      <c r="F141" t="s">
        <v>256</v>
      </c>
      <c r="G141">
        <v>0.0226228572428226</v>
      </c>
      <c r="H141" t="s">
        <v>257</v>
      </c>
      <c r="I141" t="s">
        <v>256</v>
      </c>
      <c r="J141">
        <v>0.00695541268214583</v>
      </c>
      <c r="K141" t="s">
        <v>258</v>
      </c>
      <c r="L141" t="s">
        <v>256</v>
      </c>
      <c r="M141">
        <v>0.00326310307718813</v>
      </c>
    </row>
    <row r="142" spans="1:13">
      <c r="A142" t="s">
        <v>253</v>
      </c>
      <c r="B142">
        <v>141</v>
      </c>
      <c r="C142" t="s">
        <v>254</v>
      </c>
      <c r="D142">
        <v>0.992403626441955</v>
      </c>
      <c r="E142" t="s">
        <v>255</v>
      </c>
      <c r="F142" t="s">
        <v>256</v>
      </c>
      <c r="G142">
        <v>0.0226584617048501</v>
      </c>
      <c r="H142" t="s">
        <v>257</v>
      </c>
      <c r="I142" t="s">
        <v>256</v>
      </c>
      <c r="J142">
        <v>0.00695947092026472</v>
      </c>
      <c r="K142" t="s">
        <v>258</v>
      </c>
      <c r="L142" t="s">
        <v>256</v>
      </c>
      <c r="M142">
        <v>0.00326374662108719</v>
      </c>
    </row>
    <row r="143" spans="1:13">
      <c r="A143" t="s">
        <v>253</v>
      </c>
      <c r="B143">
        <v>142</v>
      </c>
      <c r="C143" t="s">
        <v>254</v>
      </c>
      <c r="D143">
        <v>0.992417931556701</v>
      </c>
      <c r="E143" t="s">
        <v>255</v>
      </c>
      <c r="F143" t="s">
        <v>256</v>
      </c>
      <c r="G143">
        <v>0.022627618163824</v>
      </c>
      <c r="H143" t="s">
        <v>257</v>
      </c>
      <c r="I143" t="s">
        <v>256</v>
      </c>
      <c r="J143">
        <v>0.00695881526917219</v>
      </c>
      <c r="K143" t="s">
        <v>258</v>
      </c>
      <c r="L143" t="s">
        <v>256</v>
      </c>
      <c r="M143">
        <v>0.00326250516809523</v>
      </c>
    </row>
    <row r="144" spans="1:13">
      <c r="A144" t="s">
        <v>253</v>
      </c>
      <c r="B144">
        <v>143</v>
      </c>
      <c r="C144" t="s">
        <v>254</v>
      </c>
      <c r="D144">
        <v>0.992445111274719</v>
      </c>
      <c r="E144" t="s">
        <v>255</v>
      </c>
      <c r="F144" t="s">
        <v>256</v>
      </c>
      <c r="G144">
        <v>0.0225412808358669</v>
      </c>
      <c r="H144" t="s">
        <v>257</v>
      </c>
      <c r="I144" t="s">
        <v>256</v>
      </c>
      <c r="J144">
        <v>0.00695508951321244</v>
      </c>
      <c r="K144" t="s">
        <v>258</v>
      </c>
      <c r="L144" t="s">
        <v>256</v>
      </c>
      <c r="M144">
        <v>0.00326083949767053</v>
      </c>
    </row>
    <row r="145" spans="1:13">
      <c r="A145" t="s">
        <v>253</v>
      </c>
      <c r="B145">
        <v>144</v>
      </c>
      <c r="C145" t="s">
        <v>254</v>
      </c>
      <c r="D145">
        <v>0.992427051067352</v>
      </c>
      <c r="E145" t="s">
        <v>255</v>
      </c>
      <c r="F145" t="s">
        <v>256</v>
      </c>
      <c r="G145">
        <v>0.0225914344191551</v>
      </c>
      <c r="H145" t="s">
        <v>257</v>
      </c>
      <c r="I145" t="s">
        <v>256</v>
      </c>
      <c r="J145">
        <v>0.00695527903735637</v>
      </c>
      <c r="K145" t="s">
        <v>258</v>
      </c>
      <c r="L145" t="s">
        <v>256</v>
      </c>
      <c r="M145">
        <v>0.0032619466073811</v>
      </c>
    </row>
    <row r="146" spans="1:13">
      <c r="A146" t="s">
        <v>253</v>
      </c>
      <c r="B146">
        <v>145</v>
      </c>
      <c r="C146" t="s">
        <v>254</v>
      </c>
      <c r="D146">
        <v>0.992420732975006</v>
      </c>
      <c r="E146" t="s">
        <v>255</v>
      </c>
      <c r="F146" t="s">
        <v>256</v>
      </c>
      <c r="G146">
        <v>0.0225947387516498</v>
      </c>
      <c r="H146" t="s">
        <v>257</v>
      </c>
      <c r="I146" t="s">
        <v>256</v>
      </c>
      <c r="J146">
        <v>0.00695294933393597</v>
      </c>
      <c r="K146" t="s">
        <v>258</v>
      </c>
      <c r="L146" t="s">
        <v>256</v>
      </c>
      <c r="M146">
        <v>0.00326329004019498</v>
      </c>
    </row>
    <row r="147" spans="1:13">
      <c r="A147" t="s">
        <v>253</v>
      </c>
      <c r="B147">
        <v>146</v>
      </c>
      <c r="C147" t="s">
        <v>254</v>
      </c>
      <c r="D147">
        <v>0.992423295974731</v>
      </c>
      <c r="E147" t="s">
        <v>255</v>
      </c>
      <c r="F147" t="s">
        <v>256</v>
      </c>
      <c r="G147">
        <v>0.0225870143622159</v>
      </c>
      <c r="H147" t="s">
        <v>257</v>
      </c>
      <c r="I147" t="s">
        <v>256</v>
      </c>
      <c r="J147">
        <v>0.00695475237444043</v>
      </c>
      <c r="K147" t="s">
        <v>258</v>
      </c>
      <c r="L147" t="s">
        <v>256</v>
      </c>
      <c r="M147">
        <v>0.00326267653144896</v>
      </c>
    </row>
    <row r="148" spans="1:13">
      <c r="A148" t="s">
        <v>253</v>
      </c>
      <c r="B148">
        <v>147</v>
      </c>
      <c r="C148" t="s">
        <v>254</v>
      </c>
      <c r="D148">
        <v>0.992421746253967</v>
      </c>
      <c r="E148" t="s">
        <v>255</v>
      </c>
      <c r="F148" t="s">
        <v>256</v>
      </c>
      <c r="G148">
        <v>0.0225833225995302</v>
      </c>
      <c r="H148" t="s">
        <v>257</v>
      </c>
      <c r="I148" t="s">
        <v>256</v>
      </c>
      <c r="J148">
        <v>0.0069481385871768</v>
      </c>
      <c r="K148" t="s">
        <v>258</v>
      </c>
      <c r="L148" t="s">
        <v>256</v>
      </c>
      <c r="M148">
        <v>0.00326384603977203</v>
      </c>
    </row>
    <row r="149" spans="1:13">
      <c r="A149" t="s">
        <v>253</v>
      </c>
      <c r="B149">
        <v>148</v>
      </c>
      <c r="C149" t="s">
        <v>254</v>
      </c>
      <c r="D149">
        <v>0.992446959018707</v>
      </c>
      <c r="E149" t="s">
        <v>255</v>
      </c>
      <c r="F149" t="s">
        <v>256</v>
      </c>
      <c r="G149">
        <v>0.0225394628942012</v>
      </c>
      <c r="H149" t="s">
        <v>257</v>
      </c>
      <c r="I149" t="s">
        <v>256</v>
      </c>
      <c r="J149">
        <v>0.00694653391838073</v>
      </c>
      <c r="K149" t="s">
        <v>258</v>
      </c>
      <c r="L149" t="s">
        <v>256</v>
      </c>
      <c r="M149">
        <v>0.00326322647742927</v>
      </c>
    </row>
    <row r="150" spans="1:13">
      <c r="A150" t="s">
        <v>253</v>
      </c>
      <c r="B150">
        <v>149</v>
      </c>
      <c r="C150" t="s">
        <v>254</v>
      </c>
      <c r="D150">
        <v>0.992450714111328</v>
      </c>
      <c r="E150" t="s">
        <v>255</v>
      </c>
      <c r="F150" t="s">
        <v>256</v>
      </c>
      <c r="G150">
        <v>0.0225340835750103</v>
      </c>
      <c r="H150" t="s">
        <v>257</v>
      </c>
      <c r="I150" t="s">
        <v>256</v>
      </c>
      <c r="J150">
        <v>0.00694876257330179</v>
      </c>
      <c r="K150" t="s">
        <v>258</v>
      </c>
      <c r="L150" t="s">
        <v>256</v>
      </c>
      <c r="M150">
        <v>0.00325929862447083</v>
      </c>
    </row>
    <row r="151" spans="1:13">
      <c r="A151" t="s">
        <v>253</v>
      </c>
      <c r="B151">
        <v>150</v>
      </c>
      <c r="C151" t="s">
        <v>254</v>
      </c>
      <c r="D151">
        <v>0.992473423480987</v>
      </c>
      <c r="E151" t="s">
        <v>255</v>
      </c>
      <c r="F151" t="s">
        <v>256</v>
      </c>
      <c r="G151">
        <v>0.0224832743406295</v>
      </c>
      <c r="H151" t="s">
        <v>257</v>
      </c>
      <c r="I151" t="s">
        <v>256</v>
      </c>
      <c r="J151">
        <v>0.00694881845265626</v>
      </c>
      <c r="K151" t="s">
        <v>258</v>
      </c>
      <c r="L151" t="s">
        <v>256</v>
      </c>
      <c r="M151">
        <v>0.00326199177652597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算法版本计划</vt:lpstr>
      <vt:lpstr>训练记录</vt:lpstr>
      <vt:lpstr>训练记录备份</vt:lpstr>
      <vt:lpstr>ldm rerange</vt:lpstr>
      <vt:lpstr>ibug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WeijunHuang</dc:creator>
  <cp:lastModifiedBy>Administrator</cp:lastModifiedBy>
  <dcterms:created xsi:type="dcterms:W3CDTF">2015-06-05T18:19:00Z</dcterms:created>
  <dcterms:modified xsi:type="dcterms:W3CDTF">2021-06-07T01:49:49Z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