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grammeren\Chocolate Printer\"/>
    </mc:Choice>
  </mc:AlternateContent>
  <xr:revisionPtr revIDLastSave="0" documentId="13_ncr:1_{7E621198-C7F7-4AD8-9BD9-A9EE33B1601A}" xr6:coauthVersionLast="47" xr6:coauthVersionMax="47" xr10:uidLastSave="{00000000-0000-0000-0000-000000000000}"/>
  <bookViews>
    <workbookView xWindow="-105" yWindow="0" windowWidth="14610" windowHeight="17385" xr2:uid="{DA9EC0F1-137B-4A84-BDDD-3FD200F8B4E2}"/>
  </bookViews>
  <sheets>
    <sheet name="Temp sensor Ender" sheetId="1" r:id="rId1"/>
    <sheet name="Heating Voltage" sheetId="2" r:id="rId2"/>
    <sheet name="Heating Current" sheetId="3" r:id="rId3"/>
    <sheet name="Temp Sensor Cha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1" i="4"/>
  <c r="C2" i="4"/>
  <c r="C8" i="3"/>
  <c r="C7" i="3"/>
  <c r="C6" i="3"/>
  <c r="C5" i="3"/>
  <c r="C4" i="3"/>
  <c r="C3" i="3"/>
  <c r="C2" i="3"/>
  <c r="C8" i="2"/>
  <c r="C7" i="2"/>
  <c r="C6" i="2"/>
  <c r="C5" i="2"/>
  <c r="C4" i="2"/>
  <c r="C3" i="2"/>
  <c r="C2" i="2"/>
  <c r="A14" i="1"/>
  <c r="A13" i="1"/>
  <c r="A12" i="1"/>
  <c r="A11" i="1"/>
  <c r="A10" i="1"/>
  <c r="A9" i="1"/>
  <c r="A8" i="1"/>
  <c r="A7" i="1"/>
  <c r="A6" i="1"/>
  <c r="D5" i="1"/>
  <c r="A5" i="1"/>
  <c r="D4" i="1"/>
  <c r="A4" i="1"/>
  <c r="A3" i="1"/>
  <c r="A2" i="1"/>
</calcChain>
</file>

<file path=xl/sharedStrings.xml><?xml version="1.0" encoding="utf-8"?>
<sst xmlns="http://schemas.openxmlformats.org/spreadsheetml/2006/main" count="15" uniqueCount="12">
  <si>
    <t>Weerstand - Readout Printer</t>
  </si>
  <si>
    <t>in Ohm</t>
  </si>
  <si>
    <t>y</t>
  </si>
  <si>
    <t>x ( R )</t>
  </si>
  <si>
    <t>in celcius</t>
  </si>
  <si>
    <t>mutlimeter</t>
  </si>
  <si>
    <t>readout Ender V3</t>
  </si>
  <si>
    <t>Current Temperature</t>
  </si>
  <si>
    <t>Target Temperature</t>
  </si>
  <si>
    <t>Voltage</t>
  </si>
  <si>
    <t>difference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</si>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</sst>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0" xfId="0" applyFill="1"/>
    <xf numFmtId="0" fontId="0" fillId="2" borderId="0" xfId="0" applyFill="1" applyAlignment="1">
      <alignment horizontal="center"/>
    </xf>
    <xf numFmtId="3" fontId="0" fillId="0" borderId="0" xfId="0" applyNumberFormat="1"/>
    <xf numFmtId="49" fontId="0" fillId="0" borderId="0" xfId="0" applyNumberFormat="1"/>
    <xf numFmtId="2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'Temp sensor Ender'!$A:$A</c:f>
              <c:strCache>
                <c:ptCount val="1048576"/>
                <c:pt idx="0">
                  <c:v>217</c:v>
                </c:pt>
                <c:pt idx="1">
                  <c:v>994</c:v>
                </c:pt>
                <c:pt idx="2">
                  <c:v>1190</c:v>
                </c:pt>
                <c:pt idx="3">
                  <c:v>9720</c:v>
                </c:pt>
                <c:pt idx="4">
                  <c:v>19500</c:v>
                </c:pt>
                <c:pt idx="5">
                  <c:v>81000</c:v>
                </c:pt>
                <c:pt idx="6">
                  <c:v>558</c:v>
                </c:pt>
                <c:pt idx="7">
                  <c:v>4600</c:v>
                </c:pt>
                <c:pt idx="8">
                  <c:v>1000</c:v>
                </c:pt>
                <c:pt idx="9">
                  <c:v>100000</c:v>
                </c:pt>
                <c:pt idx="10">
                  <c:v>30000</c:v>
                </c:pt>
                <c:pt idx="11">
                  <c:v>555</c:v>
                </c:pt>
                <c:pt idx="12">
                  <c:v>4500</c:v>
                </c:pt>
                <c:pt idx="13">
                  <c:v>559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</c:trendlineLbl>
          </c:trendline>
          <c:xVal>
            <c:numRef>
              <c:f>'Temp sensor Ender'!$A:$A</c:f>
              <c:numCache>
                <c:formatCode>General</c:formatCode>
                <c:ptCount val="1048576"/>
                <c:pt idx="0">
                  <c:v>217</c:v>
                </c:pt>
                <c:pt idx="1">
                  <c:v>994</c:v>
                </c:pt>
                <c:pt idx="2">
                  <c:v>1190</c:v>
                </c:pt>
                <c:pt idx="3">
                  <c:v>9720</c:v>
                </c:pt>
                <c:pt idx="4">
                  <c:v>19500</c:v>
                </c:pt>
                <c:pt idx="5">
                  <c:v>81000</c:v>
                </c:pt>
                <c:pt idx="6">
                  <c:v>558</c:v>
                </c:pt>
                <c:pt idx="7">
                  <c:v>4600</c:v>
                </c:pt>
                <c:pt idx="8">
                  <c:v>1000</c:v>
                </c:pt>
                <c:pt idx="9">
                  <c:v>100000</c:v>
                </c:pt>
                <c:pt idx="10">
                  <c:v>30000</c:v>
                </c:pt>
                <c:pt idx="11">
                  <c:v>555</c:v>
                </c:pt>
                <c:pt idx="12">
                  <c:v>4500</c:v>
                </c:pt>
                <c:pt idx="13">
                  <c:v>559</c:v>
                </c:pt>
              </c:numCache>
            </c:numRef>
          </c:xVal>
          <c:yVal>
            <c:numRef>
              <c:f>'Temp sensor Ender'!$B:$B</c:f>
              <c:numCache>
                <c:formatCode>General</c:formatCode>
                <c:ptCount val="1048576"/>
                <c:pt idx="0">
                  <c:v>253</c:v>
                </c:pt>
                <c:pt idx="1">
                  <c:v>172</c:v>
                </c:pt>
                <c:pt idx="2">
                  <c:v>164</c:v>
                </c:pt>
                <c:pt idx="3">
                  <c:v>85</c:v>
                </c:pt>
                <c:pt idx="4">
                  <c:v>65</c:v>
                </c:pt>
                <c:pt idx="5">
                  <c:v>25</c:v>
                </c:pt>
                <c:pt idx="6">
                  <c:v>200</c:v>
                </c:pt>
                <c:pt idx="7">
                  <c:v>111</c:v>
                </c:pt>
                <c:pt idx="8">
                  <c:v>173</c:v>
                </c:pt>
                <c:pt idx="9">
                  <c:v>25</c:v>
                </c:pt>
                <c:pt idx="10">
                  <c:v>54</c:v>
                </c:pt>
                <c:pt idx="11">
                  <c:v>200</c:v>
                </c:pt>
                <c:pt idx="12">
                  <c:v>111</c:v>
                </c:pt>
                <c:pt idx="13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43-441C-B26D-29EB7EDE3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79408"/>
        <c:axId val="535779768"/>
      </c:scatterChart>
      <c:valAx>
        <c:axId val="53577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5779768"/>
        <c:crosses val="autoZero"/>
        <c:crossBetween val="midCat"/>
      </c:valAx>
      <c:valAx>
        <c:axId val="53577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577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Voltage by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'Heating Voltage'!$C$2:$C$8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</c:numCache>
            </c:numRef>
          </c:xVal>
          <c:yVal>
            <c:numRef>
              <c:f>'Heating Voltage'!$D$2:$D$8</c:f>
              <c:numCache>
                <c:formatCode>General</c:formatCode>
                <c:ptCount val="7"/>
                <c:pt idx="0">
                  <c:v>1.2999999999999999E-2</c:v>
                </c:pt>
                <c:pt idx="1">
                  <c:v>1.8</c:v>
                </c:pt>
                <c:pt idx="2">
                  <c:v>7</c:v>
                </c:pt>
                <c:pt idx="3">
                  <c:v>13</c:v>
                </c:pt>
                <c:pt idx="4">
                  <c:v>24.19</c:v>
                </c:pt>
                <c:pt idx="5">
                  <c:v>24.19</c:v>
                </c:pt>
                <c:pt idx="6">
                  <c:v>24.19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4E-436A-B994-162F32271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557120"/>
        <c:axId val="736579912"/>
      </c:scatterChart>
      <c:valAx>
        <c:axId val="40155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36579912"/>
        <c:crosses val="autoZero"/>
        <c:crossBetween val="midCat"/>
      </c:valAx>
      <c:valAx>
        <c:axId val="73657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0155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 Sensor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Sensor Chars'!$A$1:$A$43</c:f>
              <c:numCache>
                <c:formatCode>General</c:formatCode>
                <c:ptCount val="43"/>
                <c:pt idx="0">
                  <c:v>-55</c:v>
                </c:pt>
                <c:pt idx="1">
                  <c:v>-50</c:v>
                </c:pt>
                <c:pt idx="2">
                  <c:v>-45</c:v>
                </c:pt>
                <c:pt idx="3">
                  <c:v>-40</c:v>
                </c:pt>
                <c:pt idx="4">
                  <c:v>-35</c:v>
                </c:pt>
                <c:pt idx="5">
                  <c:v>-30</c:v>
                </c:pt>
                <c:pt idx="6">
                  <c:v>-25</c:v>
                </c:pt>
                <c:pt idx="7">
                  <c:v>-20</c:v>
                </c:pt>
                <c:pt idx="8">
                  <c:v>-15</c:v>
                </c:pt>
                <c:pt idx="9">
                  <c:v>-10</c:v>
                </c:pt>
                <c:pt idx="10">
                  <c:v>-5</c:v>
                </c:pt>
                <c:pt idx="11">
                  <c:v>0</c:v>
                </c:pt>
                <c:pt idx="12">
                  <c:v>5</c:v>
                </c:pt>
                <c:pt idx="13">
                  <c:v>10</c:v>
                </c:pt>
                <c:pt idx="14">
                  <c:v>15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  <c:pt idx="20">
                  <c:v>45</c:v>
                </c:pt>
                <c:pt idx="21">
                  <c:v>50</c:v>
                </c:pt>
                <c:pt idx="22">
                  <c:v>55</c:v>
                </c:pt>
                <c:pt idx="23">
                  <c:v>60</c:v>
                </c:pt>
                <c:pt idx="24">
                  <c:v>65</c:v>
                </c:pt>
                <c:pt idx="25">
                  <c:v>70</c:v>
                </c:pt>
                <c:pt idx="26">
                  <c:v>75</c:v>
                </c:pt>
                <c:pt idx="27">
                  <c:v>80</c:v>
                </c:pt>
                <c:pt idx="28">
                  <c:v>85</c:v>
                </c:pt>
                <c:pt idx="29">
                  <c:v>90</c:v>
                </c:pt>
                <c:pt idx="30">
                  <c:v>95</c:v>
                </c:pt>
                <c:pt idx="31">
                  <c:v>100</c:v>
                </c:pt>
                <c:pt idx="32">
                  <c:v>105</c:v>
                </c:pt>
                <c:pt idx="33">
                  <c:v>110</c:v>
                </c:pt>
                <c:pt idx="34">
                  <c:v>115</c:v>
                </c:pt>
                <c:pt idx="35">
                  <c:v>120</c:v>
                </c:pt>
                <c:pt idx="36">
                  <c:v>125</c:v>
                </c:pt>
                <c:pt idx="37">
                  <c:v>130</c:v>
                </c:pt>
                <c:pt idx="38">
                  <c:v>135</c:v>
                </c:pt>
                <c:pt idx="39">
                  <c:v>140</c:v>
                </c:pt>
                <c:pt idx="40">
                  <c:v>145</c:v>
                </c:pt>
                <c:pt idx="41">
                  <c:v>150</c:v>
                </c:pt>
                <c:pt idx="42">
                  <c:v>155</c:v>
                </c:pt>
              </c:numCache>
            </c:numRef>
          </c:xVal>
          <c:yVal>
            <c:numRef>
              <c:f>'Temp Sensor Chars'!$C$1:$C$43</c:f>
              <c:numCache>
                <c:formatCode>General</c:formatCode>
                <c:ptCount val="43"/>
                <c:pt idx="0">
                  <c:v>825928</c:v>
                </c:pt>
                <c:pt idx="1">
                  <c:v>574185.19999999995</c:v>
                </c:pt>
                <c:pt idx="2">
                  <c:v>402852.4</c:v>
                </c:pt>
                <c:pt idx="3">
                  <c:v>285178.40000000002</c:v>
                </c:pt>
                <c:pt idx="4">
                  <c:v>203639.6</c:v>
                </c:pt>
                <c:pt idx="5">
                  <c:v>146655.6</c:v>
                </c:pt>
                <c:pt idx="6">
                  <c:v>106358.8</c:v>
                </c:pt>
                <c:pt idx="7">
                  <c:v>77968.799999999988</c:v>
                </c:pt>
                <c:pt idx="8">
                  <c:v>57466.8</c:v>
                </c:pt>
                <c:pt idx="9">
                  <c:v>42790.36</c:v>
                </c:pt>
                <c:pt idx="10">
                  <c:v>32012.36</c:v>
                </c:pt>
                <c:pt idx="11">
                  <c:v>24182.84</c:v>
                </c:pt>
                <c:pt idx="12">
                  <c:v>18440.919999999998</c:v>
                </c:pt>
                <c:pt idx="13">
                  <c:v>14184.8</c:v>
                </c:pt>
                <c:pt idx="14">
                  <c:v>11018.720000000001</c:v>
                </c:pt>
                <c:pt idx="15">
                  <c:v>8624.44</c:v>
                </c:pt>
                <c:pt idx="16">
                  <c:v>6800</c:v>
                </c:pt>
                <c:pt idx="17">
                  <c:v>5400.56</c:v>
                </c:pt>
                <c:pt idx="18">
                  <c:v>4302.2240000000002</c:v>
                </c:pt>
                <c:pt idx="19">
                  <c:v>3450.3199999999997</c:v>
                </c:pt>
                <c:pt idx="20">
                  <c:v>2789.768</c:v>
                </c:pt>
                <c:pt idx="21">
                  <c:v>2268.6839999999997</c:v>
                </c:pt>
                <c:pt idx="22">
                  <c:v>1852.5240000000001</c:v>
                </c:pt>
                <c:pt idx="23">
                  <c:v>1521.16</c:v>
                </c:pt>
                <c:pt idx="24">
                  <c:v>1255.212</c:v>
                </c:pt>
                <c:pt idx="25">
                  <c:v>1040.74</c:v>
                </c:pt>
                <c:pt idx="26">
                  <c:v>867.34</c:v>
                </c:pt>
                <c:pt idx="27">
                  <c:v>726.03600000000006</c:v>
                </c:pt>
                <c:pt idx="28">
                  <c:v>611.5104</c:v>
                </c:pt>
                <c:pt idx="29">
                  <c:v>517.26239999999996</c:v>
                </c:pt>
                <c:pt idx="30">
                  <c:v>438.76319999999998</c:v>
                </c:pt>
                <c:pt idx="31">
                  <c:v>373.59879999999998</c:v>
                </c:pt>
                <c:pt idx="32">
                  <c:v>319.62040000000002</c:v>
                </c:pt>
                <c:pt idx="33">
                  <c:v>274.43439999999998</c:v>
                </c:pt>
                <c:pt idx="34">
                  <c:v>236.25240000000002</c:v>
                </c:pt>
                <c:pt idx="35">
                  <c:v>204.04759999999999</c:v>
                </c:pt>
                <c:pt idx="36">
                  <c:v>176.8408</c:v>
                </c:pt>
                <c:pt idx="37">
                  <c:v>153.74119999999999</c:v>
                </c:pt>
                <c:pt idx="38">
                  <c:v>134.096</c:v>
                </c:pt>
                <c:pt idx="39">
                  <c:v>117.3068</c:v>
                </c:pt>
                <c:pt idx="40">
                  <c:v>102.9452</c:v>
                </c:pt>
                <c:pt idx="41">
                  <c:v>90.582799999999992</c:v>
                </c:pt>
                <c:pt idx="42">
                  <c:v>79.927199999999999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31-4454-8AD9-D7D4D3273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203840"/>
        <c:axId val="417204200"/>
      </c:scatterChart>
      <c:valAx>
        <c:axId val="41720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7204200"/>
        <c:crosses val="autoZero"/>
        <c:crossBetween val="midCat"/>
      </c:valAx>
      <c:valAx>
        <c:axId val="41720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720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499630</xdr:colOff>
      <xdr:row>6</xdr:row>
      <xdr:rowOff>113000</xdr:rowOff>
    </xdr:from>
    <xdr:to>
      <xdr:col>12</xdr:col>
      <xdr:colOff>115108</xdr:colOff>
      <xdr:row>19</xdr:row>
      <xdr:rowOff>156500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AFFC929-F059-6969-2A7F-3FAB1B47F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4762</xdr:rowOff>
    </xdr:from>
    <xdr:to>
      <xdr:col>15</xdr:col>
      <xdr:colOff>52800</xdr:colOff>
      <xdr:row>17</xdr:row>
      <xdr:rowOff>48262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214257C-5E34-C40F-A4E5-75D2FC058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3</xdr:row>
      <xdr:rowOff>14287</xdr:rowOff>
    </xdr:from>
    <xdr:to>
      <xdr:col>13</xdr:col>
      <xdr:colOff>523875</xdr:colOff>
      <xdr:row>22</xdr:row>
      <xdr:rowOff>28575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D86F85B1-F383-91A8-AD16-8750080DF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C7B35-68BF-4294-8D58-74537C63E1AB}">
  <dimension ref="A1:L14"/>
  <sheetViews>
    <sheetView tabSelected="1" zoomScale="115" zoomScaleNormal="115" workbookViewId="0">
      <selection activeCell="A9" sqref="A9:B9"/>
    </sheetView>
  </sheetViews>
  <sheetFormatPr defaultRowHeight="15" x14ac:dyDescent="0.25"/>
  <cols>
    <col min="10" max="10" width="15.42578125" customWidth="1"/>
  </cols>
  <sheetData>
    <row r="1" spans="1:12" x14ac:dyDescent="0.25">
      <c r="A1">
        <v>217</v>
      </c>
      <c r="B1">
        <v>253</v>
      </c>
    </row>
    <row r="2" spans="1:12" x14ac:dyDescent="0.25">
      <c r="A2">
        <f>0.994*10^3</f>
        <v>994</v>
      </c>
      <c r="B2">
        <v>172</v>
      </c>
    </row>
    <row r="3" spans="1:12" x14ac:dyDescent="0.25">
      <c r="A3">
        <f>1.19*10^3</f>
        <v>1190</v>
      </c>
      <c r="B3">
        <v>164</v>
      </c>
      <c r="H3" s="2" t="s">
        <v>0</v>
      </c>
      <c r="I3" s="2"/>
      <c r="J3" s="2"/>
      <c r="K3" s="2"/>
      <c r="L3" s="2"/>
    </row>
    <row r="4" spans="1:12" x14ac:dyDescent="0.25">
      <c r="A4">
        <f>9.72*10^3</f>
        <v>9720</v>
      </c>
      <c r="B4">
        <v>85</v>
      </c>
      <c r="D4">
        <f>400*10^3</f>
        <v>400000</v>
      </c>
      <c r="E4">
        <v>0</v>
      </c>
      <c r="H4" t="s">
        <v>3</v>
      </c>
      <c r="I4" t="s">
        <v>1</v>
      </c>
      <c r="J4" t="s">
        <v>5</v>
      </c>
    </row>
    <row r="5" spans="1:12" x14ac:dyDescent="0.25">
      <c r="A5">
        <f>19.5*10^3</f>
        <v>19500</v>
      </c>
      <c r="B5">
        <v>65</v>
      </c>
      <c r="D5">
        <f>600*10^3</f>
        <v>600000</v>
      </c>
      <c r="E5">
        <v>0</v>
      </c>
      <c r="H5" t="s">
        <v>2</v>
      </c>
      <c r="I5" t="s">
        <v>4</v>
      </c>
      <c r="J5" t="s">
        <v>6</v>
      </c>
    </row>
    <row r="6" spans="1:12" x14ac:dyDescent="0.25">
      <c r="A6">
        <f>81*10^3</f>
        <v>81000</v>
      </c>
      <c r="B6">
        <v>25</v>
      </c>
    </row>
    <row r="7" spans="1:12" x14ac:dyDescent="0.25">
      <c r="A7">
        <f>0.558*10^3</f>
        <v>558</v>
      </c>
      <c r="B7">
        <v>200</v>
      </c>
    </row>
    <row r="8" spans="1:12" x14ac:dyDescent="0.25">
      <c r="A8">
        <f>4.6*10^3</f>
        <v>4600</v>
      </c>
      <c r="B8">
        <v>111</v>
      </c>
    </row>
    <row r="9" spans="1:12" x14ac:dyDescent="0.25">
      <c r="A9">
        <f>1*10^3</f>
        <v>1000</v>
      </c>
      <c r="B9">
        <v>173</v>
      </c>
    </row>
    <row r="10" spans="1:12" x14ac:dyDescent="0.25">
      <c r="A10">
        <f>100*10^3</f>
        <v>100000</v>
      </c>
      <c r="B10">
        <v>25</v>
      </c>
    </row>
    <row r="11" spans="1:12" x14ac:dyDescent="0.25">
      <c r="A11">
        <f>30*10^3</f>
        <v>30000</v>
      </c>
      <c r="B11">
        <v>54</v>
      </c>
    </row>
    <row r="12" spans="1:12" x14ac:dyDescent="0.25">
      <c r="A12">
        <f>0.555*10^3</f>
        <v>555</v>
      </c>
      <c r="B12">
        <v>200</v>
      </c>
    </row>
    <row r="13" spans="1:12" x14ac:dyDescent="0.25">
      <c r="A13">
        <f>4.5*10^3</f>
        <v>4500</v>
      </c>
      <c r="B13">
        <v>111</v>
      </c>
    </row>
    <row r="14" spans="1:12" x14ac:dyDescent="0.25">
      <c r="A14">
        <f>0.559*10^3</f>
        <v>559</v>
      </c>
      <c r="B14">
        <v>200</v>
      </c>
    </row>
  </sheetData>
  <mergeCells count="1">
    <mergeCell ref="H3:L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18B09-E4D4-4A16-BF73-9344E9C5B584}">
  <dimension ref="A1:D8"/>
  <sheetViews>
    <sheetView workbookViewId="0">
      <selection activeCell="F32" sqref="F32"/>
    </sheetView>
  </sheetViews>
  <sheetFormatPr defaultRowHeight="15" x14ac:dyDescent="0.25"/>
  <cols>
    <col min="1" max="1" width="19.28515625" bestFit="1" customWidth="1"/>
    <col min="2" max="2" width="18.28515625" bestFit="1" customWidth="1"/>
  </cols>
  <sheetData>
    <row r="1" spans="1:4" x14ac:dyDescent="0.25">
      <c r="A1" s="1" t="s">
        <v>7</v>
      </c>
      <c r="B1" s="1" t="s">
        <v>8</v>
      </c>
      <c r="C1" s="1" t="s">
        <v>10</v>
      </c>
      <c r="D1" s="1" t="s">
        <v>9</v>
      </c>
    </row>
    <row r="2" spans="1:4" x14ac:dyDescent="0.25">
      <c r="A2">
        <v>253</v>
      </c>
      <c r="B2">
        <v>253</v>
      </c>
      <c r="C2">
        <f t="shared" ref="C2:C7" si="0">B2-A2</f>
        <v>0</v>
      </c>
      <c r="D2">
        <v>1.2999999999999999E-2</v>
      </c>
    </row>
    <row r="3" spans="1:4" x14ac:dyDescent="0.25">
      <c r="A3">
        <v>253</v>
      </c>
      <c r="B3">
        <v>254</v>
      </c>
      <c r="C3">
        <f t="shared" si="0"/>
        <v>1</v>
      </c>
      <c r="D3">
        <v>1.8</v>
      </c>
    </row>
    <row r="4" spans="1:4" x14ac:dyDescent="0.25">
      <c r="A4">
        <v>253</v>
      </c>
      <c r="B4">
        <v>255</v>
      </c>
      <c r="C4">
        <f t="shared" si="0"/>
        <v>2</v>
      </c>
      <c r="D4">
        <v>7</v>
      </c>
    </row>
    <row r="5" spans="1:4" x14ac:dyDescent="0.25">
      <c r="A5">
        <v>253</v>
      </c>
      <c r="B5">
        <v>256</v>
      </c>
      <c r="C5">
        <f t="shared" si="0"/>
        <v>3</v>
      </c>
      <c r="D5">
        <v>13</v>
      </c>
    </row>
    <row r="6" spans="1:4" x14ac:dyDescent="0.25">
      <c r="A6">
        <v>253</v>
      </c>
      <c r="B6">
        <v>257</v>
      </c>
      <c r="C6">
        <f t="shared" si="0"/>
        <v>4</v>
      </c>
      <c r="D6">
        <v>24.19</v>
      </c>
    </row>
    <row r="7" spans="1:4" x14ac:dyDescent="0.25">
      <c r="A7">
        <v>253</v>
      </c>
      <c r="B7">
        <v>258</v>
      </c>
      <c r="C7">
        <f t="shared" si="0"/>
        <v>5</v>
      </c>
      <c r="D7">
        <v>24.19</v>
      </c>
    </row>
    <row r="8" spans="1:4" x14ac:dyDescent="0.25">
      <c r="A8">
        <v>253</v>
      </c>
      <c r="B8">
        <v>260</v>
      </c>
      <c r="C8">
        <f t="shared" ref="C8" si="1">B8-A8</f>
        <v>7</v>
      </c>
      <c r="D8">
        <v>24.19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56C60-ED46-4752-AEC4-4CBA37FD8375}">
  <dimension ref="A1:D8"/>
  <sheetViews>
    <sheetView workbookViewId="0">
      <selection activeCell="D2" sqref="D2"/>
    </sheetView>
  </sheetViews>
  <sheetFormatPr defaultRowHeight="15" x14ac:dyDescent="0.25"/>
  <cols>
    <col min="1" max="1" width="19.28515625" bestFit="1" customWidth="1"/>
    <col min="2" max="2" width="18.28515625" bestFit="1" customWidth="1"/>
    <col min="3" max="3" width="9.140625" customWidth="1"/>
  </cols>
  <sheetData>
    <row r="1" spans="1:4" x14ac:dyDescent="0.25">
      <c r="A1" s="1" t="s">
        <v>7</v>
      </c>
      <c r="B1" s="1" t="s">
        <v>8</v>
      </c>
      <c r="C1" s="1" t="s">
        <v>10</v>
      </c>
      <c r="D1" s="1" t="s">
        <v>11</v>
      </c>
    </row>
    <row r="2" spans="1:4" x14ac:dyDescent="0.25">
      <c r="A2">
        <v>253</v>
      </c>
      <c r="B2">
        <v>253</v>
      </c>
      <c r="C2">
        <f t="shared" ref="C2:C7" si="0">B2-A2</f>
        <v>0</v>
      </c>
    </row>
    <row r="3" spans="1:4" x14ac:dyDescent="0.25">
      <c r="A3">
        <v>253</v>
      </c>
      <c r="B3">
        <v>254</v>
      </c>
      <c r="C3">
        <f t="shared" si="0"/>
        <v>1</v>
      </c>
    </row>
    <row r="4" spans="1:4" x14ac:dyDescent="0.25">
      <c r="A4">
        <v>253</v>
      </c>
      <c r="B4">
        <v>255</v>
      </c>
      <c r="C4">
        <f t="shared" si="0"/>
        <v>2</v>
      </c>
    </row>
    <row r="5" spans="1:4" x14ac:dyDescent="0.25">
      <c r="A5">
        <v>253</v>
      </c>
      <c r="B5">
        <v>256</v>
      </c>
      <c r="C5">
        <f t="shared" si="0"/>
        <v>3</v>
      </c>
    </row>
    <row r="6" spans="1:4" x14ac:dyDescent="0.25">
      <c r="A6">
        <v>253</v>
      </c>
      <c r="B6">
        <v>257</v>
      </c>
      <c r="C6">
        <f t="shared" si="0"/>
        <v>4</v>
      </c>
    </row>
    <row r="7" spans="1:4" x14ac:dyDescent="0.25">
      <c r="A7">
        <v>253</v>
      </c>
      <c r="B7">
        <v>258</v>
      </c>
      <c r="C7">
        <f t="shared" si="0"/>
        <v>5</v>
      </c>
    </row>
    <row r="8" spans="1:4" x14ac:dyDescent="0.25">
      <c r="A8">
        <v>253</v>
      </c>
      <c r="B8">
        <v>260</v>
      </c>
      <c r="C8">
        <f t="shared" ref="C8" si="1">B8-A8</f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28C1F-9117-4252-B0C9-FC52E60C8C6F}">
  <dimension ref="A1:K43"/>
  <sheetViews>
    <sheetView workbookViewId="0">
      <selection activeCell="A22" sqref="A22:C22"/>
    </sheetView>
  </sheetViews>
  <sheetFormatPr defaultRowHeight="15" x14ac:dyDescent="0.25"/>
  <cols>
    <col min="2" max="2" width="9.140625" style="5"/>
  </cols>
  <sheetData>
    <row r="1" spans="1:11" x14ac:dyDescent="0.25">
      <c r="A1">
        <v>-55</v>
      </c>
      <c r="B1" s="5">
        <v>121.46</v>
      </c>
      <c r="C1">
        <f>B1*$E$1</f>
        <v>825928</v>
      </c>
      <c r="E1">
        <v>6800</v>
      </c>
      <c r="H1" s="4"/>
    </row>
    <row r="2" spans="1:11" x14ac:dyDescent="0.25">
      <c r="A2">
        <v>-50</v>
      </c>
      <c r="B2" s="5">
        <v>84.438999999999993</v>
      </c>
      <c r="C2">
        <f>B2*$E$1</f>
        <v>574185.19999999995</v>
      </c>
      <c r="H2" s="4"/>
    </row>
    <row r="3" spans="1:11" x14ac:dyDescent="0.25">
      <c r="A3">
        <v>-45</v>
      </c>
      <c r="B3" s="5">
        <v>59.243000000000002</v>
      </c>
      <c r="C3">
        <f t="shared" ref="C3:C43" si="0">B3*$E$1</f>
        <v>402852.4</v>
      </c>
      <c r="H3" s="4"/>
      <c r="I3" s="3"/>
      <c r="K3" s="3"/>
    </row>
    <row r="4" spans="1:11" x14ac:dyDescent="0.25">
      <c r="A4">
        <v>-40</v>
      </c>
      <c r="B4" s="5">
        <v>41.938000000000002</v>
      </c>
      <c r="C4">
        <f t="shared" si="0"/>
        <v>285178.40000000002</v>
      </c>
      <c r="H4" s="4"/>
      <c r="I4" s="3"/>
      <c r="K4" s="3"/>
    </row>
    <row r="5" spans="1:11" x14ac:dyDescent="0.25">
      <c r="A5">
        <v>-35</v>
      </c>
      <c r="B5" s="5">
        <v>29.946999999999999</v>
      </c>
      <c r="C5">
        <f t="shared" si="0"/>
        <v>203639.6</v>
      </c>
      <c r="H5" s="4"/>
      <c r="I5" s="3"/>
      <c r="K5" s="3"/>
    </row>
    <row r="6" spans="1:11" x14ac:dyDescent="0.25">
      <c r="A6">
        <v>-30</v>
      </c>
      <c r="B6" s="5">
        <v>21.567</v>
      </c>
      <c r="C6">
        <f t="shared" si="0"/>
        <v>146655.6</v>
      </c>
      <c r="H6" s="4"/>
      <c r="I6" s="3"/>
      <c r="K6" s="3"/>
    </row>
    <row r="7" spans="1:11" x14ac:dyDescent="0.25">
      <c r="A7">
        <v>-25</v>
      </c>
      <c r="B7" s="5">
        <v>15.641</v>
      </c>
      <c r="C7">
        <f t="shared" si="0"/>
        <v>106358.8</v>
      </c>
      <c r="H7" s="4"/>
      <c r="I7" s="3"/>
      <c r="K7" s="3"/>
    </row>
    <row r="8" spans="1:11" x14ac:dyDescent="0.25">
      <c r="A8">
        <v>-20</v>
      </c>
      <c r="B8" s="5">
        <v>11.465999999999999</v>
      </c>
      <c r="C8">
        <f t="shared" si="0"/>
        <v>77968.799999999988</v>
      </c>
      <c r="H8" s="4"/>
      <c r="I8" s="3"/>
    </row>
    <row r="9" spans="1:11" x14ac:dyDescent="0.25">
      <c r="A9">
        <v>-15</v>
      </c>
      <c r="B9" s="5">
        <v>8.4510000000000005</v>
      </c>
      <c r="C9">
        <f t="shared" si="0"/>
        <v>57466.8</v>
      </c>
      <c r="H9" s="4"/>
      <c r="I9" s="3"/>
      <c r="K9" s="3"/>
    </row>
    <row r="10" spans="1:11" x14ac:dyDescent="0.25">
      <c r="A10">
        <v>-10</v>
      </c>
      <c r="B10" s="5">
        <v>6.2927</v>
      </c>
      <c r="C10">
        <f t="shared" si="0"/>
        <v>42790.36</v>
      </c>
      <c r="H10" s="4"/>
      <c r="I10" s="3"/>
      <c r="K10" s="3"/>
    </row>
    <row r="11" spans="1:11" x14ac:dyDescent="0.25">
      <c r="A11">
        <v>-5</v>
      </c>
      <c r="B11" s="5">
        <v>4.7077</v>
      </c>
      <c r="C11">
        <f t="shared" si="0"/>
        <v>32012.36</v>
      </c>
      <c r="H11" s="4"/>
      <c r="I11" s="3"/>
      <c r="K11" s="3"/>
    </row>
    <row r="12" spans="1:11" x14ac:dyDescent="0.25">
      <c r="A12">
        <v>0</v>
      </c>
      <c r="B12" s="5">
        <v>3.5562999999999998</v>
      </c>
      <c r="C12">
        <f t="shared" si="0"/>
        <v>24182.84</v>
      </c>
      <c r="H12" s="4"/>
      <c r="I12" s="3"/>
      <c r="K12" s="3"/>
    </row>
    <row r="13" spans="1:11" x14ac:dyDescent="0.25">
      <c r="A13">
        <v>5</v>
      </c>
      <c r="B13" s="5">
        <v>2.7119</v>
      </c>
      <c r="C13">
        <f t="shared" si="0"/>
        <v>18440.919999999998</v>
      </c>
      <c r="H13" s="4"/>
      <c r="I13" s="3"/>
      <c r="K13" s="3"/>
    </row>
    <row r="14" spans="1:11" x14ac:dyDescent="0.25">
      <c r="A14">
        <v>10</v>
      </c>
      <c r="B14" s="5">
        <v>2.0859999999999999</v>
      </c>
      <c r="C14">
        <f t="shared" si="0"/>
        <v>14184.8</v>
      </c>
      <c r="H14" s="4"/>
      <c r="I14" s="3"/>
      <c r="K14" s="3"/>
    </row>
    <row r="15" spans="1:11" x14ac:dyDescent="0.25">
      <c r="A15">
        <v>15</v>
      </c>
      <c r="B15" s="5">
        <v>1.6204000000000001</v>
      </c>
      <c r="C15">
        <f t="shared" si="0"/>
        <v>11018.720000000001</v>
      </c>
      <c r="H15" s="4"/>
      <c r="I15" s="3"/>
      <c r="K15" s="3"/>
    </row>
    <row r="16" spans="1:11" x14ac:dyDescent="0.25">
      <c r="A16">
        <v>20</v>
      </c>
      <c r="B16" s="5">
        <v>1.2683</v>
      </c>
      <c r="C16">
        <f t="shared" si="0"/>
        <v>8624.44</v>
      </c>
      <c r="H16" s="4"/>
      <c r="I16" s="3"/>
      <c r="K16" s="3"/>
    </row>
    <row r="17" spans="1:11" x14ac:dyDescent="0.25">
      <c r="A17">
        <v>25</v>
      </c>
      <c r="B17" s="5">
        <v>1</v>
      </c>
      <c r="C17">
        <f t="shared" si="0"/>
        <v>6800</v>
      </c>
      <c r="H17" s="4"/>
      <c r="I17" s="3"/>
      <c r="K17" s="3"/>
    </row>
    <row r="18" spans="1:11" x14ac:dyDescent="0.25">
      <c r="A18">
        <v>30</v>
      </c>
      <c r="B18" s="5">
        <v>0.79420000000000002</v>
      </c>
      <c r="C18">
        <f t="shared" si="0"/>
        <v>5400.56</v>
      </c>
      <c r="H18" s="4"/>
    </row>
    <row r="19" spans="1:11" x14ac:dyDescent="0.25">
      <c r="A19">
        <v>35</v>
      </c>
      <c r="B19" s="5">
        <v>0.63268000000000002</v>
      </c>
      <c r="C19">
        <f t="shared" si="0"/>
        <v>4302.2240000000002</v>
      </c>
      <c r="H19" s="4"/>
    </row>
    <row r="20" spans="1:11" x14ac:dyDescent="0.25">
      <c r="A20">
        <v>40</v>
      </c>
      <c r="B20" s="5">
        <v>0.50739999999999996</v>
      </c>
      <c r="C20">
        <f t="shared" si="0"/>
        <v>3450.3199999999997</v>
      </c>
      <c r="H20" s="4"/>
    </row>
    <row r="21" spans="1:11" x14ac:dyDescent="0.25">
      <c r="A21">
        <v>45</v>
      </c>
      <c r="B21" s="5">
        <v>0.41026000000000001</v>
      </c>
      <c r="C21">
        <f t="shared" si="0"/>
        <v>2789.768</v>
      </c>
      <c r="H21" s="4"/>
    </row>
    <row r="22" spans="1:11" x14ac:dyDescent="0.25">
      <c r="A22">
        <v>50</v>
      </c>
      <c r="B22" s="5">
        <v>0.33362999999999998</v>
      </c>
      <c r="C22">
        <f t="shared" si="0"/>
        <v>2268.6839999999997</v>
      </c>
      <c r="H22" s="4"/>
    </row>
    <row r="23" spans="1:11" x14ac:dyDescent="0.25">
      <c r="A23">
        <v>55</v>
      </c>
      <c r="B23" s="5">
        <v>0.27243000000000001</v>
      </c>
      <c r="C23">
        <f t="shared" si="0"/>
        <v>1852.5240000000001</v>
      </c>
      <c r="H23" s="4"/>
    </row>
    <row r="24" spans="1:11" x14ac:dyDescent="0.25">
      <c r="A24">
        <v>60</v>
      </c>
      <c r="B24" s="5">
        <v>0.22370000000000001</v>
      </c>
      <c r="C24">
        <f t="shared" si="0"/>
        <v>1521.16</v>
      </c>
      <c r="H24" s="4"/>
    </row>
    <row r="25" spans="1:11" x14ac:dyDescent="0.25">
      <c r="A25">
        <v>65</v>
      </c>
      <c r="B25" s="5">
        <v>0.18459</v>
      </c>
      <c r="C25">
        <f t="shared" si="0"/>
        <v>1255.212</v>
      </c>
      <c r="H25" s="4"/>
    </row>
    <row r="26" spans="1:11" x14ac:dyDescent="0.25">
      <c r="A26">
        <v>70</v>
      </c>
      <c r="B26" s="5">
        <v>0.15304999999999999</v>
      </c>
      <c r="C26">
        <f t="shared" si="0"/>
        <v>1040.74</v>
      </c>
      <c r="H26" s="4"/>
    </row>
    <row r="27" spans="1:11" x14ac:dyDescent="0.25">
      <c r="A27">
        <v>75</v>
      </c>
      <c r="B27" s="5">
        <v>0.12755</v>
      </c>
      <c r="C27">
        <f t="shared" si="0"/>
        <v>867.34</v>
      </c>
      <c r="H27" s="4"/>
    </row>
    <row r="28" spans="1:11" x14ac:dyDescent="0.25">
      <c r="A28">
        <v>80</v>
      </c>
      <c r="B28" s="5">
        <v>0.10677</v>
      </c>
      <c r="C28">
        <f t="shared" si="0"/>
        <v>726.03600000000006</v>
      </c>
      <c r="H28" s="4"/>
    </row>
    <row r="29" spans="1:11" x14ac:dyDescent="0.25">
      <c r="A29">
        <v>85</v>
      </c>
      <c r="B29" s="5">
        <v>8.9927999999999994E-2</v>
      </c>
      <c r="C29">
        <f t="shared" si="0"/>
        <v>611.5104</v>
      </c>
      <c r="H29" s="4"/>
    </row>
    <row r="30" spans="1:11" x14ac:dyDescent="0.25">
      <c r="A30">
        <v>90</v>
      </c>
      <c r="B30" s="5">
        <v>7.6067999999999997E-2</v>
      </c>
      <c r="C30">
        <f t="shared" si="0"/>
        <v>517.26239999999996</v>
      </c>
      <c r="H30" s="4"/>
    </row>
    <row r="31" spans="1:11" x14ac:dyDescent="0.25">
      <c r="A31">
        <v>95</v>
      </c>
      <c r="B31" s="5">
        <v>6.4523999999999998E-2</v>
      </c>
      <c r="C31">
        <f t="shared" si="0"/>
        <v>438.76319999999998</v>
      </c>
      <c r="H31" s="4"/>
    </row>
    <row r="32" spans="1:11" x14ac:dyDescent="0.25">
      <c r="A32">
        <v>100</v>
      </c>
      <c r="B32" s="5">
        <v>5.4940999999999997E-2</v>
      </c>
      <c r="C32">
        <f t="shared" si="0"/>
        <v>373.59879999999998</v>
      </c>
      <c r="H32" s="4"/>
    </row>
    <row r="33" spans="1:8" x14ac:dyDescent="0.25">
      <c r="A33">
        <v>105</v>
      </c>
      <c r="B33" s="5">
        <v>4.7003000000000003E-2</v>
      </c>
      <c r="C33">
        <f t="shared" si="0"/>
        <v>319.62040000000002</v>
      </c>
      <c r="H33" s="4"/>
    </row>
    <row r="34" spans="1:8" x14ac:dyDescent="0.25">
      <c r="A34">
        <v>110</v>
      </c>
      <c r="B34" s="5">
        <v>4.0357999999999998E-2</v>
      </c>
      <c r="C34">
        <f t="shared" si="0"/>
        <v>274.43439999999998</v>
      </c>
      <c r="H34" s="4"/>
    </row>
    <row r="35" spans="1:8" x14ac:dyDescent="0.25">
      <c r="A35">
        <v>115</v>
      </c>
      <c r="B35" s="5">
        <v>3.4743000000000003E-2</v>
      </c>
      <c r="C35">
        <f t="shared" si="0"/>
        <v>236.25240000000002</v>
      </c>
      <c r="H35" s="4"/>
    </row>
    <row r="36" spans="1:8" x14ac:dyDescent="0.25">
      <c r="A36">
        <v>120</v>
      </c>
      <c r="B36" s="5">
        <v>3.0006999999999999E-2</v>
      </c>
      <c r="C36">
        <f t="shared" si="0"/>
        <v>204.04759999999999</v>
      </c>
      <c r="H36" s="4"/>
    </row>
    <row r="37" spans="1:8" x14ac:dyDescent="0.25">
      <c r="A37">
        <v>125</v>
      </c>
      <c r="B37" s="5">
        <v>2.6006000000000001E-2</v>
      </c>
      <c r="C37">
        <f t="shared" si="0"/>
        <v>176.8408</v>
      </c>
      <c r="H37" s="4"/>
    </row>
    <row r="38" spans="1:8" x14ac:dyDescent="0.25">
      <c r="A38">
        <v>130</v>
      </c>
      <c r="B38" s="5">
        <v>2.2609000000000001E-2</v>
      </c>
      <c r="C38">
        <f t="shared" si="0"/>
        <v>153.74119999999999</v>
      </c>
      <c r="H38" s="4"/>
    </row>
    <row r="39" spans="1:8" x14ac:dyDescent="0.25">
      <c r="A39">
        <v>135</v>
      </c>
      <c r="B39" s="5">
        <v>1.9720000000000001E-2</v>
      </c>
      <c r="C39">
        <f t="shared" si="0"/>
        <v>134.096</v>
      </c>
      <c r="H39" s="4"/>
    </row>
    <row r="40" spans="1:8" x14ac:dyDescent="0.25">
      <c r="A40">
        <v>140</v>
      </c>
      <c r="B40" s="5">
        <v>1.7250999999999999E-2</v>
      </c>
      <c r="C40">
        <f t="shared" si="0"/>
        <v>117.3068</v>
      </c>
      <c r="H40" s="4"/>
    </row>
    <row r="41" spans="1:8" x14ac:dyDescent="0.25">
      <c r="A41">
        <v>145</v>
      </c>
      <c r="B41" s="5">
        <v>1.5139E-2</v>
      </c>
      <c r="C41">
        <f t="shared" si="0"/>
        <v>102.9452</v>
      </c>
      <c r="H41" s="4"/>
    </row>
    <row r="42" spans="1:8" x14ac:dyDescent="0.25">
      <c r="A42">
        <v>150</v>
      </c>
      <c r="B42" s="5">
        <v>1.3321E-2</v>
      </c>
      <c r="C42">
        <f t="shared" si="0"/>
        <v>90.582799999999992</v>
      </c>
      <c r="H42" s="4"/>
    </row>
    <row r="43" spans="1:8" x14ac:dyDescent="0.25">
      <c r="A43">
        <v>155</v>
      </c>
      <c r="B43" s="5">
        <v>1.1754000000000001E-2</v>
      </c>
      <c r="C43">
        <f t="shared" si="0"/>
        <v>79.927199999999999</v>
      </c>
      <c r="H43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Temp sensor Ender</vt:lpstr>
      <vt:lpstr>Heating Voltage</vt:lpstr>
      <vt:lpstr>Heating Current</vt:lpstr>
      <vt:lpstr>Temp Sensor 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Meersschaut</dc:creator>
  <cp:lastModifiedBy>Simon</cp:lastModifiedBy>
  <dcterms:created xsi:type="dcterms:W3CDTF">2024-05-22T14:36:24Z</dcterms:created>
  <dcterms:modified xsi:type="dcterms:W3CDTF">2024-05-25T20:06:59Z</dcterms:modified>
</cp:coreProperties>
</file>