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WoodThilsted)\!E - Employees drive\SMH\Master Thesis\ScriptedOrcaFlex\TOWERSixLineModel\InputFilesStatic_0_DEG_SEGMENTS\"/>
    </mc:Choice>
  </mc:AlternateContent>
  <xr:revisionPtr revIDLastSave="0" documentId="13_ncr:1_{589B382F-FA76-4743-96AC-CAF63252FD40}" xr6:coauthVersionLast="45" xr6:coauthVersionMax="45" xr10:uidLastSave="{00000000-0000-0000-0000-000000000000}"/>
  <bookViews>
    <workbookView xWindow="705" yWindow="705" windowWidth="26145" windowHeight="13485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12" l="1"/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I2" i="2"/>
  <c r="O2" i="2" s="1"/>
  <c r="F2" i="2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<sst xmlns="http://schemas.openxmlformats.org/spreadsheetml/2006/main" count="587" uniqueCount="69">
  <si>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</si>
  <si>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</si>
  <si>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</si>
  <si>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</si>
  <si>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</si>
  <si>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</si>
  <si>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</si>
  <si>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</si>
  <si>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</si>
  <si>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</si>
  <si>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</si>
  <si>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</si>
  <si>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</si>
  <si>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</si>
  <si>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</si>
  <si>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</si>
  <si>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</si>
  <si>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</si>
  <si>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</si>
  <si>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</si>
  <si>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</si>
  <si>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</si>
  <si>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</si>
  <si>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</si>
  <si>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</si>
  <si>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</si>
  <si>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</si>
  <si>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</si>
  <si>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</si>
  <si>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</si>
  <si>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</si>
  <si>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</si>
  <si>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</si>
  <si>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</si>
  <si>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</si>
  <si>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</si>
  <si>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</si>
  <si>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</si>
  <si>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</si>
  <si>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</si>
  <si>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</si>
  <si>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</si>
  <si>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</si>
  <si>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</si>
  <si>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</si>
  <si>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</si>
  <si>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</si>
  <si>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</si>
  <si>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</si>
  <si>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</si>
  <si>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</si>
  <si>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</si>
  <si>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</si>
  <si>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</si>
  <si>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</si>
  <si>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</si>
  <si>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</si>
  <si>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</si>
  <si>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</si>
  <si>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</si>
  <si>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Nacelle weight [t]</t>
  </si>
  <si>
    <t>InitialZ</t>
  </si>
  <si>
    <t>Mass</t>
  </si>
  <si>
    <t>Hub height [m]</t>
  </si>
  <si>
    <t>Tower length [m]</t>
  </si>
  <si>
    <t>Skirt length [m]</t>
  </si>
  <si>
    <t>TP length [m]</t>
  </si>
  <si>
    <t>Water depth [m]</t>
  </si>
  <si>
    <t>MP length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</si>
</sst>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65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65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65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65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65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65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65.5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65.5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65.5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65.5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65.5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65.5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65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65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65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65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65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65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65.349999999999994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65.349999999999994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65.349999999999994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65.349999999999994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65.349999999999994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65.349999999999994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65.5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65.5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65.5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65.5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65.5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65.5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65.8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65.8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65.8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65.8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65.8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65.8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67.5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67.5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67.5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67.5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67.5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67.5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68.5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68.5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68.5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68.5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68.5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68.5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tabSelected="1"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68.5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68.5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68.5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68.5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68.5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68.5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E933E-13D4-4446-B93E-8DB0D76D7D4C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R15"/>
  <sheetViews>
    <sheetView workbookViewId="0">
      <selection activeCell="L1" sqref="L1:R2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8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63</v>
      </c>
      <c r="M1" t="s">
        <v>67</v>
      </c>
      <c r="N1" t="s">
        <v>60</v>
      </c>
      <c r="O1" t="s">
        <v>64</v>
      </c>
      <c r="P1" t="s">
        <v>65</v>
      </c>
      <c r="Q1" t="s">
        <v>66</v>
      </c>
      <c r="R1" t="s">
        <v>68</v>
      </c>
    </row>
    <row r="2" spans="1:18" x14ac:dyDescent="0.45">
      <c r="A2">
        <v>0.95</v>
      </c>
      <c r="C2" t="s">
        <v>39</v>
      </c>
      <c r="D2">
        <v>50</v>
      </c>
      <c r="E2">
        <v>0</v>
      </c>
      <c r="F2">
        <f t="shared" ref="F2:F7" si="0">D2*COS(E2*(PI()/180))</f>
        <v>50</v>
      </c>
      <c r="G2">
        <f t="shared" ref="G2:G7" si="1">D2*SIN(E2*(PI()/180))</f>
        <v>0</v>
      </c>
      <c r="I2">
        <f>ATAN((D2/J2))*(180/PI())</f>
        <v>49.30446896050799</v>
      </c>
      <c r="J2">
        <f>LinesBC_Sheet1!F3</f>
        <v>43</v>
      </c>
      <c r="K2" s="5">
        <f>SQRT(D2^2+J2^2)</f>
        <v>65.946948375190189</v>
      </c>
      <c r="L2">
        <f>O2+P2+Q2+R2-M2</f>
        <v>135.6</v>
      </c>
      <c r="M2">
        <v>50</v>
      </c>
      <c r="N2">
        <v>800</v>
      </c>
      <c r="O2">
        <v>113.4</v>
      </c>
      <c r="P2">
        <v>10.5</v>
      </c>
      <c r="Q2">
        <v>15.7</v>
      </c>
      <c r="R2">
        <v>46</v>
      </c>
    </row>
    <row r="3" spans="1:18" x14ac:dyDescent="0.45">
      <c r="A3">
        <v>1.1000000000000001</v>
      </c>
      <c r="C3" t="s">
        <v>33</v>
      </c>
      <c r="D3">
        <f>D2</f>
        <v>50</v>
      </c>
      <c r="E3">
        <v>60</v>
      </c>
      <c r="F3">
        <f t="shared" si="0"/>
        <v>25.000000000000007</v>
      </c>
      <c r="G3">
        <f t="shared" si="1"/>
        <v>43.301270189221931</v>
      </c>
    </row>
    <row r="4" spans="1:18" x14ac:dyDescent="0.45">
      <c r="A4">
        <v>1.1499999999999999</v>
      </c>
      <c r="C4" t="s">
        <v>34</v>
      </c>
      <c r="D4">
        <f>D2</f>
        <v>50</v>
      </c>
      <c r="E4">
        <v>120</v>
      </c>
      <c r="F4">
        <f t="shared" si="0"/>
        <v>-24.999999999999989</v>
      </c>
      <c r="G4">
        <f t="shared" si="1"/>
        <v>43.301270189221938</v>
      </c>
    </row>
    <row r="5" spans="1:18" x14ac:dyDescent="0.45">
      <c r="A5">
        <v>1.2</v>
      </c>
      <c r="C5" t="s">
        <v>36</v>
      </c>
      <c r="D5">
        <f>D2</f>
        <v>50</v>
      </c>
      <c r="E5">
        <v>180</v>
      </c>
      <c r="F5">
        <f t="shared" si="0"/>
        <v>-50</v>
      </c>
      <c r="G5" s="4">
        <f t="shared" si="1"/>
        <v>6.1257422745431001E-15</v>
      </c>
    </row>
    <row r="6" spans="1:18" x14ac:dyDescent="0.45">
      <c r="A6">
        <v>1.25</v>
      </c>
      <c r="C6" t="s">
        <v>40</v>
      </c>
      <c r="D6">
        <f>D2</f>
        <v>50</v>
      </c>
      <c r="E6">
        <v>240</v>
      </c>
      <c r="F6">
        <f t="shared" si="0"/>
        <v>-25.000000000000021</v>
      </c>
      <c r="G6">
        <f t="shared" si="1"/>
        <v>-43.301270189221917</v>
      </c>
    </row>
    <row r="7" spans="1:18" x14ac:dyDescent="0.45">
      <c r="A7">
        <v>1.3</v>
      </c>
      <c r="C7" t="s">
        <v>41</v>
      </c>
      <c r="D7">
        <f>D2</f>
        <v>50</v>
      </c>
      <c r="E7">
        <v>300</v>
      </c>
      <c r="F7">
        <f t="shared" si="0"/>
        <v>25.000000000000007</v>
      </c>
      <c r="G7">
        <f t="shared" si="1"/>
        <v>-43.301270189221931</v>
      </c>
    </row>
    <row r="8" spans="1:18" x14ac:dyDescent="0.45">
      <c r="A8">
        <v>1.31</v>
      </c>
    </row>
    <row r="9" spans="1:18" x14ac:dyDescent="0.45">
      <c r="A9">
        <v>1.3</v>
      </c>
    </row>
    <row r="10" spans="1:18" x14ac:dyDescent="0.45">
      <c r="A10">
        <v>1.3069999999999999</v>
      </c>
    </row>
    <row r="11" spans="1:18" x14ac:dyDescent="0.45">
      <c r="A11">
        <v>1.31</v>
      </c>
    </row>
    <row r="12" spans="1:18" x14ac:dyDescent="0.45">
      <c r="A12">
        <v>1.3160000000000001</v>
      </c>
    </row>
    <row r="13" spans="1:18" x14ac:dyDescent="0.45">
      <c r="A13">
        <v>1.35</v>
      </c>
    </row>
    <row r="14" spans="1:18" x14ac:dyDescent="0.45">
      <c r="A14">
        <v>1.37</v>
      </c>
    </row>
    <row r="15" spans="1:18" x14ac:dyDescent="0.45">
      <c r="A15">
        <v>1.37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J2" sqref="J2:J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8.929687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47.5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47.5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47.5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47.5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47.5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47.5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J2" sqref="J2:J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55.000000000000007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55.000000000000007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55.000000000000007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55.000000000000007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55.000000000000007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55.000000000000007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57.499999999999993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57.499999999999993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57.499999999999993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57.499999999999993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57.499999999999993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57.499999999999993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60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60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60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60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60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60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J2" sqref="J2:J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61</v>
      </c>
      <c r="P1" t="s">
        <v>62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135.6</v>
      </c>
      <c r="G2" s="1">
        <v>0</v>
      </c>
      <c r="H2" s="1">
        <v>0</v>
      </c>
      <c r="I2">
        <f>Factors!$M$2+Factors!$L$2</f>
        <v>185.6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185.6</v>
      </c>
      <c r="P2">
        <f>Factors!N2</f>
        <v>800</v>
      </c>
      <c r="Q2" s="3"/>
      <c r="R2" s="3"/>
    </row>
    <row r="3" spans="1:19" x14ac:dyDescent="0.45">
      <c r="A3">
        <f>Factors!F2</f>
        <v>50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62.5</v>
      </c>
      <c r="J3">
        <v>1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25.000000000000007</v>
      </c>
      <c r="B4">
        <f>Factors!G3</f>
        <v>43.301270189221931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62.5</v>
      </c>
      <c r="J4">
        <v>1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-24.999999999999989</v>
      </c>
      <c r="B5">
        <f>Factors!G4</f>
        <v>43.301270189221938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62.5</v>
      </c>
      <c r="J5">
        <v>1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-50</v>
      </c>
      <c r="B6">
        <f>Factors!G5</f>
        <v>6.1257422745431001E-15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62.5</v>
      </c>
      <c r="J6">
        <v>1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-25.000000000000021</v>
      </c>
      <c r="B7">
        <f>Factors!G6</f>
        <v>-43.301270189221917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62.5</v>
      </c>
      <c r="J7">
        <v>1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25.000000000000007</v>
      </c>
      <c r="B8">
        <f>Factors!G7</f>
        <v>-43.301270189221931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62.5</v>
      </c>
      <c r="J8">
        <v>1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2020-01-13T19:00:51Z</dcterms:modified>
</cp:coreProperties>
</file>