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SixLineModel\InputFilesStatic_0_DEG_SEGMENTS\"/>
    </mc:Choice>
  </mc:AlternateContent>
  <xr:revisionPtr revIDLastSave="0" documentId="13_ncr:1_{9C3A192A-5F7A-4B34-A70F-440824C6F7F2}" xr6:coauthVersionLast="45" xr6:coauthVersionMax="45" xr10:uidLastSave="{00000000-0000-0000-0000-000000000000}"/>
  <bookViews>
    <workbookView xWindow="705" yWindow="705" windowWidth="26145" windowHeight="13485" tabRatio="881" firstSheet="6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P2" i="19" l="1"/>
  <c r="I2" i="19"/>
  <c r="O2" i="19" s="1"/>
  <c r="F2" i="19"/>
  <c r="P2" i="18"/>
  <c r="I2" i="18"/>
  <c r="O2" i="18" s="1"/>
  <c r="F2" i="18"/>
  <c r="P2" i="17"/>
  <c r="I2" i="17"/>
  <c r="O2" i="17" s="1"/>
  <c r="F2" i="17"/>
  <c r="P2" i="16"/>
  <c r="I2" i="16"/>
  <c r="O2" i="16" s="1"/>
  <c r="F2" i="16"/>
  <c r="P2" i="15"/>
  <c r="I2" i="15"/>
  <c r="O2" i="15" s="1"/>
  <c r="F2" i="15"/>
  <c r="P2" i="14"/>
  <c r="I2" i="14"/>
  <c r="O2" i="14" s="1"/>
  <c r="F2" i="14"/>
  <c r="P2" i="13"/>
  <c r="I2" i="13"/>
  <c r="O2" i="13" s="1"/>
  <c r="F2" i="13"/>
  <c r="P2" i="9"/>
  <c r="I2" i="9"/>
  <c r="O2" i="9" s="1"/>
  <c r="F2" i="9"/>
  <c r="P2" i="8"/>
  <c r="I2" i="8"/>
  <c r="O2" i="8" s="1"/>
  <c r="F2" i="8"/>
  <c r="P2" i="7"/>
  <c r="I2" i="7"/>
  <c r="O2" i="7" s="1"/>
  <c r="F2" i="7"/>
  <c r="P2" i="6"/>
  <c r="I2" i="6"/>
  <c r="O2" i="6" s="1"/>
  <c r="F2" i="6"/>
  <c r="P2" i="5"/>
  <c r="I2" i="5"/>
  <c r="O2" i="5" s="1"/>
  <c r="F2" i="5"/>
  <c r="P2" i="4"/>
  <c r="I2" i="4"/>
  <c r="O2" i="4" s="1"/>
  <c r="F2" i="4"/>
  <c r="P2" i="2"/>
  <c r="I2" i="2"/>
  <c r="O2" i="2" s="1"/>
  <c r="F2" i="2"/>
  <c r="J2" i="12" l="1"/>
  <c r="K2" i="12" l="1"/>
  <c r="I2" i="12" l="1"/>
  <c r="D7" i="12" l="1"/>
  <c r="D6" i="12"/>
  <c r="D5" i="12"/>
  <c r="D4" i="12"/>
  <c r="D3" i="12"/>
  <c r="G7" i="12" l="1"/>
  <c r="F7" i="12"/>
  <c r="G6" i="12"/>
  <c r="F6" i="12"/>
  <c r="G5" i="12"/>
  <c r="F5" i="12"/>
  <c r="G4" i="12"/>
  <c r="F4" i="12"/>
  <c r="G3" i="12"/>
  <c r="F3" i="12"/>
  <c r="G2" i="12"/>
  <c r="F2" i="12"/>
  <c r="A3" i="19" l="1"/>
  <c r="A3" i="18"/>
  <c r="B3" i="19"/>
  <c r="B3" i="18"/>
  <c r="B4" i="19"/>
  <c r="B4" i="18"/>
  <c r="B5" i="19"/>
  <c r="B5" i="18"/>
  <c r="B6" i="18"/>
  <c r="B6" i="19"/>
  <c r="A7" i="18"/>
  <c r="A7" i="19"/>
  <c r="A8" i="18"/>
  <c r="A8" i="19"/>
  <c r="A4" i="19"/>
  <c r="A4" i="18"/>
  <c r="A5" i="19"/>
  <c r="A5" i="18"/>
  <c r="A6" i="18"/>
  <c r="A6" i="19"/>
  <c r="B7" i="19"/>
  <c r="B7" i="18"/>
  <c r="B8" i="18"/>
  <c r="B8" i="19"/>
  <c r="A3" i="17"/>
  <c r="A3" i="15"/>
  <c r="A3" i="14"/>
  <c r="A3" i="16"/>
  <c r="A3" i="13"/>
  <c r="B3" i="17"/>
  <c r="B3" i="15"/>
  <c r="B3" i="14"/>
  <c r="B3" i="16"/>
  <c r="B3" i="13"/>
  <c r="A4" i="17"/>
  <c r="A4" i="15"/>
  <c r="A4" i="14"/>
  <c r="A4" i="16"/>
  <c r="A4" i="13"/>
  <c r="B4" i="15"/>
  <c r="B4" i="17"/>
  <c r="B4" i="14"/>
  <c r="B4" i="16"/>
  <c r="B4" i="13"/>
  <c r="A5" i="17"/>
  <c r="A5" i="15"/>
  <c r="A5" i="16"/>
  <c r="A5" i="14"/>
  <c r="A5" i="13"/>
  <c r="B5" i="17"/>
  <c r="B5" i="15"/>
  <c r="B5" i="16"/>
  <c r="B5" i="14"/>
  <c r="B5" i="13"/>
  <c r="A6" i="17"/>
  <c r="A6" i="15"/>
  <c r="A6" i="16"/>
  <c r="A6" i="14"/>
  <c r="A6" i="13"/>
  <c r="B6" i="15"/>
  <c r="B6" i="17"/>
  <c r="B6" i="14"/>
  <c r="B6" i="16"/>
  <c r="B6" i="13"/>
  <c r="A7" i="17"/>
  <c r="A7" i="15"/>
  <c r="A7" i="14"/>
  <c r="A7" i="16"/>
  <c r="A7" i="13"/>
  <c r="B7" i="17"/>
  <c r="B7" i="15"/>
  <c r="B7" i="16"/>
  <c r="B7" i="14"/>
  <c r="B7" i="13"/>
  <c r="A8" i="17"/>
  <c r="A8" i="15"/>
  <c r="A8" i="14"/>
  <c r="A8" i="16"/>
  <c r="A8" i="13"/>
  <c r="B8" i="16"/>
  <c r="B8" i="14"/>
  <c r="B8" i="15"/>
  <c r="B8" i="17"/>
  <c r="B8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6" i="2"/>
  <c r="A6" i="7"/>
  <c r="A6" i="4"/>
  <c r="A6" i="8"/>
  <c r="A6" i="6"/>
  <c r="A6" i="9"/>
  <c r="A6" i="5"/>
  <c r="A3" i="2"/>
  <c r="A3" i="7"/>
  <c r="A3" i="5"/>
  <c r="A3" i="9"/>
  <c r="A3" i="8"/>
  <c r="A3" i="6"/>
  <c r="A3" i="4"/>
  <c r="B6" i="2"/>
  <c r="B6" i="9"/>
  <c r="B6" i="8"/>
  <c r="B6" i="6"/>
  <c r="B6" i="4"/>
  <c r="B6" i="7"/>
  <c r="B6" i="5"/>
  <c r="A7" i="2"/>
  <c r="A7" i="7"/>
  <c r="A7" i="5"/>
  <c r="A7" i="8"/>
  <c r="A7" i="6"/>
  <c r="A7" i="4"/>
  <c r="A7" i="9"/>
  <c r="B7" i="2"/>
  <c r="B7" i="9"/>
  <c r="B7" i="7"/>
  <c r="B7" i="6"/>
  <c r="B7" i="4"/>
  <c r="B7" i="8"/>
  <c r="B7" i="5"/>
  <c r="A4" i="2"/>
  <c r="A4" i="5"/>
  <c r="A4" i="8"/>
  <c r="A4" i="6"/>
  <c r="A4" i="4"/>
  <c r="A4" i="9"/>
  <c r="A4" i="7"/>
  <c r="A8" i="2"/>
  <c r="A8" i="8"/>
  <c r="A8" i="4"/>
  <c r="A8" i="6"/>
  <c r="A8" i="9"/>
  <c r="A8" i="7"/>
  <c r="A8" i="5"/>
  <c r="B3" i="2"/>
  <c r="B3" i="7"/>
  <c r="B3" i="6"/>
  <c r="B3" i="4"/>
  <c r="B3" i="9"/>
  <c r="B3" i="8"/>
  <c r="B3" i="5"/>
  <c r="B8" i="2"/>
  <c r="B8" i="9"/>
  <c r="B8" i="7"/>
  <c r="B8" i="5"/>
  <c r="B8" i="4"/>
  <c r="B8" i="6"/>
  <c r="B8" i="8"/>
  <c r="I7" i="16" l="1"/>
  <c r="I6" i="16"/>
  <c r="I3" i="16"/>
  <c r="I8" i="16"/>
  <c r="I4" i="16"/>
  <c r="I5" i="16"/>
  <c r="I8" i="18"/>
  <c r="I4" i="18"/>
  <c r="I6" i="18"/>
  <c r="I3" i="18"/>
  <c r="I7" i="18"/>
  <c r="I5" i="18"/>
  <c r="I7" i="17"/>
  <c r="I8" i="17"/>
  <c r="I6" i="17"/>
  <c r="I5" i="17"/>
  <c r="I4" i="17"/>
  <c r="I3" i="17"/>
  <c r="I8" i="19"/>
  <c r="I3" i="19"/>
  <c r="I7" i="19"/>
  <c r="I6" i="19"/>
  <c r="I5" i="19"/>
  <c r="I4" i="19"/>
  <c r="I7" i="13"/>
  <c r="I6" i="13"/>
  <c r="I4" i="13"/>
  <c r="I5" i="13"/>
  <c r="I3" i="13"/>
  <c r="I8" i="13"/>
  <c r="I8" i="14"/>
  <c r="I7" i="14"/>
  <c r="I6" i="14"/>
  <c r="I5" i="14"/>
  <c r="I4" i="14"/>
  <c r="I3" i="14"/>
  <c r="I8" i="15"/>
  <c r="I7" i="15"/>
  <c r="I6" i="15"/>
  <c r="I5" i="15"/>
  <c r="I4" i="15"/>
  <c r="I3" i="15"/>
  <c r="I8" i="8"/>
  <c r="I7" i="8"/>
  <c r="I3" i="8"/>
  <c r="I6" i="8"/>
  <c r="I4" i="8"/>
  <c r="I5" i="8"/>
  <c r="I6" i="9"/>
  <c r="I7" i="9"/>
  <c r="I3" i="9"/>
  <c r="I8" i="9"/>
  <c r="I5" i="9"/>
  <c r="I4" i="9"/>
  <c r="I6" i="5"/>
  <c r="I7" i="5"/>
  <c r="I3" i="5"/>
  <c r="I8" i="5"/>
  <c r="I4" i="5"/>
  <c r="I5" i="5"/>
  <c r="I8" i="7"/>
  <c r="I5" i="7"/>
  <c r="I3" i="7"/>
  <c r="I7" i="7"/>
  <c r="I6" i="7"/>
  <c r="I4" i="7"/>
  <c r="I5" i="4"/>
  <c r="I3" i="4"/>
  <c r="I6" i="4"/>
  <c r="I4" i="4"/>
  <c r="I7" i="4"/>
  <c r="I8" i="4"/>
  <c r="I8" i="2"/>
  <c r="I7" i="2"/>
  <c r="I5" i="2"/>
  <c r="I4" i="2"/>
  <c r="I6" i="2"/>
  <c r="I3" i="2"/>
  <c r="I6" i="6"/>
  <c r="I8" i="6"/>
  <c r="I7" i="6"/>
  <c r="I5" i="6"/>
  <c r="I3" i="6"/>
  <c r="I4" i="6"/>
</calcChain>
</file>

<file path=xl/sharedStrings.xml><?xml version="1.0" encoding="utf-8"?>
<sst xmlns="http://schemas.openxmlformats.org/spreadsheetml/2006/main" count="587" uniqueCount="69">
  <si>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</si>
  <si>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</si>
  <si>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</si>
  <si>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</si>
  <si>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</si>
  <si>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</si>
  <si>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</si>
  <si>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</si>
  <si>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</si>
  <si>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</si>
  <si>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</si>
  <si>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</si>
  <si>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</si>
  <si>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</si>
  <si>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</si>
  <si>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</si>
  <si>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</si>
  <si>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</si>
  <si>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</si>
  <si>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</si>
  <si>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</si>
  <si>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</si>
  <si>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</si>
  <si>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</si>
  <si>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</si>
  <si>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</si>
  <si>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</si>
  <si>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</si>
  <si>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</si>
  <si>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</si>
  <si>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</si>
  <si>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</si>
  <si>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</si>
  <si>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</si>
  <si>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</si>
  <si>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</si>
  <si>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</si>
  <si>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</si>
  <si>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</si>
  <si>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</si>
  <si>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</si>
  <si>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</si>
  <si>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</si>
  <si>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</si>
  <si>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</si>
  <si>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</si>
  <si>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</si>
  <si>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</si>
  <si>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</si>
  <si>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Cable attachment angle</t>
  </si>
  <si>
    <t>h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</si>
  <si>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</si>
  <si>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</si>
  <si>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</si>
  <si>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</si>
  <si>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</si>
  <si>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</si>
  <si>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</si>
  <si>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</si>
  <si>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</si>
  <si>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Nacelle weight [t]</t>
  </si>
  <si>
    <t>InitialZ</t>
  </si>
  <si>
    <t>Mass</t>
  </si>
  <si>
    <t>Hub height [m]</t>
  </si>
  <si>
    <t>Tower length [m]</t>
  </si>
  <si>
    <t>Skirt length [m]</t>
  </si>
  <si>
    <t>TP length [m]</t>
  </si>
  <si>
    <t>Water depth [m]</t>
  </si>
  <si>
    <t>MP length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</si>
</sst>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90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90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90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(Factors!$A$7)*$A$3</f>
        <v>90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(Factors!$A$7)*$A$3</f>
        <v>90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(Factors!$A$7)*$A$3</f>
        <v>90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90.24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90.24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90.24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(Factors!$A$8)*$A$3</f>
        <v>90.24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(Factors!$A$8)*$A$3</f>
        <v>90.24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(Factors!$A$8)*$A$3</f>
        <v>90.24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90.559999999999988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90.559999999999988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90.559999999999988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(Factors!$A$9)*$A$3</f>
        <v>90.559999999999988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(Factors!$A$9)*$A$3</f>
        <v>90.559999999999988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(Factors!$A$9)*$A$3</f>
        <v>90.559999999999988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91.199999999999989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91.199999999999989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91.199999999999989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(Factors!$A$10)*$A$3</f>
        <v>91.199999999999989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(Factors!$A$10)*$A$3</f>
        <v>91.199999999999989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(Factors!$A$10)*$A$3</f>
        <v>91.199999999999989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92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92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92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(Factors!$A$11)*$A$3</f>
        <v>92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(Factors!$A$11)*$A$3</f>
        <v>92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(Factors!$A$11)*$A$3</f>
        <v>92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94.399999999999991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94.399999999999991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94.399999999999991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(Factors!$A$12)*$A$3</f>
        <v>94.399999999999991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(Factors!$A$12)*$A$3</f>
        <v>94.399999999999991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(Factors!$A$12)*$A$3</f>
        <v>94.399999999999991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94.399999999999991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94.399999999999991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94.399999999999991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(Factors!$A$13)*$A$3</f>
        <v>94.399999999999991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(Factors!$A$13)*$A$3</f>
        <v>94.399999999999991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(Factors!$A$13)*$A$3</f>
        <v>94.399999999999991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0A65-F19C-4449-9887-3E5BDC758150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94.399999999999991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94.399999999999991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94.399999999999991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(Factors!$A$14)*$A$3</f>
        <v>94.399999999999991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(Factors!$A$14)*$A$3</f>
        <v>94.399999999999991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(Factors!$A$14)*$A$3</f>
        <v>94.399999999999991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C36C-CE7A-48D7-BF05-ED34EA4FBF55}">
  <dimension ref="A1:S15"/>
  <sheetViews>
    <sheetView tabSelected="1"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94.399999999999991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94.399999999999991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94.399999999999991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(Factors!$A$15)*$A$3</f>
        <v>94.399999999999991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(Factors!$A$15)*$A$3</f>
        <v>94.399999999999991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(Factors!$A$15)*$A$3</f>
        <v>94.399999999999991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2346-C8A1-4CC3-A26E-3CC47774E7A3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R15"/>
  <sheetViews>
    <sheetView workbookViewId="0">
      <selection activeCell="L1" sqref="L1:R2"/>
    </sheetView>
  </sheetViews>
  <sheetFormatPr defaultRowHeight="14.25" x14ac:dyDescent="0.45"/>
  <cols>
    <col min="1" max="1" width="12.265625" customWidth="1"/>
  </cols>
  <sheetData>
    <row r="1" spans="1:18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49</v>
      </c>
      <c r="J1" t="s">
        <v>50</v>
      </c>
      <c r="K1" t="s">
        <v>51</v>
      </c>
      <c r="L1" t="s">
        <v>63</v>
      </c>
      <c r="M1" t="s">
        <v>67</v>
      </c>
      <c r="N1" t="s">
        <v>60</v>
      </c>
      <c r="O1" t="s">
        <v>64</v>
      </c>
      <c r="P1" t="s">
        <v>65</v>
      </c>
      <c r="Q1" t="s">
        <v>66</v>
      </c>
      <c r="R1" t="s">
        <v>68</v>
      </c>
    </row>
    <row r="2" spans="1:18" x14ac:dyDescent="0.45">
      <c r="A2">
        <v>0.95</v>
      </c>
      <c r="C2" t="s">
        <v>39</v>
      </c>
      <c r="D2">
        <v>80</v>
      </c>
      <c r="E2">
        <v>0</v>
      </c>
      <c r="F2">
        <f t="shared" ref="F2:F7" si="0">D2*COS(E2*(PI()/180))</f>
        <v>80</v>
      </c>
      <c r="G2">
        <f t="shared" ref="G2:G7" si="1">D2*SIN(E2*(PI()/180))</f>
        <v>0</v>
      </c>
      <c r="I2">
        <f>ATAN((D2/J2))*(180/PI())</f>
        <v>61.741970385293115</v>
      </c>
      <c r="J2">
        <f>LinesBC_Sheet1!F3</f>
        <v>43</v>
      </c>
      <c r="K2" s="5">
        <f>SQRT(D2^2+J2^2)</f>
        <v>90.824005637276315</v>
      </c>
      <c r="L2">
        <f>O2+P2+Q2+R2-M2</f>
        <v>135.6</v>
      </c>
      <c r="M2">
        <v>50</v>
      </c>
      <c r="N2">
        <v>800</v>
      </c>
      <c r="O2">
        <v>113.4</v>
      </c>
      <c r="P2">
        <v>10.5</v>
      </c>
      <c r="Q2">
        <v>15.7</v>
      </c>
      <c r="R2">
        <v>46</v>
      </c>
    </row>
    <row r="3" spans="1:18" x14ac:dyDescent="0.45">
      <c r="A3">
        <v>1</v>
      </c>
      <c r="C3" t="s">
        <v>33</v>
      </c>
      <c r="D3">
        <f>D2</f>
        <v>80</v>
      </c>
      <c r="E3">
        <v>60</v>
      </c>
      <c r="F3">
        <f t="shared" si="0"/>
        <v>40.000000000000007</v>
      </c>
      <c r="G3">
        <f t="shared" si="1"/>
        <v>69.282032302755084</v>
      </c>
    </row>
    <row r="4" spans="1:18" x14ac:dyDescent="0.45">
      <c r="A4">
        <v>1.05</v>
      </c>
      <c r="C4" t="s">
        <v>34</v>
      </c>
      <c r="D4">
        <f>D2</f>
        <v>80</v>
      </c>
      <c r="E4">
        <v>120</v>
      </c>
      <c r="F4">
        <f t="shared" si="0"/>
        <v>-39.999999999999986</v>
      </c>
      <c r="G4">
        <f t="shared" si="1"/>
        <v>69.282032302755098</v>
      </c>
    </row>
    <row r="5" spans="1:18" x14ac:dyDescent="0.45">
      <c r="A5">
        <v>1.1000000000000001</v>
      </c>
      <c r="C5" t="s">
        <v>36</v>
      </c>
      <c r="D5">
        <f>D2</f>
        <v>80</v>
      </c>
      <c r="E5">
        <v>180</v>
      </c>
      <c r="F5">
        <f t="shared" si="0"/>
        <v>-80</v>
      </c>
      <c r="G5" s="4">
        <f t="shared" si="1"/>
        <v>9.8011876392689601E-15</v>
      </c>
    </row>
    <row r="6" spans="1:18" x14ac:dyDescent="0.45">
      <c r="A6">
        <v>1.1200000000000001</v>
      </c>
      <c r="C6" t="s">
        <v>40</v>
      </c>
      <c r="D6">
        <f>D2</f>
        <v>80</v>
      </c>
      <c r="E6">
        <v>240</v>
      </c>
      <c r="F6">
        <f t="shared" si="0"/>
        <v>-40.000000000000036</v>
      </c>
      <c r="G6">
        <f t="shared" si="1"/>
        <v>-69.28203230275507</v>
      </c>
    </row>
    <row r="7" spans="1:18" x14ac:dyDescent="0.45">
      <c r="A7">
        <v>1.125</v>
      </c>
      <c r="C7" t="s">
        <v>41</v>
      </c>
      <c r="D7">
        <f>D2</f>
        <v>80</v>
      </c>
      <c r="E7">
        <v>300</v>
      </c>
      <c r="F7">
        <f t="shared" si="0"/>
        <v>40.000000000000007</v>
      </c>
      <c r="G7">
        <f t="shared" si="1"/>
        <v>-69.282032302755084</v>
      </c>
    </row>
    <row r="8" spans="1:18" x14ac:dyDescent="0.45">
      <c r="A8">
        <v>1.1279999999999999</v>
      </c>
    </row>
    <row r="9" spans="1:18" x14ac:dyDescent="0.45">
      <c r="A9">
        <v>1.1319999999999999</v>
      </c>
    </row>
    <row r="10" spans="1:18" x14ac:dyDescent="0.45">
      <c r="A10">
        <v>1.1399999999999999</v>
      </c>
    </row>
    <row r="11" spans="1:18" x14ac:dyDescent="0.45">
      <c r="A11">
        <v>1.1499999999999999</v>
      </c>
    </row>
    <row r="12" spans="1:18" x14ac:dyDescent="0.45">
      <c r="A12">
        <v>1.18</v>
      </c>
    </row>
    <row r="13" spans="1:18" x14ac:dyDescent="0.45">
      <c r="A13">
        <v>1.18</v>
      </c>
    </row>
    <row r="14" spans="1:18" x14ac:dyDescent="0.45">
      <c r="A14">
        <v>1.18</v>
      </c>
    </row>
    <row r="15" spans="1:18" x14ac:dyDescent="0.45">
      <c r="A15">
        <v>1.18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E9" sqref="E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J2" sqref="J2:J8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76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76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76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(Factors!$A$2)*$A$3</f>
        <v>76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(Factors!$A$2)*$A$3</f>
        <v>76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(Factors!$A$2)*$A$3</f>
        <v>76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J2" sqref="J2:J8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80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80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80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(Factors!$A$3)*$A$3</f>
        <v>80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(Factors!$A$3)*$A$3</f>
        <v>80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(Factors!$A$3)*$A$3</f>
        <v>80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84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84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84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(Factors!$A$4)*$A$3</f>
        <v>84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(Factors!$A$4)*$A$3</f>
        <v>84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(Factors!$A$4)*$A$3</f>
        <v>84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88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88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88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(Factors!$A$5)*$A$3</f>
        <v>88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(Factors!$A$5)*$A$3</f>
        <v>88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(Factors!$A$5)*$A$3</f>
        <v>88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89.600000000000009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89.600000000000009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89.600000000000009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(Factors!$A$6)*$A$3</f>
        <v>89.600000000000009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(Factors!$A$6)*$A$3</f>
        <v>89.600000000000009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(Factors!$A$6)*$A$3</f>
        <v>89.600000000000009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2020-01-13T19:04:27Z</dcterms:modified>
</cp:coreProperties>
</file>