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8145A01B-0E4D-4C03-99D7-8B4AA81F2C7A}" xr6:coauthVersionLast="45" xr6:coauthVersionMax="45" xr10:uidLastSave="{00000000-0000-0000-0000-000000000000}"/>
  <bookViews>
    <workbookView xWindow="1253" yWindow="1763" windowWidth="26144" windowHeight="13485" tabRatio="879" firstSheet="2" activeTab="8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O2" i="5"/>
  <c r="O2" i="4"/>
  <c r="O2" i="2"/>
  <c r="P2" i="5"/>
  <c r="P2" i="4"/>
  <c r="P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D3" i="12"/>
  <c r="I2" i="12" l="1"/>
  <c r="K2" i="12"/>
  <c r="D4" i="12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<sst xmlns="http://schemas.openxmlformats.org/spreadsheetml/2006/main" count="443" uniqueCount="60">
  <si>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</si>
  <si>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</si>
  <si>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</si>
  <si>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</si>
  <si>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</si>
  <si>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</si>
  <si>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</si>
  <si>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</si>
  <si>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</si>
  <si>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</si>
  <si>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</si>
  <si>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</si>
  <si>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</si>
  <si>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</si>
  <si>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</si>
  <si>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</si>
  <si>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</si>
  <si>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</si>
  <si>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</si>
  <si>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</si>
  <si>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</si>
  <si>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</si>
  <si>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</si>
  <si>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</si>
  <si>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</si>
  <si>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</si>
  <si>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</si>
  <si>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</si>
  <si>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</si>
  <si>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</si>
  <si>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</si>
  <si>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</si>
  <si>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</si>
  <si>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</si>
  <si>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</si>
  <si>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</si>
  <si>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</si>
  <si>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</si>
  <si>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</si>
  <si>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</si>
  <si>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</si>
  <si>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</si>
  <si>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</si>
  <si>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</si>
  <si>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</si>
  <si>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</si>
  <si>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</si>
  <si>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</si>
  <si>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</si>
  <si>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nothing</t>
  </si>
  <si>
    <t>buoy1</t>
  </si>
  <si>
    <t>InitialZ</t>
  </si>
  <si>
    <t>Mass</t>
  </si>
  <si>
    <t>Nacelle weight [t]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</si>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</sst>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cols>
    <col min="12" max="12" width="13.3984375" customWidth="1"/>
    <col min="14" max="14" width="24.33203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47.5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47.5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47.5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49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49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49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49.275000000000006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49.275000000000006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49.275000000000006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49.5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49.5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49.5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49.625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49.625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49.625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49.75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49.75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49.75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49.875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49.875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49.875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52.5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1" sqref="O1:P5"/>
    </sheetView>
  </sheetViews>
  <sheetFormatPr defaultRowHeight="14.25" x14ac:dyDescent="0.45"/>
  <cols>
    <col min="14" max="14" width="25.86328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52.5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2BA8-6AD6-4DE6-95F4-AE7D0E5ADE12}">
  <dimension ref="A1:A5"/>
  <sheetViews>
    <sheetView workbookViewId="0">
      <selection activeCell="A6" sqref="A6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50</v>
      </c>
    </row>
    <row r="3" spans="1:1" x14ac:dyDescent="0.45">
      <c r="A3" t="s">
        <v>49</v>
      </c>
    </row>
    <row r="4" spans="1:1" x14ac:dyDescent="0.45">
      <c r="A4" t="s">
        <v>49</v>
      </c>
    </row>
    <row r="5" spans="1:1" x14ac:dyDescent="0.45">
      <c r="A5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  <col min="9" max="9" width="20.9296875" customWidth="1"/>
    <col min="13" max="13" width="14.0664062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53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25</v>
      </c>
      <c r="E2">
        <v>0</v>
      </c>
      <c r="F2">
        <f t="shared" ref="F2:F4" si="0">D2*COS(E2*(PI()/180))</f>
        <v>25</v>
      </c>
      <c r="G2">
        <f t="shared" ref="G2:G4" si="1">D2*SIN(E2*(PI()/180))</f>
        <v>0</v>
      </c>
      <c r="I2">
        <f>ATAN((D2/J2))*(180/PI())</f>
        <v>30.173520029644333</v>
      </c>
      <c r="J2">
        <f>LinesBC_Sheet1!F3</f>
        <v>43</v>
      </c>
      <c r="K2" s="5">
        <f>SQRT(D2^2+J2^2)</f>
        <v>49.739320461783549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1.5</v>
      </c>
      <c r="C3" t="s">
        <v>33</v>
      </c>
      <c r="D3">
        <f>D2</f>
        <v>25</v>
      </c>
      <c r="E3">
        <v>120</v>
      </c>
      <c r="F3">
        <f t="shared" si="0"/>
        <v>-12.499999999999995</v>
      </c>
      <c r="G3">
        <f t="shared" si="1"/>
        <v>21.650635094610969</v>
      </c>
    </row>
    <row r="4" spans="1:18" x14ac:dyDescent="0.45">
      <c r="A4">
        <v>1.6</v>
      </c>
      <c r="C4" t="s">
        <v>34</v>
      </c>
      <c r="D4">
        <f>D2</f>
        <v>25</v>
      </c>
      <c r="E4">
        <v>240</v>
      </c>
      <c r="F4">
        <f t="shared" si="0"/>
        <v>-12.500000000000011</v>
      </c>
      <c r="G4">
        <f t="shared" si="1"/>
        <v>-21.650635094610958</v>
      </c>
    </row>
    <row r="5" spans="1:18" x14ac:dyDescent="0.45">
      <c r="A5">
        <v>1.7</v>
      </c>
      <c r="G5" s="4"/>
    </row>
    <row r="6" spans="1:18" x14ac:dyDescent="0.45">
      <c r="A6">
        <v>1.8</v>
      </c>
    </row>
    <row r="7" spans="1:18" x14ac:dyDescent="0.45">
      <c r="A7">
        <v>1.9</v>
      </c>
    </row>
    <row r="8" spans="1:18" x14ac:dyDescent="0.45">
      <c r="A8">
        <v>1.96</v>
      </c>
    </row>
    <row r="9" spans="1:18" x14ac:dyDescent="0.45">
      <c r="A9">
        <v>1.9710000000000001</v>
      </c>
    </row>
    <row r="10" spans="1:18" x14ac:dyDescent="0.45">
      <c r="A10">
        <v>1.98</v>
      </c>
    </row>
    <row r="11" spans="1:18" x14ac:dyDescent="0.45">
      <c r="A11">
        <v>1.9850000000000001</v>
      </c>
    </row>
    <row r="12" spans="1:18" x14ac:dyDescent="0.45">
      <c r="A12">
        <v>1.99</v>
      </c>
    </row>
    <row r="13" spans="1:18" x14ac:dyDescent="0.45">
      <c r="A13">
        <v>1.9950000000000001</v>
      </c>
    </row>
    <row r="14" spans="1:18" x14ac:dyDescent="0.45">
      <c r="A14">
        <v>2.1</v>
      </c>
    </row>
    <row r="15" spans="1:18" x14ac:dyDescent="0.45">
      <c r="A15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0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2" sqref="O2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13.265625" customWidth="1"/>
    <col min="13" max="13" width="9.3984375" customWidth="1"/>
    <col min="14" max="14" width="24.664062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23.75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23.75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23.75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2" sqref="O2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  <col min="12" max="12" width="14.86328125" customWidth="1"/>
    <col min="14" max="14" width="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37.5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37.5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37.5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cols>
    <col min="12" max="12" width="14.3984375" customWidth="1"/>
    <col min="14" max="14" width="25.06640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40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cols>
    <col min="12" max="12" width="15.06640625" customWidth="1"/>
    <col min="14" max="14" width="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42.5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tabSelected="1" workbookViewId="0">
      <selection activeCell="O1" sqref="O1:P5"/>
    </sheetView>
  </sheetViews>
  <sheetFormatPr defaultRowHeight="14.25" x14ac:dyDescent="0.45"/>
  <cols>
    <col min="12" max="12" width="13.59765625" customWidth="1"/>
    <col min="14" max="14" width="25.19921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51</v>
      </c>
      <c r="P1" t="s">
        <v>52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Factors!$M$2+Factors!$L$2</f>
        <v>185.6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-12.499999999999995</v>
      </c>
      <c r="B4">
        <f>Factors!G3</f>
        <v>21.650635094610969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-12.500000000000011</v>
      </c>
      <c r="B5">
        <f>Factors!G4</f>
        <v>-21.650635094610958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2020-01-14T12:23:06Z</dcterms:modified>
</cp:coreProperties>
</file>