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ThreeLineModel\InputFilesStatic_0_DEG_SEGMENTS\"/>
    </mc:Choice>
  </mc:AlternateContent>
  <xr:revisionPtr revIDLastSave="0" documentId="13_ncr:1_{E1FB07C5-9B02-425B-B94D-7DA0C4394FB5}" xr6:coauthVersionLast="45" xr6:coauthVersionMax="45" xr10:uidLastSave="{00000000-0000-0000-0000-000000000000}"/>
  <bookViews>
    <workbookView xWindow="1590" yWindow="2100" windowWidth="26145" windowHeight="13485" tabRatio="879" firstSheet="2" activeTab="5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externalReferences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O2" i="19"/>
  <c r="P2" i="18"/>
  <c r="O2" i="18"/>
  <c r="P2" i="17"/>
  <c r="O2" i="17"/>
  <c r="P2" i="16"/>
  <c r="O2" i="16"/>
  <c r="P2" i="15"/>
  <c r="O2" i="15"/>
  <c r="P2" i="14"/>
  <c r="O2" i="14"/>
  <c r="P2" i="13"/>
  <c r="O2" i="13"/>
  <c r="P2" i="9"/>
  <c r="O2" i="9"/>
  <c r="P2" i="8"/>
  <c r="O2" i="8"/>
  <c r="P2" i="7"/>
  <c r="O2" i="7"/>
  <c r="P2" i="6"/>
  <c r="O2" i="6"/>
  <c r="P2" i="5"/>
  <c r="O2" i="5"/>
  <c r="P2" i="4"/>
  <c r="O2" i="4"/>
  <c r="P2" i="2"/>
  <c r="O2" i="2"/>
  <c r="I2" i="19" l="1"/>
  <c r="F2" i="19"/>
  <c r="I2" i="18"/>
  <c r="F2" i="18"/>
  <c r="I2" i="17"/>
  <c r="F2" i="17"/>
  <c r="I2" i="16"/>
  <c r="F2" i="16"/>
  <c r="I2" i="15"/>
  <c r="F2" i="15"/>
  <c r="I2" i="14"/>
  <c r="F2" i="14"/>
  <c r="I2" i="13"/>
  <c r="F2" i="13"/>
  <c r="I2" i="9"/>
  <c r="F2" i="9"/>
  <c r="I2" i="8"/>
  <c r="F2" i="8"/>
  <c r="I2" i="7"/>
  <c r="F2" i="7"/>
  <c r="I2" i="6"/>
  <c r="F2" i="6"/>
  <c r="I2" i="5"/>
  <c r="F2" i="5"/>
  <c r="I2" i="4"/>
  <c r="F2" i="4"/>
  <c r="I2" i="2"/>
  <c r="F2" i="2"/>
  <c r="J2" i="12" l="1"/>
  <c r="D3" i="12"/>
  <c r="I2" i="12" l="1"/>
  <c r="K2" i="12"/>
  <c r="D4" i="12"/>
  <c r="G4" i="12" l="1"/>
  <c r="F4" i="12"/>
  <c r="G3" i="12"/>
  <c r="F3" i="12"/>
  <c r="G2" i="12"/>
  <c r="F2" i="12"/>
  <c r="A4" i="18" l="1"/>
  <c r="A4" i="19"/>
  <c r="A4" i="14"/>
  <c r="A4" i="17"/>
  <c r="A4" i="15"/>
  <c r="A4" i="16"/>
  <c r="A4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B5" i="18"/>
  <c r="B5" i="19"/>
  <c r="B5" i="17"/>
  <c r="B5" i="16"/>
  <c r="B5" i="15"/>
  <c r="B5" i="14"/>
  <c r="B5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3" i="2"/>
  <c r="A3" i="7"/>
  <c r="A3" i="5"/>
  <c r="A3" i="9"/>
  <c r="A3" i="8"/>
  <c r="A3" i="6"/>
  <c r="A3" i="4"/>
  <c r="A4" i="2"/>
  <c r="A4" i="5"/>
  <c r="A4" i="8"/>
  <c r="A4" i="6"/>
  <c r="A4" i="4"/>
  <c r="A4" i="9"/>
  <c r="A4" i="7"/>
  <c r="B3" i="2"/>
  <c r="B3" i="7"/>
  <c r="B3" i="6"/>
  <c r="B3" i="4"/>
  <c r="B3" i="9"/>
  <c r="B3" i="8"/>
  <c r="B3" i="5"/>
  <c r="I4" i="13" l="1"/>
  <c r="I5" i="13"/>
  <c r="I3" i="13"/>
  <c r="I3" i="14"/>
  <c r="I5" i="14"/>
  <c r="I4" i="14"/>
  <c r="I5" i="16"/>
  <c r="I3" i="16"/>
  <c r="I4" i="16"/>
  <c r="I5" i="17"/>
  <c r="I4" i="17"/>
  <c r="I3" i="17"/>
  <c r="I4" i="15"/>
  <c r="I3" i="15"/>
  <c r="I5" i="15"/>
  <c r="I5" i="18"/>
  <c r="I4" i="18"/>
  <c r="I3" i="18"/>
  <c r="I5" i="19"/>
  <c r="I4" i="19"/>
  <c r="I3" i="19"/>
  <c r="I3" i="8"/>
  <c r="I4" i="8"/>
  <c r="I5" i="8"/>
  <c r="I3" i="9"/>
  <c r="I5" i="9"/>
  <c r="I4" i="9"/>
  <c r="I3" i="5"/>
  <c r="I4" i="5"/>
  <c r="I5" i="5"/>
  <c r="I5" i="7"/>
  <c r="I3" i="7"/>
  <c r="I4" i="7"/>
  <c r="I5" i="4"/>
  <c r="I3" i="4"/>
  <c r="I4" i="4"/>
  <c r="I5" i="2"/>
  <c r="I4" i="2"/>
  <c r="I3" i="2"/>
  <c r="I5" i="6"/>
  <c r="I3" i="6"/>
  <c r="I4" i="6"/>
</calcChain>
</file>

<file path=xl/sharedStrings.xml><?xml version="1.0" encoding="utf-8"?>
<sst xmlns="http://schemas.openxmlformats.org/spreadsheetml/2006/main" count="443" uniqueCount="60">
  <si>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</si>
  <si>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</si>
  <si>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</si>
  <si>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</si>
  <si>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</si>
  <si>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</si>
  <si>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</si>
  <si>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</si>
  <si>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</si>
  <si>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</si>
  <si>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</si>
  <si>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</si>
  <si>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</si>
  <si>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</si>
  <si>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</si>
  <si>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</si>
  <si>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</si>
  <si>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</si>
  <si>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</si>
  <si>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</si>
  <si>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</si>
  <si>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</si>
  <si>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</si>
  <si>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</si>
  <si>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</si>
  <si>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</si>
  <si>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</si>
  <si>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</si>
  <si>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</si>
  <si>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</si>
  <si>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</si>
  <si>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</si>
  <si>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</si>
  <si>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</si>
  <si>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</si>
  <si>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</si>
  <si>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PipeOuterDiameter</t>
  </si>
  <si>
    <t>PipeWallThickness</t>
  </si>
  <si>
    <t>Chain 1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</si>
  <si>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</si>
  <si>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</si>
  <si>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</si>
  <si>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</si>
  <si>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</si>
  <si>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</si>
  <si>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</si>
  <si>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</si>
  <si>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</si>
  <si>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</si>
  <si>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</si>
  <si>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</si>
  <si>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</si>
  <si>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</si>
  <si>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</si>
  <si>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</si>
  <si>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Water depth [m]</t>
  </si>
  <si>
    <t>Tower length [m]</t>
  </si>
  <si>
    <t>Skirt length [m]</t>
  </si>
  <si>
    <t>TP length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</si>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</sst>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ometryInputFileHINGE_STATIC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s_Sheet"/>
      <sheetName val="Buoys_Sheet"/>
      <sheetName val="Factors"/>
      <sheetName val="LineTypeName_Sheet"/>
      <sheetName val="LinesBC_Sheet1"/>
      <sheetName val="LinesBC_Sheet2"/>
      <sheetName val="LinesBC_Sheet3"/>
      <sheetName val="LinesBC_Sheet4"/>
      <sheetName val="LinesBC_Sheet5"/>
      <sheetName val="LinesBC_Sheet6"/>
      <sheetName val="LinesBC_Sheet7"/>
      <sheetName val="LinesBC_Sheet8"/>
      <sheetName val="LinesBC_Sheet9"/>
      <sheetName val="LinesBC_Sheet10"/>
      <sheetName val="LinesBC_Sheet11"/>
      <sheetName val="LinesBC_Sheet12"/>
      <sheetName val="LinesBC_Sheet13"/>
      <sheetName val="LinesBC_Sheet14"/>
    </sheetNames>
    <sheetDataSet>
      <sheetData sheetId="0"/>
      <sheetData sheetId="1"/>
      <sheetData sheetId="2">
        <row r="2">
          <cell r="L2">
            <v>135.6</v>
          </cell>
          <cell r="M2">
            <v>50</v>
          </cell>
          <cell r="N2">
            <v>800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5"/>
  <sheetViews>
    <sheetView workbookViewId="0">
      <selection activeCell="A6" sqref="A6:A8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65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65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65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65.5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65.5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65.5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65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65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65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65.349999999999994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65.349999999999994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65.349999999999994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65.5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65.5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65.5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65.8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65.8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65.8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66.25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66.25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66.25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66.5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66.5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66.5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68.5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68.5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68.5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D6FA-5DDA-4E61-8678-760FDD162528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48</v>
      </c>
    </row>
    <row r="2" spans="1:1" x14ac:dyDescent="0.45">
      <c r="A2" t="s">
        <v>49</v>
      </c>
    </row>
    <row r="3" spans="1:1" x14ac:dyDescent="0.45">
      <c r="A3" t="s">
        <v>50</v>
      </c>
    </row>
    <row r="4" spans="1:1" x14ac:dyDescent="0.45">
      <c r="A4" t="s">
        <v>50</v>
      </c>
    </row>
    <row r="5" spans="1:1" x14ac:dyDescent="0.45">
      <c r="A5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8" x14ac:dyDescent="0.45">
      <c r="A1" t="s">
        <v>39</v>
      </c>
      <c r="D1" t="s">
        <v>32</v>
      </c>
      <c r="E1" t="s">
        <v>31</v>
      </c>
      <c r="F1" t="s">
        <v>29</v>
      </c>
      <c r="G1" t="s">
        <v>30</v>
      </c>
      <c r="I1" t="s">
        <v>41</v>
      </c>
      <c r="J1" t="s">
        <v>40</v>
      </c>
      <c r="K1" t="s">
        <v>42</v>
      </c>
      <c r="L1" t="s">
        <v>54</v>
      </c>
      <c r="M1" t="s">
        <v>55</v>
      </c>
      <c r="N1" t="s">
        <v>51</v>
      </c>
      <c r="O1" t="s">
        <v>56</v>
      </c>
      <c r="P1" t="s">
        <v>57</v>
      </c>
      <c r="Q1" t="s">
        <v>58</v>
      </c>
      <c r="R1" t="s">
        <v>59</v>
      </c>
    </row>
    <row r="2" spans="1:18" x14ac:dyDescent="0.45">
      <c r="A2">
        <v>0.95</v>
      </c>
      <c r="C2" t="s">
        <v>38</v>
      </c>
      <c r="D2">
        <v>50</v>
      </c>
      <c r="E2">
        <v>0</v>
      </c>
      <c r="F2">
        <f t="shared" ref="F2:F4" si="0">D2*COS(E2*(PI()/180))</f>
        <v>50</v>
      </c>
      <c r="G2">
        <f t="shared" ref="G2:G4" si="1">D2*SIN(E2*(PI()/180))</f>
        <v>0</v>
      </c>
      <c r="I2">
        <f>ATAN((D2/J2))*(180/PI())</f>
        <v>49.30446896050799</v>
      </c>
      <c r="J2">
        <f>LinesBC_Sheet1!F3</f>
        <v>43</v>
      </c>
      <c r="K2" s="5">
        <f>SQRT(D2^2+J2^2)</f>
        <v>65.946948375190189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1.1000000000000001</v>
      </c>
      <c r="C3" t="s">
        <v>33</v>
      </c>
      <c r="D3">
        <f>D2</f>
        <v>50</v>
      </c>
      <c r="E3">
        <v>120</v>
      </c>
      <c r="F3">
        <f t="shared" si="0"/>
        <v>-24.999999999999989</v>
      </c>
      <c r="G3">
        <f t="shared" si="1"/>
        <v>43.301270189221938</v>
      </c>
    </row>
    <row r="4" spans="1:18" x14ac:dyDescent="0.45">
      <c r="A4">
        <v>1.1499999999999999</v>
      </c>
      <c r="C4" t="s">
        <v>34</v>
      </c>
      <c r="D4">
        <f>D2</f>
        <v>50</v>
      </c>
      <c r="E4">
        <v>240</v>
      </c>
      <c r="F4">
        <f t="shared" si="0"/>
        <v>-25.000000000000021</v>
      </c>
      <c r="G4">
        <f t="shared" si="1"/>
        <v>-43.301270189221917</v>
      </c>
    </row>
    <row r="5" spans="1:18" x14ac:dyDescent="0.45">
      <c r="A5">
        <v>1.2</v>
      </c>
      <c r="G5" s="4"/>
    </row>
    <row r="6" spans="1:18" x14ac:dyDescent="0.45">
      <c r="A6">
        <v>1.25</v>
      </c>
    </row>
    <row r="7" spans="1:18" x14ac:dyDescent="0.45">
      <c r="A7">
        <v>1.3</v>
      </c>
    </row>
    <row r="8" spans="1:18" x14ac:dyDescent="0.45">
      <c r="A8">
        <v>1.31</v>
      </c>
    </row>
    <row r="9" spans="1:18" x14ac:dyDescent="0.45">
      <c r="A9">
        <v>1.3</v>
      </c>
    </row>
    <row r="10" spans="1:18" x14ac:dyDescent="0.45">
      <c r="A10">
        <v>1.3069999999999999</v>
      </c>
    </row>
    <row r="11" spans="1:18" x14ac:dyDescent="0.45">
      <c r="A11">
        <v>1.31</v>
      </c>
    </row>
    <row r="12" spans="1:18" x14ac:dyDescent="0.45">
      <c r="A12">
        <v>1.3160000000000001</v>
      </c>
    </row>
    <row r="13" spans="1:18" x14ac:dyDescent="0.45">
      <c r="A13">
        <v>1.325</v>
      </c>
    </row>
    <row r="14" spans="1:18" x14ac:dyDescent="0.45">
      <c r="A14">
        <v>1.33</v>
      </c>
    </row>
    <row r="15" spans="1:18" x14ac:dyDescent="0.45">
      <c r="A15">
        <v>1.37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5"/>
  <sheetViews>
    <sheetView workbookViewId="0">
      <selection activeCell="A6" sqref="A6:G11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36</v>
      </c>
      <c r="G1" t="s">
        <v>37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1" sqref="O1:P5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47.5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47.5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47.5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tabSelected="1" workbookViewId="0">
      <selection activeCell="O1" sqref="O1:P5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55.000000000000007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55.000000000000007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55.000000000000007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57.499999999999993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57.499999999999993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57.499999999999993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60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60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60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1" sqref="O1:P5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43</v>
      </c>
      <c r="M1" t="s">
        <v>35</v>
      </c>
      <c r="N1" t="s">
        <v>46</v>
      </c>
      <c r="O1" t="s">
        <v>52</v>
      </c>
      <c r="P1" t="s">
        <v>53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44</v>
      </c>
      <c r="L2" t="s">
        <v>45</v>
      </c>
      <c r="M2">
        <v>180</v>
      </c>
      <c r="N2" t="s">
        <v>47</v>
      </c>
      <c r="O2">
        <f>[1]Factors!$M$2+[1]Factors!$L$2</f>
        <v>185.6</v>
      </c>
      <c r="P2">
        <f>[1]Factors!N2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62.5</v>
      </c>
      <c r="J3">
        <v>2</v>
      </c>
      <c r="K3" t="s">
        <v>28</v>
      </c>
      <c r="L3" t="s">
        <v>28</v>
      </c>
      <c r="M3">
        <v>180</v>
      </c>
      <c r="N3" t="s">
        <v>47</v>
      </c>
      <c r="O3">
        <v>999999</v>
      </c>
      <c r="P3">
        <v>999999</v>
      </c>
    </row>
    <row r="4" spans="1:19" x14ac:dyDescent="0.45">
      <c r="A4">
        <f>Factors!F3</f>
        <v>-24.999999999999989</v>
      </c>
      <c r="B4">
        <f>Factors!G3</f>
        <v>43.301270189221938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62.5</v>
      </c>
      <c r="J4">
        <v>2</v>
      </c>
      <c r="K4" t="s">
        <v>28</v>
      </c>
      <c r="L4" t="s">
        <v>28</v>
      </c>
      <c r="M4">
        <v>240</v>
      </c>
      <c r="N4" t="s">
        <v>47</v>
      </c>
      <c r="O4">
        <v>999999</v>
      </c>
      <c r="P4">
        <v>999999</v>
      </c>
    </row>
    <row r="5" spans="1:19" x14ac:dyDescent="0.45">
      <c r="A5">
        <f>Factors!F4</f>
        <v>-25.000000000000021</v>
      </c>
      <c r="B5">
        <f>Factors!G4</f>
        <v>-43.301270189221917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62.5</v>
      </c>
      <c r="J5">
        <v>2</v>
      </c>
      <c r="K5" t="s">
        <v>28</v>
      </c>
      <c r="L5" t="s">
        <v>28</v>
      </c>
      <c r="M5">
        <v>0</v>
      </c>
      <c r="N5" t="s">
        <v>47</v>
      </c>
      <c r="O5">
        <v>999999</v>
      </c>
      <c r="P5">
        <v>999999</v>
      </c>
    </row>
    <row r="6" spans="1:19" x14ac:dyDescent="0.45">
      <c r="G6" s="1"/>
      <c r="H6" s="1"/>
    </row>
    <row r="7" spans="1:19" x14ac:dyDescent="0.45">
      <c r="G7" s="1"/>
      <c r="H7" s="1"/>
    </row>
    <row r="8" spans="1:19" x14ac:dyDescent="0.45">
      <c r="G8" s="1"/>
      <c r="H8" s="1"/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2020-01-14T12:25:28Z</dcterms:modified>
</cp:coreProperties>
</file>