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Projekte\bildungs--und-qualifikationsraum-ruhr-2040\Projektberichte\Abschlussbericht(Markdown)\Tabellenvorlagen\"/>
    </mc:Choice>
  </mc:AlternateContent>
  <xr:revisionPtr revIDLastSave="0" documentId="13_ncr:1_{2C635312-10F6-4685-BD39-1F5D1CC99881}" xr6:coauthVersionLast="47" xr6:coauthVersionMax="47" xr10:uidLastSave="{00000000-0000-0000-0000-000000000000}"/>
  <bookViews>
    <workbookView xWindow="-98" yWindow="-98" windowWidth="20715" windowHeight="13276" xr2:uid="{B536D3E0-7A5C-4DF2-AA8E-FE7CE57ED759}"/>
  </bookViews>
  <sheets>
    <sheet name="Insgesamt"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0" i="3" l="1"/>
  <c r="C20" i="3"/>
  <c r="D20" i="3" s="1"/>
  <c r="M20" i="3" l="1"/>
  <c r="E20" i="3"/>
  <c r="F20" i="3" l="1"/>
  <c r="G20" i="3" s="1"/>
  <c r="N20" i="3"/>
  <c r="O20" i="3" s="1"/>
  <c r="P20" i="3" s="1"/>
  <c r="B36" i="3"/>
  <c r="K27" i="3"/>
  <c r="B27" i="3"/>
  <c r="A39" i="3" l="1"/>
  <c r="A42" i="3"/>
  <c r="D46" i="3" l="1"/>
  <c r="C46" i="3"/>
  <c r="E46" i="3"/>
  <c r="F46" i="3"/>
  <c r="G46" i="3"/>
  <c r="B46" i="3"/>
</calcChain>
</file>

<file path=xl/sharedStrings.xml><?xml version="1.0" encoding="utf-8"?>
<sst xmlns="http://schemas.openxmlformats.org/spreadsheetml/2006/main" count="60" uniqueCount="28">
  <si>
    <t>im gleichem Jahr</t>
  </si>
  <si>
    <t>ein Jahr</t>
  </si>
  <si>
    <t>zwei Jahre</t>
  </si>
  <si>
    <t>drei Jahre</t>
  </si>
  <si>
    <t>vier Jahre +</t>
  </si>
  <si>
    <t>bedingte Übergangsquoten , 3 Jahres-Mittelwert</t>
  </si>
  <si>
    <t>Mittelwert</t>
  </si>
  <si>
    <t>Übergangsquoten der AbsolventenInnen mit allgemeiner Hochschulreife und fachgebundener Hochschulreife</t>
  </si>
  <si>
    <t xml:space="preserve">Übergangsquoten der AbsolventenInnen mit Fachhochschulreife </t>
  </si>
  <si>
    <t xml:space="preserve">Lesehilfe: </t>
  </si>
  <si>
    <t xml:space="preserve">Von den Studienberechtigten in NRW der Jahre 2015-2017 nahmen durchschnittlich 48,2% im Jahr der Erwerbs der HZB ein Studium auf. Von den Übrigen, die bis dahin noch kein Studium aufgenommen hatten, nahmen durchschnittlich 41,2 im Jahr nach Erwerb der HZB ein Studium auf. </t>
  </si>
  <si>
    <t>Studienanfänger</t>
  </si>
  <si>
    <t>Anteil Studienanfäger an Hochschulen an allen Studienanfängern</t>
  </si>
  <si>
    <t>Studienanfänger insgesamt</t>
  </si>
  <si>
    <t>Anteil Studienanfäger an Fachhochschulen an allen Studienanfängern</t>
  </si>
  <si>
    <t xml:space="preserve">Quelle: Kultusministerkonferenz 2019: "Vorausberechnung der Anzahl der Studienanfängerinnen und Studienanfänger 2019 - 2030" </t>
  </si>
  <si>
    <t>https://www.kmk.org/dokumentation-statistik/statistik/hochschulstatistik/vorausberechnung-der-anzahl-der-studienanfaengerinnen-und-studienanfaenger-2019-2030.html</t>
  </si>
  <si>
    <t>Hochschulen</t>
  </si>
  <si>
    <t>Fachhochschulen</t>
  </si>
  <si>
    <t xml:space="preserve">Erläuterung: Um die Studienanfängerquote zu ermitteln, werden die bedingten Übergangsquoten der Kultusministerkonferenz verwendet. Für die Jahr 2015-2017 wurden Übergangsquoten der AbsolventenInnen mit </t>
  </si>
  <si>
    <t xml:space="preserve">allgemeiner Hochschulreife/fachgebundener Hochschulreife und Fachhochschreife, unterteilt nach der Übergangszeit gemessen. Um die Übergangsquoten vorausberechnen zu können, wird der Mitterlwert der Jahre </t>
  </si>
  <si>
    <t>2015, 2016 und 2017 berechnet und auf die kommenden Absolventenjahrgänge fortgeschrieben.</t>
  </si>
  <si>
    <t>Daraus abgeleitet werden absoluten Übergangsquoten</t>
  </si>
  <si>
    <t>Studienanfänger:</t>
  </si>
  <si>
    <t>Gesamtanzahl Studienanfänger</t>
  </si>
  <si>
    <t xml:space="preserve">Anmerkung: Für unsere Analyse werden Hochschulen und Fachhochschulen nicht getrennt betrachtet. Aus diesem Grund werden die jeweiligen Mittelwerte, gewichtet nach der Gesamtanzahl der StudienanfängerInnen in den </t>
  </si>
  <si>
    <t>Hochschulen und Fachhochschulen erneut gemittelt.</t>
  </si>
  <si>
    <t>Gewichtete Mittelwerte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</si>
</sst>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1"/>
      <color theme="1"/>
      <name val="Calibri"/>
      <family val="2"/>
      <scheme val="minor"/>
    </font>
    <font>
      <sz val="10"/>
      <color theme="1"/>
      <name val="Arial"/>
      <family val="2"/>
    </font>
    <font>
      <sz val="10"/>
      <name val="Helvetica-Narrow"/>
      <family val="2"/>
    </font>
    <font>
      <sz val="10"/>
      <name val="Arial"/>
      <family val="2"/>
    </font>
    <font>
      <sz val="10"/>
      <color theme="1"/>
      <name val="Arial Narrow"/>
      <family val="2"/>
    </font>
    <font>
      <sz val="10"/>
      <name val="Helvetica-Narrow"/>
    </font>
    <font>
      <b/>
      <sz val="11"/>
      <color theme="1"/>
      <name val="Calibri"/>
      <family val="2"/>
      <scheme val="minor"/>
    </font>
    <font>
      <sz val="10"/>
      <name val="Arial Narrow"/>
      <family val="2"/>
    </font>
    <font>
      <u/>
      <sz val="11"/>
      <color theme="10"/>
      <name val="Calibri"/>
      <family val="2"/>
      <scheme val="minor"/>
    </font>
  </fonts>
  <fills count="2">
    <fill>
      <patternFill patternType="none"/>
    </fill>
    <fill>
      <patternFill patternType="gray125"/>
    </fill>
  </fills>
  <borders count="10">
    <border>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8">
    <xf numFmtId="0" fontId="0" fillId="0" borderId="0"/>
    <xf numFmtId="0" fontId="1" fillId="0" borderId="0"/>
    <xf numFmtId="0" fontId="2" fillId="0" borderId="0"/>
    <xf numFmtId="0" fontId="3" fillId="0" borderId="0"/>
    <xf numFmtId="0" fontId="5" fillId="0" borderId="0"/>
    <xf numFmtId="0" fontId="3" fillId="0" borderId="0"/>
    <xf numFmtId="0" fontId="3" fillId="0" borderId="0"/>
    <xf numFmtId="0" fontId="8" fillId="0" borderId="0" applyNumberFormat="0" applyFill="0" applyBorder="0" applyAlignment="0" applyProtection="0"/>
  </cellStyleXfs>
  <cellXfs count="40">
    <xf numFmtId="0" fontId="0" fillId="0" borderId="0" xfId="0"/>
    <xf numFmtId="164" fontId="4" fillId="0" borderId="1" xfId="0" applyNumberFormat="1" applyFont="1" applyBorder="1"/>
    <xf numFmtId="0" fontId="0" fillId="0" borderId="0" xfId="0" applyAlignment="1">
      <alignment horizontal="left"/>
    </xf>
    <xf numFmtId="3" fontId="7" fillId="0" borderId="0" xfId="4" applyNumberFormat="1" applyFont="1" applyAlignment="1">
      <alignment horizontal="right" vertical="center"/>
    </xf>
    <xf numFmtId="3" fontId="0" fillId="0" borderId="0" xfId="0" applyNumberFormat="1"/>
    <xf numFmtId="0" fontId="0" fillId="0" borderId="0" xfId="0" applyAlignment="1">
      <alignment horizontal="center"/>
    </xf>
    <xf numFmtId="164" fontId="4" fillId="0" borderId="0" xfId="0" applyNumberFormat="1" applyFont="1" applyBorder="1"/>
    <xf numFmtId="0" fontId="8" fillId="0" borderId="0" xfId="7" applyAlignment="1">
      <alignment horizontal="center"/>
    </xf>
    <xf numFmtId="0" fontId="0" fillId="0" borderId="0" xfId="0" applyAlignment="1">
      <alignment wrapText="1"/>
    </xf>
    <xf numFmtId="0" fontId="0" fillId="0" borderId="0" xfId="0" applyAlignment="1"/>
    <xf numFmtId="0" fontId="0" fillId="0" borderId="5" xfId="0" applyBorder="1" applyAlignment="1">
      <alignment horizontal="left"/>
    </xf>
    <xf numFmtId="0" fontId="0" fillId="0" borderId="0" xfId="0" applyBorder="1" applyAlignment="1">
      <alignment horizontal="left"/>
    </xf>
    <xf numFmtId="0" fontId="0" fillId="0" borderId="0" xfId="0" applyBorder="1"/>
    <xf numFmtId="0" fontId="0" fillId="0" borderId="6" xfId="0" applyBorder="1" applyAlignment="1">
      <alignment horizontal="left"/>
    </xf>
    <xf numFmtId="0" fontId="0" fillId="0" borderId="5" xfId="0" applyBorder="1"/>
    <xf numFmtId="0" fontId="0" fillId="0" borderId="6" xfId="0" applyBorder="1"/>
    <xf numFmtId="0" fontId="0" fillId="0" borderId="5" xfId="0" applyBorder="1" applyAlignment="1">
      <alignment vertical="center"/>
    </xf>
    <xf numFmtId="0" fontId="0" fillId="0" borderId="7" xfId="0" applyBorder="1"/>
    <xf numFmtId="0" fontId="0" fillId="0" borderId="9" xfId="0" applyBorder="1"/>
    <xf numFmtId="0" fontId="0" fillId="0" borderId="8" xfId="0" applyBorder="1"/>
    <xf numFmtId="164" fontId="0" fillId="0" borderId="0" xfId="0" applyNumberFormat="1" applyBorder="1"/>
    <xf numFmtId="3" fontId="7" fillId="0" borderId="0" xfId="4" applyNumberFormat="1" applyFont="1" applyBorder="1" applyAlignment="1">
      <alignment horizontal="right" vertical="center"/>
    </xf>
    <xf numFmtId="3" fontId="7" fillId="0" borderId="8" xfId="4" applyNumberFormat="1" applyFont="1" applyBorder="1" applyAlignment="1">
      <alignment horizontal="right" vertical="center"/>
    </xf>
    <xf numFmtId="3" fontId="0" fillId="0" borderId="8" xfId="0" applyNumberFormat="1" applyBorder="1"/>
    <xf numFmtId="0" fontId="8" fillId="0" borderId="0" xfId="7" applyAlignment="1">
      <alignment horizontal="left"/>
    </xf>
    <xf numFmtId="0" fontId="0" fillId="0" borderId="5" xfId="0" applyBorder="1" applyAlignment="1"/>
    <xf numFmtId="0" fontId="0" fillId="0" borderId="0" xfId="0" applyBorder="1" applyAlignment="1"/>
    <xf numFmtId="0" fontId="8" fillId="0" borderId="0" xfId="7" applyAlignment="1"/>
    <xf numFmtId="0" fontId="0" fillId="0" borderId="6" xfId="0" applyBorder="1" applyAlignment="1"/>
    <xf numFmtId="0" fontId="0" fillId="0" borderId="0" xfId="0" applyAlignment="1">
      <alignment horizontal="left"/>
    </xf>
    <xf numFmtId="0" fontId="0" fillId="0" borderId="5" xfId="0" applyBorder="1" applyAlignment="1">
      <alignment horizontal="left"/>
    </xf>
    <xf numFmtId="0" fontId="0" fillId="0" borderId="0" xfId="0" applyBorder="1" applyAlignment="1">
      <alignment horizontal="left"/>
    </xf>
    <xf numFmtId="0" fontId="0" fillId="0" borderId="0" xfId="0" applyAlignment="1"/>
    <xf numFmtId="0" fontId="8" fillId="0" borderId="0" xfId="7" applyAlignment="1">
      <alignment horizontal="left"/>
    </xf>
    <xf numFmtId="0" fontId="0" fillId="0" borderId="6" xfId="0" applyBorder="1" applyAlignment="1">
      <alignment horizontal="left"/>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0" fillId="0" borderId="0" xfId="0" applyBorder="1" applyAlignment="1">
      <alignment horizontal="left" wrapText="1"/>
    </xf>
    <xf numFmtId="0" fontId="0" fillId="0" borderId="6" xfId="0" applyBorder="1" applyAlignment="1">
      <alignment horizontal="left" wrapText="1"/>
    </xf>
  </cellXfs>
  <cellStyles count="8">
    <cellStyle name="Link" xfId="7" builtinId="8"/>
    <cellStyle name="Standard" xfId="0" builtinId="0"/>
    <cellStyle name="Standard 2" xfId="2" xr:uid="{C764C791-D9EE-4B8C-AA3F-76D474D8ECBA}"/>
    <cellStyle name="Standard 2 2" xfId="6" xr:uid="{D646DD9B-C027-41BA-B414-830A78E58AB3}"/>
    <cellStyle name="Standard 3" xfId="3" xr:uid="{E2CF14AE-8118-4387-B6F7-93E962D1171A}"/>
    <cellStyle name="Standard 4" xfId="4" xr:uid="{7FB995FF-6CDA-43AF-92AA-15F976B34473}"/>
    <cellStyle name="Standard 5" xfId="5" xr:uid="{650CCD3B-7828-4A29-952D-974EB376FF38}"/>
    <cellStyle name="Standard 6" xfId="1" xr:uid="{25BFDE25-BE91-4C7B-B0A5-3C66BFD8F6A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mk.org/dokumentation-statistik/statistik/hochschulstatistik/vorausberechnung-der-anzahl-der-studienanfaengerinnen-und-studienanfaenger-2019-203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5102A-A735-4934-8679-CEB2996C39FD}">
  <dimension ref="A1:Q46"/>
  <sheetViews>
    <sheetView tabSelected="1" zoomScale="85" zoomScaleNormal="85" workbookViewId="0">
      <selection activeCell="A46" sqref="A46"/>
    </sheetView>
  </sheetViews>
  <sheetFormatPr baseColWidth="10" defaultRowHeight="14.25"/>
  <cols>
    <col min="1" max="1" width="15.796875" customWidth="1"/>
    <col min="17" max="17" width="10.6640625" customWidth="1"/>
  </cols>
  <sheetData>
    <row r="1" spans="1:17">
      <c r="A1" s="29" t="s">
        <v>15</v>
      </c>
      <c r="B1" s="29"/>
      <c r="C1" s="29"/>
      <c r="D1" s="29"/>
      <c r="E1" s="29"/>
      <c r="F1" s="29"/>
      <c r="G1" s="29"/>
      <c r="H1" s="29"/>
      <c r="I1" s="29"/>
      <c r="J1" s="29"/>
      <c r="K1" s="2"/>
      <c r="L1" s="2"/>
      <c r="M1" s="2"/>
    </row>
    <row r="2" spans="1:17">
      <c r="A2" s="33" t="s">
        <v>16</v>
      </c>
      <c r="B2" s="33"/>
      <c r="C2" s="33"/>
      <c r="D2" s="33"/>
      <c r="E2" s="33"/>
      <c r="F2" s="33"/>
      <c r="G2" s="33"/>
      <c r="H2" s="33"/>
      <c r="I2" s="33"/>
      <c r="J2" s="33"/>
      <c r="K2" s="33"/>
      <c r="L2" s="33"/>
      <c r="M2" s="33"/>
    </row>
    <row r="3" spans="1:17">
      <c r="A3" s="24"/>
      <c r="B3" s="24"/>
      <c r="C3" s="24"/>
      <c r="D3" s="24"/>
      <c r="E3" s="24"/>
      <c r="F3" s="24"/>
      <c r="G3" s="24"/>
      <c r="H3" s="24"/>
      <c r="I3" s="24"/>
      <c r="J3" s="24"/>
      <c r="K3" s="24"/>
      <c r="L3" s="24"/>
      <c r="M3" s="24"/>
    </row>
    <row r="4" spans="1:17">
      <c r="A4" s="25" t="s">
        <v>19</v>
      </c>
      <c r="B4" s="26"/>
      <c r="C4" s="26"/>
      <c r="D4" s="26"/>
      <c r="E4" s="26"/>
      <c r="F4" s="26"/>
      <c r="G4" s="26"/>
      <c r="H4" s="28"/>
      <c r="I4" s="27"/>
      <c r="J4" s="27"/>
      <c r="K4" s="27"/>
      <c r="L4" s="27"/>
      <c r="M4" s="27"/>
      <c r="N4" s="9"/>
      <c r="O4" s="9"/>
      <c r="P4" s="9"/>
      <c r="Q4" s="9"/>
    </row>
    <row r="5" spans="1:17">
      <c r="A5" s="31" t="s">
        <v>20</v>
      </c>
      <c r="B5" s="31"/>
      <c r="C5" s="31"/>
      <c r="D5" s="31"/>
      <c r="E5" s="31"/>
      <c r="F5" s="31"/>
      <c r="G5" s="31"/>
      <c r="H5" s="31"/>
      <c r="I5" s="31"/>
      <c r="J5" s="31"/>
      <c r="K5" s="31"/>
      <c r="L5" s="31"/>
      <c r="M5" s="31"/>
      <c r="N5" s="31"/>
      <c r="O5" s="31"/>
      <c r="P5" s="31"/>
      <c r="Q5" s="9"/>
    </row>
    <row r="6" spans="1:17">
      <c r="A6" s="26" t="s">
        <v>21</v>
      </c>
      <c r="B6" s="26"/>
      <c r="C6" s="26"/>
      <c r="D6" s="26"/>
      <c r="E6" s="26"/>
      <c r="F6" s="26"/>
      <c r="G6" s="26"/>
      <c r="H6" s="26"/>
      <c r="I6" s="27"/>
      <c r="J6" s="27"/>
      <c r="K6" s="27"/>
      <c r="L6" s="27"/>
      <c r="M6" s="27"/>
      <c r="N6" s="9"/>
      <c r="O6" s="9"/>
      <c r="P6" s="9"/>
      <c r="Q6" s="9"/>
    </row>
    <row r="7" spans="1:17">
      <c r="A7" s="7"/>
      <c r="B7" s="7"/>
      <c r="C7" s="7"/>
      <c r="D7" s="7"/>
      <c r="E7" s="7"/>
      <c r="F7" s="7"/>
      <c r="G7" s="7"/>
      <c r="H7" s="7"/>
      <c r="I7" s="7"/>
      <c r="J7" s="7"/>
      <c r="K7" s="7"/>
      <c r="L7" s="7"/>
      <c r="M7" s="7"/>
    </row>
    <row r="8" spans="1:17">
      <c r="A8" s="35" t="s">
        <v>17</v>
      </c>
      <c r="B8" s="36"/>
      <c r="C8" s="36"/>
      <c r="D8" s="36"/>
      <c r="E8" s="36"/>
      <c r="F8" s="36"/>
      <c r="G8" s="36"/>
      <c r="H8" s="37"/>
      <c r="I8" s="7"/>
      <c r="J8" s="35" t="s">
        <v>18</v>
      </c>
      <c r="K8" s="36"/>
      <c r="L8" s="36"/>
      <c r="M8" s="36"/>
      <c r="N8" s="36"/>
      <c r="O8" s="36"/>
      <c r="P8" s="36"/>
      <c r="Q8" s="37"/>
    </row>
    <row r="9" spans="1:17" ht="14.25" customHeight="1">
      <c r="A9" s="30" t="s">
        <v>7</v>
      </c>
      <c r="B9" s="31"/>
      <c r="C9" s="31"/>
      <c r="D9" s="31"/>
      <c r="E9" s="31"/>
      <c r="F9" s="31"/>
      <c r="G9" s="31"/>
      <c r="H9" s="34"/>
      <c r="I9" s="8"/>
      <c r="J9" s="30" t="s">
        <v>8</v>
      </c>
      <c r="K9" s="31"/>
      <c r="L9" s="31"/>
      <c r="M9" s="31"/>
      <c r="N9" s="31"/>
      <c r="O9" s="31"/>
      <c r="P9" s="31"/>
      <c r="Q9" s="15"/>
    </row>
    <row r="10" spans="1:17">
      <c r="A10" s="10" t="s">
        <v>5</v>
      </c>
      <c r="B10" s="11"/>
      <c r="C10" s="11"/>
      <c r="D10" s="11"/>
      <c r="E10" s="11"/>
      <c r="F10" s="12"/>
      <c r="G10" s="11"/>
      <c r="H10" s="13"/>
      <c r="I10" s="2"/>
      <c r="J10" s="10" t="s">
        <v>5</v>
      </c>
      <c r="K10" s="11"/>
      <c r="L10" s="11"/>
      <c r="M10" s="11"/>
      <c r="N10" s="11"/>
      <c r="O10" s="12"/>
      <c r="P10" s="11"/>
      <c r="Q10" s="13"/>
    </row>
    <row r="11" spans="1:17">
      <c r="A11" s="14"/>
      <c r="B11" s="12" t="s">
        <v>0</v>
      </c>
      <c r="C11" s="12" t="s">
        <v>1</v>
      </c>
      <c r="D11" s="12" t="s">
        <v>2</v>
      </c>
      <c r="E11" s="12" t="s">
        <v>3</v>
      </c>
      <c r="F11" s="12" t="s">
        <v>4</v>
      </c>
      <c r="G11" s="12"/>
      <c r="H11" s="15"/>
      <c r="J11" s="14"/>
      <c r="K11" s="12" t="s">
        <v>0</v>
      </c>
      <c r="L11" s="12" t="s">
        <v>1</v>
      </c>
      <c r="M11" s="12" t="s">
        <v>2</v>
      </c>
      <c r="N11" s="12" t="s">
        <v>3</v>
      </c>
      <c r="O11" s="12" t="s">
        <v>4</v>
      </c>
      <c r="P11" s="12"/>
      <c r="Q11" s="15"/>
    </row>
    <row r="12" spans="1:17">
      <c r="A12" s="14" t="s">
        <v>6</v>
      </c>
      <c r="B12" s="6">
        <v>48.203454921287857</v>
      </c>
      <c r="C12" s="6">
        <v>41.241868648906511</v>
      </c>
      <c r="D12" s="6">
        <v>16.747914703484316</v>
      </c>
      <c r="E12" s="6">
        <v>20.279158449205884</v>
      </c>
      <c r="F12" s="1">
        <v>11.52429838516743</v>
      </c>
      <c r="G12" s="12"/>
      <c r="H12" s="15"/>
      <c r="J12" s="14" t="s">
        <v>6</v>
      </c>
      <c r="K12" s="6">
        <v>49.860839813519384</v>
      </c>
      <c r="L12" s="6">
        <v>38.388795414383729</v>
      </c>
      <c r="M12" s="6">
        <v>20.902570508376005</v>
      </c>
      <c r="N12" s="6">
        <v>19.398413270122401</v>
      </c>
      <c r="O12" s="1">
        <v>9.5495141214618151</v>
      </c>
      <c r="P12" s="12"/>
      <c r="Q12" s="15"/>
    </row>
    <row r="13" spans="1:17">
      <c r="A13" s="14">
        <v>2015</v>
      </c>
      <c r="B13" s="6">
        <v>48.126979136254405</v>
      </c>
      <c r="C13" s="6">
        <v>41.92574839668908</v>
      </c>
      <c r="D13" s="6">
        <v>15.719089498189343</v>
      </c>
      <c r="E13" s="6">
        <v>20.509786520731648</v>
      </c>
      <c r="F13" s="1">
        <v>11.755909556685753</v>
      </c>
      <c r="G13" s="12"/>
      <c r="H13" s="15"/>
      <c r="J13" s="14">
        <v>2015</v>
      </c>
      <c r="K13" s="6">
        <v>50.003088898498795</v>
      </c>
      <c r="L13" s="6">
        <v>39.003322259136212</v>
      </c>
      <c r="M13" s="6">
        <v>16.438142723589902</v>
      </c>
      <c r="N13" s="6">
        <v>3.4615635817386194</v>
      </c>
      <c r="O13" s="1">
        <v>8.3019375049236999</v>
      </c>
      <c r="P13" s="12"/>
      <c r="Q13" s="15"/>
    </row>
    <row r="14" spans="1:17">
      <c r="A14" s="14">
        <v>2016</v>
      </c>
      <c r="B14" s="6">
        <v>47.856450696695291</v>
      </c>
      <c r="C14" s="6">
        <v>41.065050330122311</v>
      </c>
      <c r="D14" s="6">
        <v>17.283148643484907</v>
      </c>
      <c r="E14" s="6">
        <v>19.909155080870391</v>
      </c>
      <c r="F14" s="1">
        <v>10.787746226721955</v>
      </c>
      <c r="G14" s="12"/>
      <c r="H14" s="15"/>
      <c r="J14" s="14">
        <v>2016</v>
      </c>
      <c r="K14" s="6">
        <v>50.809581158838483</v>
      </c>
      <c r="L14" s="6">
        <v>36.908439392067216</v>
      </c>
      <c r="M14" s="6">
        <v>23.55119825708061</v>
      </c>
      <c r="N14" s="6">
        <v>20.193921312698116</v>
      </c>
      <c r="O14" s="1">
        <v>8.9679659556692695</v>
      </c>
      <c r="P14" s="12"/>
      <c r="Q14" s="15"/>
    </row>
    <row r="15" spans="1:17">
      <c r="A15" s="14">
        <v>2017</v>
      </c>
      <c r="B15" s="6">
        <v>48.626934930913876</v>
      </c>
      <c r="C15" s="6">
        <v>40.734807219908149</v>
      </c>
      <c r="D15" s="6">
        <v>17.241505968778696</v>
      </c>
      <c r="E15" s="6">
        <v>20.418533746015616</v>
      </c>
      <c r="F15" s="1">
        <v>12.029239372094588</v>
      </c>
      <c r="G15" s="12"/>
      <c r="H15" s="15"/>
      <c r="J15" s="14">
        <v>2017</v>
      </c>
      <c r="K15" s="6">
        <v>48.76984938322088</v>
      </c>
      <c r="L15" s="6">
        <v>39.254624591947767</v>
      </c>
      <c r="M15" s="6">
        <v>22.7183705444575</v>
      </c>
      <c r="N15" s="6">
        <v>34.539754915930466</v>
      </c>
      <c r="O15" s="1">
        <v>11.378638903792478</v>
      </c>
      <c r="P15" s="12"/>
      <c r="Q15" s="15"/>
    </row>
    <row r="16" spans="1:17" ht="57" customHeight="1">
      <c r="A16" s="16" t="s">
        <v>9</v>
      </c>
      <c r="B16" s="38" t="s">
        <v>10</v>
      </c>
      <c r="C16" s="38"/>
      <c r="D16" s="38"/>
      <c r="E16" s="38"/>
      <c r="F16" s="38"/>
      <c r="G16" s="38"/>
      <c r="H16" s="39"/>
      <c r="J16" s="16" t="s">
        <v>9</v>
      </c>
      <c r="K16" s="38" t="s">
        <v>10</v>
      </c>
      <c r="L16" s="38"/>
      <c r="M16" s="38"/>
      <c r="N16" s="38"/>
      <c r="O16" s="38"/>
      <c r="P16" s="38"/>
      <c r="Q16" s="39"/>
    </row>
    <row r="17" spans="1:17">
      <c r="A17" s="14"/>
      <c r="B17" s="6"/>
      <c r="C17" s="6"/>
      <c r="D17" s="6"/>
      <c r="E17" s="6"/>
      <c r="F17" s="6"/>
      <c r="G17" s="12"/>
      <c r="H17" s="15"/>
      <c r="J17" s="14"/>
      <c r="K17" s="6"/>
      <c r="L17" s="6"/>
      <c r="M17" s="6"/>
      <c r="N17" s="6"/>
      <c r="O17" s="6"/>
      <c r="P17" s="12"/>
      <c r="Q17" s="15"/>
    </row>
    <row r="18" spans="1:17">
      <c r="A18" s="30" t="s">
        <v>22</v>
      </c>
      <c r="B18" s="31"/>
      <c r="C18" s="31"/>
      <c r="D18" s="31"/>
      <c r="E18" s="6"/>
      <c r="F18" s="6"/>
      <c r="G18" s="12"/>
      <c r="H18" s="15"/>
      <c r="J18" s="30" t="s">
        <v>22</v>
      </c>
      <c r="K18" s="31"/>
      <c r="L18" s="31"/>
      <c r="M18" s="31"/>
      <c r="N18" s="31"/>
      <c r="O18" s="6"/>
      <c r="P18" s="12"/>
      <c r="Q18" s="15"/>
    </row>
    <row r="19" spans="1:17">
      <c r="A19" s="14" t="s">
        <v>23</v>
      </c>
      <c r="B19" s="12" t="s">
        <v>0</v>
      </c>
      <c r="C19" s="12" t="s">
        <v>1</v>
      </c>
      <c r="D19" s="12" t="s">
        <v>2</v>
      </c>
      <c r="E19" s="12" t="s">
        <v>3</v>
      </c>
      <c r="F19" s="12" t="s">
        <v>4</v>
      </c>
      <c r="G19" s="12" t="s">
        <v>13</v>
      </c>
      <c r="H19" s="15"/>
      <c r="J19" s="14" t="s">
        <v>23</v>
      </c>
      <c r="K19" s="12" t="s">
        <v>0</v>
      </c>
      <c r="L19" s="12" t="s">
        <v>1</v>
      </c>
      <c r="M19" s="12" t="s">
        <v>2</v>
      </c>
      <c r="N19" s="12" t="s">
        <v>3</v>
      </c>
      <c r="O19" s="12" t="s">
        <v>4</v>
      </c>
      <c r="P19" s="12" t="s">
        <v>13</v>
      </c>
      <c r="Q19" s="15"/>
    </row>
    <row r="20" spans="1:17">
      <c r="A20" s="14"/>
      <c r="B20" s="6">
        <v>48.203454921287857</v>
      </c>
      <c r="C20" s="6">
        <f>(1-(B12/100))*C12</f>
        <v>21.361863086034113</v>
      </c>
      <c r="D20" s="6">
        <f>(1-(B12+C20)/100)*D12</f>
        <v>5.0971745804104183</v>
      </c>
      <c r="E20" s="6">
        <f>(1-(B12+C20+D20)/100)*E12</f>
        <v>5.1382332752130351</v>
      </c>
      <c r="F20" s="6">
        <f>(1-(B12+C20+D20+E20)/100)*F12</f>
        <v>2.327824623192122</v>
      </c>
      <c r="G20" s="20">
        <f>B12+C20+D20+E20+F20</f>
        <v>82.128550486137556</v>
      </c>
      <c r="H20" s="15"/>
      <c r="J20" s="14"/>
      <c r="K20" s="6">
        <v>49.860839813519384</v>
      </c>
      <c r="L20" s="6">
        <f>(1-(K20/100))*L12</f>
        <v>19.247819626478183</v>
      </c>
      <c r="M20" s="6">
        <f>(1-(K20+L20)/100)*M12</f>
        <v>6.4570842415370642</v>
      </c>
      <c r="N20" s="6">
        <f>(1-(K20+L20+M20)/100)*N12</f>
        <v>4.739858020136908</v>
      </c>
      <c r="O20" s="6">
        <f>(1-(K20+L20+M20+N20)/100)*O12</f>
        <v>1.8807193466358121</v>
      </c>
      <c r="P20" s="20">
        <f>K20+L20+M20+N20+O20</f>
        <v>82.186321048307349</v>
      </c>
      <c r="Q20" s="15"/>
    </row>
    <row r="21" spans="1:17">
      <c r="A21" s="14"/>
      <c r="B21" s="6"/>
      <c r="C21" s="6"/>
      <c r="D21" s="6"/>
      <c r="E21" s="6"/>
      <c r="F21" s="6"/>
      <c r="G21" s="20"/>
      <c r="H21" s="15"/>
      <c r="J21" s="14"/>
      <c r="K21" s="6"/>
      <c r="L21" s="6"/>
      <c r="M21" s="6"/>
      <c r="N21" s="6"/>
      <c r="O21" s="6"/>
      <c r="P21" s="20"/>
      <c r="Q21" s="15"/>
    </row>
    <row r="22" spans="1:17">
      <c r="A22" s="14"/>
      <c r="B22" s="12"/>
      <c r="C22" s="12"/>
      <c r="D22" s="12"/>
      <c r="E22" s="12"/>
      <c r="F22" s="12"/>
      <c r="G22" s="20"/>
      <c r="H22" s="15"/>
      <c r="J22" s="14"/>
      <c r="K22" s="12"/>
      <c r="L22" s="12"/>
      <c r="M22" s="12"/>
      <c r="N22" s="12"/>
      <c r="O22" s="12"/>
      <c r="P22" s="12"/>
      <c r="Q22" s="15"/>
    </row>
    <row r="23" spans="1:17">
      <c r="A23" s="14" t="s">
        <v>24</v>
      </c>
      <c r="B23" s="12"/>
      <c r="C23" s="12"/>
      <c r="D23" s="12"/>
      <c r="E23" s="12"/>
      <c r="F23" s="12"/>
      <c r="G23" s="12"/>
      <c r="H23" s="15"/>
      <c r="J23" s="14" t="s">
        <v>24</v>
      </c>
      <c r="K23" s="12"/>
      <c r="L23" s="12"/>
      <c r="M23" s="12"/>
      <c r="N23" s="12"/>
      <c r="O23" s="12"/>
      <c r="P23" s="12"/>
      <c r="Q23" s="15"/>
    </row>
    <row r="24" spans="1:17">
      <c r="A24" s="14">
        <v>2015</v>
      </c>
      <c r="B24" s="21">
        <v>296777</v>
      </c>
      <c r="C24" s="12"/>
      <c r="D24" s="12"/>
      <c r="E24" s="12"/>
      <c r="F24" s="12"/>
      <c r="G24" s="12"/>
      <c r="H24" s="15"/>
      <c r="J24" s="14">
        <v>2015</v>
      </c>
      <c r="K24" s="21">
        <v>209803</v>
      </c>
      <c r="L24" s="12"/>
      <c r="M24" s="12"/>
      <c r="N24" s="12"/>
      <c r="O24" s="12"/>
      <c r="P24" s="12"/>
      <c r="Q24" s="15"/>
    </row>
    <row r="25" spans="1:17">
      <c r="A25" s="14">
        <v>2016</v>
      </c>
      <c r="B25" s="21">
        <v>296584</v>
      </c>
      <c r="C25" s="12"/>
      <c r="D25" s="12"/>
      <c r="E25" s="12"/>
      <c r="F25" s="12"/>
      <c r="G25" s="12"/>
      <c r="H25" s="15"/>
      <c r="J25" s="14">
        <v>2016</v>
      </c>
      <c r="K25" s="21">
        <v>213176</v>
      </c>
      <c r="L25" s="12"/>
      <c r="M25" s="12"/>
      <c r="N25" s="12"/>
      <c r="O25" s="12"/>
      <c r="P25" s="12"/>
      <c r="Q25" s="15"/>
    </row>
    <row r="26" spans="1:17">
      <c r="A26" s="14">
        <v>2017</v>
      </c>
      <c r="B26" s="21">
        <v>295144</v>
      </c>
      <c r="C26" s="12"/>
      <c r="D26" s="12"/>
      <c r="E26" s="12"/>
      <c r="F26" s="12"/>
      <c r="G26" s="12"/>
      <c r="H26" s="15"/>
      <c r="J26" s="14">
        <v>2017</v>
      </c>
      <c r="K26" s="21">
        <v>218022</v>
      </c>
      <c r="L26" s="12"/>
      <c r="M26" s="12"/>
      <c r="N26" s="12"/>
      <c r="O26" s="12"/>
      <c r="P26" s="12"/>
      <c r="Q26" s="15"/>
    </row>
    <row r="27" spans="1:17">
      <c r="A27" s="17" t="s">
        <v>6</v>
      </c>
      <c r="B27" s="22">
        <f>AVERAGE(B24:B26)</f>
        <v>296168.33333333331</v>
      </c>
      <c r="C27" s="19"/>
      <c r="D27" s="19"/>
      <c r="E27" s="19"/>
      <c r="F27" s="19"/>
      <c r="G27" s="19"/>
      <c r="H27" s="18"/>
      <c r="J27" s="17"/>
      <c r="K27" s="23">
        <f>AVERAGE(K24:K26)</f>
        <v>213667</v>
      </c>
      <c r="L27" s="19"/>
      <c r="M27" s="19"/>
      <c r="N27" s="19"/>
      <c r="O27" s="19"/>
      <c r="P27" s="19"/>
      <c r="Q27" s="18"/>
    </row>
    <row r="28" spans="1:17">
      <c r="B28" s="3"/>
      <c r="K28" s="4"/>
    </row>
    <row r="29" spans="1:17">
      <c r="A29" s="29" t="s">
        <v>25</v>
      </c>
      <c r="B29" s="29"/>
      <c r="C29" s="29"/>
      <c r="D29" s="29"/>
      <c r="E29" s="29"/>
      <c r="F29" s="29"/>
      <c r="G29" s="29"/>
      <c r="H29" s="29"/>
      <c r="I29" s="29"/>
      <c r="J29" s="29"/>
      <c r="K29" s="29"/>
      <c r="L29" s="29"/>
      <c r="M29" s="29"/>
      <c r="N29" s="29"/>
      <c r="O29" s="29"/>
      <c r="P29" s="29"/>
      <c r="Q29" s="29"/>
    </row>
    <row r="30" spans="1:17">
      <c r="A30" s="32" t="s">
        <v>26</v>
      </c>
      <c r="B30" s="32"/>
      <c r="C30" s="32"/>
      <c r="D30" s="32"/>
      <c r="E30" s="32"/>
      <c r="F30" s="32"/>
      <c r="G30" s="32"/>
      <c r="H30" s="32"/>
      <c r="I30" s="32"/>
      <c r="J30" s="32"/>
      <c r="K30" s="32"/>
      <c r="L30" s="32"/>
      <c r="M30" s="32"/>
      <c r="N30" s="32"/>
      <c r="O30" s="32"/>
      <c r="P30" s="32"/>
      <c r="Q30" s="32"/>
    </row>
    <row r="31" spans="1:17">
      <c r="A31" s="5"/>
      <c r="B31" s="5"/>
      <c r="C31" s="5"/>
      <c r="D31" s="5"/>
      <c r="E31" s="5"/>
      <c r="F31" s="5"/>
      <c r="G31" s="5"/>
      <c r="H31" s="5"/>
      <c r="I31" s="5"/>
      <c r="J31" s="5"/>
      <c r="K31" s="5"/>
      <c r="L31" s="5"/>
      <c r="M31" s="5"/>
      <c r="N31" s="5"/>
      <c r="O31" s="5"/>
      <c r="P31" s="5"/>
      <c r="Q31" s="5"/>
    </row>
    <row r="32" spans="1:17">
      <c r="A32" t="s">
        <v>13</v>
      </c>
      <c r="K32" s="4"/>
    </row>
    <row r="33" spans="1:11">
      <c r="A33">
        <v>2015</v>
      </c>
      <c r="B33" s="3">
        <v>506580</v>
      </c>
      <c r="K33" s="4"/>
    </row>
    <row r="34" spans="1:11">
      <c r="A34">
        <v>2016</v>
      </c>
      <c r="B34" s="3">
        <v>509760</v>
      </c>
      <c r="K34" s="4"/>
    </row>
    <row r="35" spans="1:11">
      <c r="A35">
        <v>2017</v>
      </c>
      <c r="B35" s="3">
        <v>513166</v>
      </c>
      <c r="K35" s="4"/>
    </row>
    <row r="36" spans="1:11">
      <c r="A36" t="s">
        <v>6</v>
      </c>
      <c r="B36" s="4">
        <f>AVERAGE(B33:B35)</f>
        <v>509835.33333333331</v>
      </c>
      <c r="K36" s="4"/>
    </row>
    <row r="37" spans="1:11">
      <c r="K37" s="4"/>
    </row>
    <row r="38" spans="1:11">
      <c r="A38" t="s">
        <v>12</v>
      </c>
    </row>
    <row r="39" spans="1:11">
      <c r="A39">
        <f>B27/B36</f>
        <v>0.58090978394331239</v>
      </c>
    </row>
    <row r="41" spans="1:11">
      <c r="A41" t="s">
        <v>14</v>
      </c>
    </row>
    <row r="42" spans="1:11">
      <c r="A42">
        <f>K27/B36</f>
        <v>0.41909021605668761</v>
      </c>
    </row>
    <row r="44" spans="1:11">
      <c r="A44" t="s">
        <v>27</v>
      </c>
    </row>
    <row r="45" spans="1:11">
      <c r="A45" t="s">
        <v>11</v>
      </c>
      <c r="B45" s="12" t="s">
        <v>0</v>
      </c>
      <c r="C45" s="12" t="s">
        <v>1</v>
      </c>
      <c r="D45" s="12" t="s">
        <v>2</v>
      </c>
      <c r="E45" s="12" t="s">
        <v>3</v>
      </c>
      <c r="F45" s="12" t="s">
        <v>4</v>
      </c>
      <c r="G45" s="12" t="s">
        <v>13</v>
      </c>
    </row>
    <row r="46" spans="1:11">
      <c r="B46" s="6">
        <f>B12*A39+K12*A42</f>
        <v>48.898048713862252</v>
      </c>
      <c r="C46" s="6">
        <f>C20*A39+L20*A42</f>
        <v>20.475888155815589</v>
      </c>
      <c r="D46" s="6">
        <f>D20*A39+M20*A42</f>
        <v>5.6670994141095612</v>
      </c>
      <c r="E46" s="6">
        <f>E20*A39+N20*A42</f>
        <v>4.9712781034915432</v>
      </c>
      <c r="F46" s="6">
        <f>F20*A39+O20*A42</f>
        <v>2.1404471762400532</v>
      </c>
      <c r="G46" s="6">
        <f>G20*A39+P20*A42</f>
        <v>82.152761563519022</v>
      </c>
    </row>
  </sheetData>
  <mergeCells count="13">
    <mergeCell ref="A18:D18"/>
    <mergeCell ref="J18:N18"/>
    <mergeCell ref="A29:Q29"/>
    <mergeCell ref="A30:Q30"/>
    <mergeCell ref="A1:J1"/>
    <mergeCell ref="A2:M2"/>
    <mergeCell ref="A9:H9"/>
    <mergeCell ref="J9:P9"/>
    <mergeCell ref="A8:H8"/>
    <mergeCell ref="J8:Q8"/>
    <mergeCell ref="A5:P5"/>
    <mergeCell ref="B16:H16"/>
    <mergeCell ref="K16:Q16"/>
  </mergeCells>
  <hyperlinks>
    <hyperlink ref="A2" r:id="rId1" xr:uid="{1390ADBD-C818-4B28-A6B0-841893B08ECF}"/>
  </hyperlinks>
  <pageMargins left="0.7" right="0.7" top="0.78740157499999996" bottom="0.78740157499999996"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Insgesamt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Bilik</dc:creator>
  <cp:lastModifiedBy>Jonas Bilik</cp:lastModifiedBy>
  <dcterms:created xsi:type="dcterms:W3CDTF">2021-04-23T12:11:57Z</dcterms:created>
  <dcterms:modified xsi:type="dcterms:W3CDTF">2021-08-20T13:46:01Z</dcterms:modified>
</cp:coreProperties>
</file>