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Desktop\Code_Projects\GITHUB\Ultra-Wide-Band-M202\Data_To_Excel\"/>
    </mc:Choice>
  </mc:AlternateContent>
  <xr:revisionPtr revIDLastSave="0" documentId="13_ncr:1_{DF991B44-24AC-4C61-BC8D-0EB1D98354C8}" xr6:coauthVersionLast="47" xr6:coauthVersionMax="47" xr10:uidLastSave="{00000000-0000-0000-0000-000000000000}"/>
  <bookViews>
    <workbookView xWindow="-96" yWindow="-96" windowWidth="23232" windowHeight="13992" activeTab="1" xr2:uid="{1AF1905C-97D9-438E-A8E5-BE160EFF0106}"/>
  </bookViews>
  <sheets>
    <sheet name="Alpha" sheetId="1" r:id="rId1"/>
    <sheet name="Alpha_Err" sheetId="4" r:id="rId2"/>
    <sheet name="Beta" sheetId="2" r:id="rId3"/>
    <sheet name="Beta_Err" sheetId="5" r:id="rId4"/>
    <sheet name="Gamma" sheetId="3" r:id="rId5"/>
    <sheet name="Gamma_Err" sheetId="6" r:id="rId6"/>
  </sheets>
  <definedNames>
    <definedName name="_xlchart.v1.0" hidden="1">Alpha!$A$16:$A$81</definedName>
    <definedName name="_xlchart.v1.1" hidden="1">Alpha!$B$16:$B$81</definedName>
    <definedName name="_xlchart.v1.10" hidden="1">Alpha_Err!$D$18:$D$83</definedName>
    <definedName name="_xlchart.v1.11" hidden="1">Alpha_Err!$E$18:$E$83</definedName>
    <definedName name="_xlchart.v1.12" hidden="1">Alpha_Err!$F$18:$F$83</definedName>
    <definedName name="_xlchart.v1.13" hidden="1">Alpha_Err!$G$18:$G$83</definedName>
    <definedName name="_xlchart.v1.14" hidden="1">Beta!$A$16:$A$114</definedName>
    <definedName name="_xlchart.v1.15" hidden="1">Beta!$B$16:$B$114</definedName>
    <definedName name="_xlchart.v1.16" hidden="1">Beta!$C$16:$C$114</definedName>
    <definedName name="_xlchart.v1.17" hidden="1">Beta!$D$16:$D$114</definedName>
    <definedName name="_xlchart.v1.18" hidden="1">Beta!$E$16:$E$114</definedName>
    <definedName name="_xlchart.v1.19" hidden="1">Beta!$F$16:$F$114</definedName>
    <definedName name="_xlchart.v1.2" hidden="1">Alpha!$C$16:$C$81</definedName>
    <definedName name="_xlchart.v1.20" hidden="1">Beta!$G$16:$G$114</definedName>
    <definedName name="_xlchart.v1.21" hidden="1">Beta!$H$16:$H$114</definedName>
    <definedName name="_xlchart.v1.22" hidden="1">Beta!$I$16:$I$114</definedName>
    <definedName name="_xlchart.v1.23" hidden="1">Beta!$J$16:$J$114</definedName>
    <definedName name="_xlchart.v1.24" hidden="1">Beta_Err!$A$16:$A$114</definedName>
    <definedName name="_xlchart.v1.25" hidden="1">Beta_Err!$B$16:$B$114</definedName>
    <definedName name="_xlchart.v1.26" hidden="1">Beta_Err!$C$16:$C$114</definedName>
    <definedName name="_xlchart.v1.27" hidden="1">Beta_Err!$D$16:$D$114</definedName>
    <definedName name="_xlchart.v1.28" hidden="1">Beta_Err!$E$16:$E$114</definedName>
    <definedName name="_xlchart.v1.29" hidden="1">Beta_Err!$F$16:$F$114</definedName>
    <definedName name="_xlchart.v1.3" hidden="1">Alpha!$D$16:$D$81</definedName>
    <definedName name="_xlchart.v1.30" hidden="1">Beta_Err!$G$16:$G$114</definedName>
    <definedName name="_xlchart.v1.31" hidden="1">Beta_Err!$H$16:$H$114</definedName>
    <definedName name="_xlchart.v1.32" hidden="1">Beta_Err!$I$16:$I$114</definedName>
    <definedName name="_xlchart.v1.33" hidden="1">Beta_Err!$J$16:$J$114</definedName>
    <definedName name="_xlchart.v1.34" hidden="1">Gamma!$A$18:$A$94</definedName>
    <definedName name="_xlchart.v1.35" hidden="1">Gamma!$B$18:$B$94</definedName>
    <definedName name="_xlchart.v1.36" hidden="1">Gamma!$C$18:$C$94</definedName>
    <definedName name="_xlchart.v1.37" hidden="1">Gamma!$D$18:$D$94</definedName>
    <definedName name="_xlchart.v1.38" hidden="1">Gamma!$E$18:$E$94</definedName>
    <definedName name="_xlchart.v1.39" hidden="1">Gamma!$F$18:$F$94</definedName>
    <definedName name="_xlchart.v1.4" hidden="1">Alpha!$E$16:$E$81</definedName>
    <definedName name="_xlchart.v1.40" hidden="1">Gamma!$G$18:$G$94</definedName>
    <definedName name="_xlchart.v1.41" hidden="1">Gamma!$H$18:$H$94</definedName>
    <definedName name="_xlchart.v1.42" hidden="1">Gamma_Err!$A$16:$A$92</definedName>
    <definedName name="_xlchart.v1.43" hidden="1">Gamma_Err!$B$16:$B$92</definedName>
    <definedName name="_xlchart.v1.44" hidden="1">Gamma_Err!$C$16:$C$92</definedName>
    <definedName name="_xlchart.v1.45" hidden="1">Gamma_Err!$D$16:$D$92</definedName>
    <definedName name="_xlchart.v1.46" hidden="1">Gamma_Err!$E$16:$E$92</definedName>
    <definedName name="_xlchart.v1.47" hidden="1">Gamma_Err!$F$16:$F$92</definedName>
    <definedName name="_xlchart.v1.48" hidden="1">Gamma_Err!$G$16:$G$92</definedName>
    <definedName name="_xlchart.v1.49" hidden="1">Gamma_Err!$H$16:$H$92</definedName>
    <definedName name="_xlchart.v1.5" hidden="1">Alpha!$F$16:$F$81</definedName>
    <definedName name="_xlchart.v1.6" hidden="1">Alpha!$G$16:$G$81</definedName>
    <definedName name="_xlchart.v1.7" hidden="1">Alpha_Err!$A$18:$A$83</definedName>
    <definedName name="_xlchart.v1.8" hidden="1">Alpha_Err!$B$18:$B$83</definedName>
    <definedName name="_xlchart.v1.9" hidden="1">Alpha_Err!$C$18:$C$83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6" l="1"/>
  <c r="P15" i="5"/>
  <c r="O13" i="4" a="1"/>
  <c r="O13" i="4" s="1"/>
  <c r="M3" i="4"/>
  <c r="M4" i="4"/>
  <c r="M5" i="4"/>
  <c r="M6" i="4"/>
  <c r="M7" i="4"/>
  <c r="M8" i="4"/>
  <c r="M9" i="4"/>
  <c r="M10" i="4"/>
  <c r="M11" i="4"/>
  <c r="M12" i="4"/>
  <c r="M2" i="4"/>
  <c r="C34" i="4"/>
  <c r="O12" i="6"/>
  <c r="M12" i="6"/>
  <c r="K12" i="6"/>
  <c r="I12" i="6"/>
  <c r="G12" i="6"/>
  <c r="E12" i="6"/>
  <c r="C12" i="6"/>
  <c r="O11" i="6"/>
  <c r="M11" i="6"/>
  <c r="K11" i="6"/>
  <c r="I11" i="6"/>
  <c r="G11" i="6"/>
  <c r="E11" i="6"/>
  <c r="C11" i="6"/>
  <c r="O10" i="6"/>
  <c r="M10" i="6"/>
  <c r="K10" i="6"/>
  <c r="I10" i="6"/>
  <c r="G10" i="6"/>
  <c r="E10" i="6"/>
  <c r="C10" i="6"/>
  <c r="O9" i="6"/>
  <c r="M9" i="6"/>
  <c r="K9" i="6"/>
  <c r="I9" i="6"/>
  <c r="G9" i="6"/>
  <c r="E9" i="6"/>
  <c r="C9" i="6"/>
  <c r="O8" i="6"/>
  <c r="M8" i="6"/>
  <c r="K8" i="6"/>
  <c r="I8" i="6"/>
  <c r="G8" i="6"/>
  <c r="E8" i="6"/>
  <c r="C8" i="6"/>
  <c r="O7" i="6"/>
  <c r="M7" i="6"/>
  <c r="K7" i="6"/>
  <c r="I7" i="6"/>
  <c r="G7" i="6"/>
  <c r="E7" i="6"/>
  <c r="C7" i="6"/>
  <c r="O6" i="6"/>
  <c r="M6" i="6"/>
  <c r="K6" i="6"/>
  <c r="I6" i="6"/>
  <c r="G6" i="6"/>
  <c r="E6" i="6"/>
  <c r="C6" i="6"/>
  <c r="O5" i="6"/>
  <c r="M5" i="6"/>
  <c r="K5" i="6"/>
  <c r="I5" i="6"/>
  <c r="G5" i="6"/>
  <c r="E5" i="6"/>
  <c r="C5" i="6"/>
  <c r="O4" i="6"/>
  <c r="M4" i="6"/>
  <c r="K4" i="6"/>
  <c r="I4" i="6"/>
  <c r="G4" i="6"/>
  <c r="E4" i="6"/>
  <c r="C4" i="6"/>
  <c r="O3" i="6"/>
  <c r="M3" i="6"/>
  <c r="K3" i="6"/>
  <c r="I3" i="6"/>
  <c r="G3" i="6"/>
  <c r="E3" i="6"/>
  <c r="C3" i="6"/>
  <c r="O2" i="6"/>
  <c r="M2" i="6"/>
  <c r="K2" i="6"/>
  <c r="I2" i="6"/>
  <c r="G2" i="6"/>
  <c r="E2" i="6"/>
  <c r="C2" i="6"/>
  <c r="Y3" i="3"/>
  <c r="Y4" i="3"/>
  <c r="Y5" i="3"/>
  <c r="Y6" i="3"/>
  <c r="Y7" i="3"/>
  <c r="Y8" i="3"/>
  <c r="Y9" i="3"/>
  <c r="Y10" i="3"/>
  <c r="Y11" i="3"/>
  <c r="Y12" i="3"/>
  <c r="Y2" i="3"/>
  <c r="W3" i="3"/>
  <c r="W4" i="3"/>
  <c r="W5" i="3"/>
  <c r="W6" i="3"/>
  <c r="W7" i="3"/>
  <c r="W8" i="3"/>
  <c r="W9" i="3"/>
  <c r="W10" i="3"/>
  <c r="W11" i="3"/>
  <c r="W12" i="3"/>
  <c r="W2" i="3"/>
  <c r="U3" i="3"/>
  <c r="U4" i="3"/>
  <c r="U5" i="3"/>
  <c r="U6" i="3"/>
  <c r="U7" i="3"/>
  <c r="U8" i="3"/>
  <c r="U9" i="3"/>
  <c r="U10" i="3"/>
  <c r="U11" i="3"/>
  <c r="U12" i="3"/>
  <c r="U2" i="3"/>
  <c r="S3" i="3"/>
  <c r="S4" i="3"/>
  <c r="S5" i="3"/>
  <c r="S6" i="3"/>
  <c r="S7" i="3"/>
  <c r="S8" i="3"/>
  <c r="S9" i="3"/>
  <c r="S10" i="3"/>
  <c r="S11" i="3"/>
  <c r="S12" i="3"/>
  <c r="S2" i="3"/>
  <c r="Q3" i="3"/>
  <c r="Q4" i="3"/>
  <c r="Q5" i="3"/>
  <c r="Q6" i="3"/>
  <c r="Q7" i="3"/>
  <c r="Q8" i="3"/>
  <c r="Q9" i="3"/>
  <c r="Q10" i="3"/>
  <c r="Q11" i="3"/>
  <c r="Q12" i="3"/>
  <c r="Q2" i="3"/>
  <c r="O3" i="3"/>
  <c r="O4" i="3"/>
  <c r="O5" i="3"/>
  <c r="O6" i="3"/>
  <c r="O7" i="3"/>
  <c r="O8" i="3"/>
  <c r="O9" i="3"/>
  <c r="O10" i="3"/>
  <c r="O11" i="3"/>
  <c r="O12" i="3"/>
  <c r="O2" i="3"/>
  <c r="M3" i="3"/>
  <c r="M4" i="3"/>
  <c r="M5" i="3"/>
  <c r="M6" i="3"/>
  <c r="M7" i="3"/>
  <c r="M8" i="3"/>
  <c r="M9" i="3"/>
  <c r="M10" i="3"/>
  <c r="M11" i="3"/>
  <c r="M12" i="3"/>
  <c r="M2" i="3"/>
  <c r="K12" i="4"/>
  <c r="I12" i="4"/>
  <c r="G12" i="4"/>
  <c r="E12" i="4"/>
  <c r="B12" i="4"/>
  <c r="C12" i="4" s="1"/>
  <c r="K11" i="4"/>
  <c r="I11" i="4"/>
  <c r="G11" i="4"/>
  <c r="E11" i="4"/>
  <c r="C11" i="4"/>
  <c r="K10" i="4"/>
  <c r="I10" i="4"/>
  <c r="G10" i="4"/>
  <c r="E10" i="4"/>
  <c r="C10" i="4"/>
  <c r="K9" i="4"/>
  <c r="I9" i="4"/>
  <c r="G9" i="4"/>
  <c r="E9" i="4"/>
  <c r="B9" i="4"/>
  <c r="C9" i="4" s="1"/>
  <c r="K8" i="4"/>
  <c r="I8" i="4"/>
  <c r="G8" i="4"/>
  <c r="E8" i="4"/>
  <c r="C8" i="4"/>
  <c r="K7" i="4"/>
  <c r="I7" i="4"/>
  <c r="G7" i="4"/>
  <c r="E7" i="4"/>
  <c r="C7" i="4"/>
  <c r="K6" i="4"/>
  <c r="I6" i="4"/>
  <c r="G6" i="4"/>
  <c r="E6" i="4"/>
  <c r="C6" i="4"/>
  <c r="K5" i="4"/>
  <c r="I5" i="4"/>
  <c r="G5" i="4"/>
  <c r="E5" i="4"/>
  <c r="C5" i="4"/>
  <c r="B5" i="4"/>
  <c r="K4" i="4"/>
  <c r="I4" i="4"/>
  <c r="G4" i="4"/>
  <c r="E4" i="4"/>
  <c r="C4" i="4"/>
  <c r="K3" i="4"/>
  <c r="I3" i="4"/>
  <c r="G3" i="4"/>
  <c r="E3" i="4"/>
  <c r="C3" i="4"/>
  <c r="K2" i="4"/>
  <c r="I2" i="4"/>
  <c r="G2" i="4"/>
  <c r="E2" i="4"/>
  <c r="C2" i="4"/>
  <c r="R12" i="5"/>
  <c r="P12" i="5"/>
  <c r="N12" i="5"/>
  <c r="L12" i="5"/>
  <c r="J12" i="5"/>
  <c r="H12" i="5"/>
  <c r="F12" i="5"/>
  <c r="D12" i="5"/>
  <c r="B12" i="5"/>
  <c r="R11" i="5"/>
  <c r="P11" i="5"/>
  <c r="N11" i="5"/>
  <c r="L11" i="5"/>
  <c r="J11" i="5"/>
  <c r="H11" i="5"/>
  <c r="F11" i="5"/>
  <c r="D11" i="5"/>
  <c r="B11" i="5"/>
  <c r="R10" i="5"/>
  <c r="P10" i="5"/>
  <c r="N10" i="5"/>
  <c r="L10" i="5"/>
  <c r="J10" i="5"/>
  <c r="H10" i="5"/>
  <c r="F10" i="5"/>
  <c r="D10" i="5"/>
  <c r="B10" i="5"/>
  <c r="R9" i="5"/>
  <c r="P9" i="5"/>
  <c r="N9" i="5"/>
  <c r="L9" i="5"/>
  <c r="J9" i="5"/>
  <c r="H9" i="5"/>
  <c r="F9" i="5"/>
  <c r="D9" i="5"/>
  <c r="B9" i="5"/>
  <c r="R8" i="5"/>
  <c r="P8" i="5"/>
  <c r="N8" i="5"/>
  <c r="L8" i="5"/>
  <c r="J8" i="5"/>
  <c r="H8" i="5"/>
  <c r="F8" i="5"/>
  <c r="D8" i="5"/>
  <c r="B8" i="5"/>
  <c r="R7" i="5"/>
  <c r="P7" i="5"/>
  <c r="N7" i="5"/>
  <c r="L7" i="5"/>
  <c r="J7" i="5"/>
  <c r="H7" i="5"/>
  <c r="F7" i="5"/>
  <c r="D7" i="5"/>
  <c r="B7" i="5"/>
  <c r="R6" i="5"/>
  <c r="P6" i="5"/>
  <c r="N6" i="5"/>
  <c r="L6" i="5"/>
  <c r="J6" i="5"/>
  <c r="H6" i="5"/>
  <c r="F6" i="5"/>
  <c r="D6" i="5"/>
  <c r="B6" i="5"/>
  <c r="R5" i="5"/>
  <c r="P5" i="5"/>
  <c r="N5" i="5"/>
  <c r="L5" i="5"/>
  <c r="J5" i="5"/>
  <c r="H5" i="5"/>
  <c r="F5" i="5"/>
  <c r="D5" i="5"/>
  <c r="B5" i="5"/>
  <c r="R4" i="5"/>
  <c r="P4" i="5"/>
  <c r="N4" i="5"/>
  <c r="L4" i="5"/>
  <c r="J4" i="5"/>
  <c r="H4" i="5"/>
  <c r="F4" i="5"/>
  <c r="D4" i="5"/>
  <c r="B4" i="5"/>
  <c r="R3" i="5"/>
  <c r="P3" i="5"/>
  <c r="N3" i="5"/>
  <c r="L3" i="5"/>
  <c r="J3" i="5"/>
  <c r="H3" i="5"/>
  <c r="F3" i="5"/>
  <c r="D3" i="5"/>
  <c r="B3" i="5"/>
  <c r="R2" i="5"/>
  <c r="P2" i="5"/>
  <c r="N2" i="5"/>
  <c r="L2" i="5"/>
  <c r="J2" i="5"/>
  <c r="H2" i="5"/>
  <c r="F2" i="5"/>
  <c r="D2" i="5"/>
  <c r="B2" i="5"/>
  <c r="AD3" i="2"/>
  <c r="AD4" i="2"/>
  <c r="AD5" i="2"/>
  <c r="AD6" i="2"/>
  <c r="AD7" i="2"/>
  <c r="AD8" i="2"/>
  <c r="AD9" i="2"/>
  <c r="AD10" i="2"/>
  <c r="AD11" i="2"/>
  <c r="AD12" i="2"/>
  <c r="AD2" i="2"/>
  <c r="AB3" i="2"/>
  <c r="AB4" i="2"/>
  <c r="AB5" i="2"/>
  <c r="AB6" i="2"/>
  <c r="AB7" i="2"/>
  <c r="AB8" i="2"/>
  <c r="AB9" i="2"/>
  <c r="AB10" i="2"/>
  <c r="AB11" i="2"/>
  <c r="AB12" i="2"/>
  <c r="AB2" i="2"/>
  <c r="Z3" i="2"/>
  <c r="Z4" i="2"/>
  <c r="Z5" i="2"/>
  <c r="Z6" i="2"/>
  <c r="Z7" i="2"/>
  <c r="Z8" i="2"/>
  <c r="Z9" i="2"/>
  <c r="Z10" i="2"/>
  <c r="Z11" i="2"/>
  <c r="Z12" i="2"/>
  <c r="Z2" i="2"/>
  <c r="X3" i="2"/>
  <c r="X4" i="2"/>
  <c r="X5" i="2"/>
  <c r="X6" i="2"/>
  <c r="X7" i="2"/>
  <c r="X8" i="2"/>
  <c r="X9" i="2"/>
  <c r="X10" i="2"/>
  <c r="X11" i="2"/>
  <c r="X12" i="2"/>
  <c r="X2" i="2"/>
  <c r="V3" i="2"/>
  <c r="V4" i="2"/>
  <c r="V5" i="2"/>
  <c r="V6" i="2"/>
  <c r="V7" i="2"/>
  <c r="V8" i="2"/>
  <c r="V9" i="2"/>
  <c r="V10" i="2"/>
  <c r="V11" i="2"/>
  <c r="V12" i="2"/>
  <c r="V2" i="2"/>
  <c r="T3" i="2"/>
  <c r="T4" i="2"/>
  <c r="T5" i="2"/>
  <c r="T6" i="2"/>
  <c r="T7" i="2"/>
  <c r="T8" i="2"/>
  <c r="T9" i="2"/>
  <c r="T10" i="2"/>
  <c r="T11" i="2"/>
  <c r="T12" i="2"/>
  <c r="T2" i="2"/>
  <c r="R3" i="2"/>
  <c r="R4" i="2"/>
  <c r="R5" i="2"/>
  <c r="R6" i="2"/>
  <c r="R7" i="2"/>
  <c r="R8" i="2"/>
  <c r="R9" i="2"/>
  <c r="R10" i="2"/>
  <c r="R11" i="2"/>
  <c r="R12" i="2"/>
  <c r="R2" i="2"/>
  <c r="P3" i="2"/>
  <c r="P4" i="2"/>
  <c r="P5" i="2"/>
  <c r="P6" i="2"/>
  <c r="P7" i="2"/>
  <c r="P8" i="2"/>
  <c r="P9" i="2"/>
  <c r="P10" i="2"/>
  <c r="P11" i="2"/>
  <c r="P12" i="2"/>
  <c r="P2" i="2"/>
  <c r="N3" i="2"/>
  <c r="N4" i="2"/>
  <c r="N5" i="2"/>
  <c r="N6" i="2"/>
  <c r="N7" i="2"/>
  <c r="N8" i="2"/>
  <c r="N9" i="2"/>
  <c r="N10" i="2"/>
  <c r="N11" i="2"/>
  <c r="N12" i="2"/>
  <c r="N2" i="2"/>
  <c r="X3" i="1"/>
  <c r="X4" i="1"/>
  <c r="X5" i="1"/>
  <c r="X6" i="1"/>
  <c r="X7" i="1"/>
  <c r="X8" i="1"/>
  <c r="X9" i="1"/>
  <c r="X10" i="1"/>
  <c r="X11" i="1"/>
  <c r="X12" i="1"/>
  <c r="X2" i="1"/>
  <c r="V3" i="1"/>
  <c r="V4" i="1"/>
  <c r="V5" i="1"/>
  <c r="V6" i="1"/>
  <c r="V7" i="1"/>
  <c r="V8" i="1"/>
  <c r="V9" i="1"/>
  <c r="V10" i="1"/>
  <c r="V11" i="1"/>
  <c r="V12" i="1"/>
  <c r="V2" i="1"/>
  <c r="T3" i="1"/>
  <c r="T4" i="1"/>
  <c r="T5" i="1"/>
  <c r="T6" i="1"/>
  <c r="T7" i="1"/>
  <c r="T8" i="1"/>
  <c r="T9" i="1"/>
  <c r="T10" i="1"/>
  <c r="T11" i="1"/>
  <c r="T12" i="1"/>
  <c r="T2" i="1"/>
  <c r="R3" i="1"/>
  <c r="R4" i="1"/>
  <c r="R5" i="1"/>
  <c r="R6" i="1"/>
  <c r="R7" i="1"/>
  <c r="R8" i="1"/>
  <c r="R9" i="1"/>
  <c r="R10" i="1"/>
  <c r="R11" i="1"/>
  <c r="R12" i="1"/>
  <c r="R2" i="1"/>
  <c r="P3" i="1"/>
  <c r="P4" i="1"/>
  <c r="P5" i="1"/>
  <c r="P6" i="1"/>
  <c r="P7" i="1"/>
  <c r="P8" i="1"/>
  <c r="P9" i="1"/>
  <c r="P10" i="1"/>
  <c r="P11" i="1"/>
  <c r="P12" i="1"/>
  <c r="P2" i="1"/>
  <c r="N3" i="1"/>
  <c r="N4" i="1"/>
  <c r="N5" i="1"/>
  <c r="N6" i="1"/>
  <c r="N7" i="1"/>
  <c r="N8" i="1"/>
  <c r="N9" i="1"/>
  <c r="N10" i="1"/>
  <c r="N11" i="1"/>
  <c r="N12" i="1"/>
  <c r="N2" i="1"/>
  <c r="M12" i="1"/>
  <c r="M9" i="1"/>
  <c r="M5" i="1"/>
  <c r="B26" i="1"/>
  <c r="B23" i="1"/>
  <c r="B19" i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<sst xmlns="http://schemas.openxmlformats.org/spreadsheetml/2006/main" count="94" uniqueCount="36">
  <si>
    <t>Alpha Real</t>
  </si>
  <si>
    <t>Alpha 0</t>
  </si>
  <si>
    <t>Alpha 60</t>
  </si>
  <si>
    <t>Alpha 300</t>
  </si>
  <si>
    <t>Alpha 240</t>
  </si>
  <si>
    <t>Alpha 180</t>
  </si>
  <si>
    <t>Alpha 120</t>
  </si>
  <si>
    <t>Real Beta</t>
  </si>
  <si>
    <t>Real Gamma</t>
  </si>
  <si>
    <t>Gamma -80</t>
  </si>
  <si>
    <t>Gamma -60</t>
  </si>
  <si>
    <t>Gamma 0</t>
  </si>
  <si>
    <t>Gamma 60</t>
  </si>
  <si>
    <t>Gamma 80</t>
  </si>
  <si>
    <t>Gamma -30</t>
  </si>
  <si>
    <t>Gamma 30</t>
  </si>
  <si>
    <t>Average Angle Error</t>
  </si>
  <si>
    <t>error 60</t>
  </si>
  <si>
    <t xml:space="preserve">error 0 </t>
  </si>
  <si>
    <t>error120</t>
  </si>
  <si>
    <t>err 180</t>
  </si>
  <si>
    <t>err (240)</t>
  </si>
  <si>
    <t>error(300)</t>
  </si>
  <si>
    <t>err - 80</t>
  </si>
  <si>
    <t>err -60</t>
  </si>
  <si>
    <t>err -40</t>
  </si>
  <si>
    <t>err -20</t>
  </si>
  <si>
    <t>err 0</t>
  </si>
  <si>
    <t>er 20</t>
  </si>
  <si>
    <t>err 40</t>
  </si>
  <si>
    <t>err 60</t>
  </si>
  <si>
    <t>err 80</t>
  </si>
  <si>
    <t>err -80</t>
  </si>
  <si>
    <t>err 30</t>
  </si>
  <si>
    <t>err -30</t>
  </si>
  <si>
    <t>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</si>
</sst>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IMU Alpha Value vs True Alpha</cx:v>
        </cx:txData>
      </cx:tx>
      <cx:spPr>
        <a:noFill/>
      </cx:spPr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rPr>
            <a:t>IMU Alpha Value vs True Alpha</a:t>
          </a:r>
        </a:p>
      </cx:txPr>
    </cx:title>
    <cx:plotArea>
      <cx:plotAreaRegion>
        <cx:series layoutId="boxWhisker" uniqueId="{122541A4-971D-451B-A74D-6B77347BE496}">
          <cx:dataId val="0"/>
          <cx:layoutPr>
            <cx:visibility meanLine="1" meanMarker="1"/>
            <cx:statistics quartileMethod="exclusive"/>
          </cx:layoutPr>
        </cx:series>
        <cx:series layoutId="boxWhisker" uniqueId="{F39A3E1D-61F6-4B56-A867-4BD9DA0A3324}">
          <cx:dataId val="1"/>
          <cx:layoutPr>
            <cx:visibility meanLine="1" meanMarker="1"/>
            <cx:statistics quartileMethod="exclusive"/>
          </cx:layoutPr>
        </cx:series>
        <cx:series layoutId="boxWhisker" uniqueId="{54DD3AA6-103F-48E1-9079-6C8EDC7DE0F0}">
          <cx:dataId val="2"/>
          <cx:layoutPr>
            <cx:visibility meanLine="1" meanMarker="1"/>
            <cx:statistics quartileMethod="exclusive"/>
          </cx:layoutPr>
        </cx:series>
        <cx:series layoutId="boxWhisker" uniqueId="{04EC0651-1455-4B32-8DFD-B1C4EEE4025E}">
          <cx:dataId val="3"/>
          <cx:layoutPr>
            <cx:visibility meanLine="1" meanMarker="1"/>
            <cx:statistics quartileMethod="exclusive"/>
          </cx:layoutPr>
        </cx:series>
        <cx:series layoutId="boxWhisker" uniqueId="{E37F44DF-73FC-4897-B478-428AEBE1EFF1}">
          <cx:dataId val="4"/>
          <cx:layoutPr>
            <cx:visibility meanLine="1" meanMarker="1"/>
            <cx:statistics quartileMethod="exclusive"/>
          </cx:layoutPr>
        </cx:series>
        <cx:series layoutId="boxWhisker" uniqueId="{553B5EB8-A1FC-433E-93D8-BE7118EE1203}">
          <cx:dataId val="5"/>
          <cx:layoutPr>
            <cx:visibility meanLine="1" meanMarker="1"/>
            <cx:statistics quartileMethod="exclusive"/>
          </cx:layoutPr>
        </cx:series>
      </cx:plotAreaRegion>
      <cx:axis id="0">
        <cx:catScaling gapWidth="4.86999989"/>
        <cx:title>
          <cx:tx>
            <cx:txData>
              <cx:v>True Alpha Deg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True Alpha Deg </a:t>
              </a:r>
            </a:p>
          </cx:txPr>
        </cx:title>
        <cx:tickLabels/>
      </cx:axis>
      <cx:axis id="1">
        <cx:valScaling/>
        <cx:title>
          <cx:tx>
            <cx:txData>
              <cx:v>IMU Alpha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IMU Alpha (Deg)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  <cx:data id="1">
      <cx:strDim type="cat">
        <cx:f>_xlchart.v1.7</cx:f>
      </cx:strDim>
      <cx:numDim type="val">
        <cx:f>_xlchart.v1.9</cx:f>
      </cx:numDim>
    </cx:data>
    <cx:data id="2">
      <cx:strDim type="cat">
        <cx:f>_xlchart.v1.7</cx:f>
      </cx:strDim>
      <cx:numDim type="val">
        <cx:f>_xlchart.v1.10</cx:f>
      </cx:numDim>
    </cx:data>
    <cx:data id="3">
      <cx:strDim type="cat">
        <cx:f>_xlchart.v1.7</cx:f>
      </cx:strDim>
      <cx:numDim type="val">
        <cx:f>_xlchart.v1.11</cx:f>
      </cx:numDim>
    </cx:data>
    <cx:data id="4">
      <cx:strDim type="cat">
        <cx:f>_xlchart.v1.7</cx:f>
      </cx:strDim>
      <cx:numDim type="val">
        <cx:f>_xlchart.v1.12</cx:f>
      </cx:numDim>
    </cx:data>
    <cx:data id="5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Alpha Angle Error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Alpha Angle Error</a:t>
          </a:r>
        </a:p>
      </cx:txPr>
    </cx:title>
    <cx:plotArea>
      <cx:plotAreaRegion>
        <cx:series layoutId="boxWhisker" uniqueId="{2DD4DB46-BB73-4750-854D-986614E159E6}">
          <cx:dataId val="0"/>
          <cx:layoutPr>
            <cx:statistics quartileMethod="exclusive"/>
          </cx:layoutPr>
        </cx:series>
        <cx:series layoutId="boxWhisker" uniqueId="{07789A75-E9D0-47EE-B776-F2A2E7239D99}">
          <cx:dataId val="1"/>
          <cx:layoutPr>
            <cx:statistics quartileMethod="exclusive"/>
          </cx:layoutPr>
        </cx:series>
        <cx:series layoutId="boxWhisker" uniqueId="{DE33453E-4503-4783-B709-C1C057E4CEB0}">
          <cx:dataId val="2"/>
          <cx:layoutPr>
            <cx:statistics quartileMethod="exclusive"/>
          </cx:layoutPr>
        </cx:series>
        <cx:series layoutId="boxWhisker" uniqueId="{5E937FB8-7EFF-40C0-92B5-9526BF7A9856}">
          <cx:dataId val="3"/>
          <cx:layoutPr>
            <cx:statistics quartileMethod="exclusive"/>
          </cx:layoutPr>
        </cx:series>
        <cx:series layoutId="boxWhisker" uniqueId="{5A76B08A-845C-4102-B0AA-4BFB8200AB0F}">
          <cx:dataId val="4"/>
          <cx:layoutPr>
            <cx:statistics quartileMethod="exclusive"/>
          </cx:layoutPr>
        </cx:series>
        <cx:series layoutId="boxWhisker" uniqueId="{71E9D798-9178-4468-BFA2-87FBADB250A0}">
          <cx:dataId val="5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True Alpha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True Alpha (deg)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IMU Alpha Error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IMU Alpha Error (Deg)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  <cx:data id="1">
      <cx:strDim type="cat">
        <cx:f>_xlchart.v1.14</cx:f>
      </cx:strDim>
      <cx:numDim type="val">
        <cx:f>_xlchart.v1.16</cx:f>
      </cx:numDim>
    </cx:data>
    <cx:data id="2">
      <cx:strDim type="cat">
        <cx:f>_xlchart.v1.14</cx:f>
      </cx:strDim>
      <cx:numDim type="val">
        <cx:f>_xlchart.v1.17</cx:f>
      </cx:numDim>
    </cx:data>
    <cx:data id="3">
      <cx:strDim type="cat">
        <cx:f>_xlchart.v1.14</cx:f>
      </cx:strDim>
      <cx:numDim type="val">
        <cx:f>_xlchart.v1.18</cx:f>
      </cx:numDim>
    </cx:data>
    <cx:data id="4">
      <cx:strDim type="cat">
        <cx:f>_xlchart.v1.14</cx:f>
      </cx:strDim>
      <cx:numDim type="val">
        <cx:f>_xlchart.v1.19</cx:f>
      </cx:numDim>
    </cx:data>
    <cx:data id="5">
      <cx:strDim type="cat">
        <cx:f>_xlchart.v1.14</cx:f>
      </cx:strDim>
      <cx:numDim type="val">
        <cx:f>_xlchart.v1.20</cx:f>
      </cx:numDim>
    </cx:data>
    <cx:data id="6">
      <cx:strDim type="cat">
        <cx:f>_xlchart.v1.14</cx:f>
      </cx:strDim>
      <cx:numDim type="val">
        <cx:f>_xlchart.v1.21</cx:f>
      </cx:numDim>
    </cx:data>
    <cx:data id="7">
      <cx:strDim type="cat">
        <cx:f>_xlchart.v1.14</cx:f>
      </cx:strDim>
      <cx:numDim type="val">
        <cx:f>_xlchart.v1.22</cx:f>
      </cx:numDim>
    </cx:data>
    <cx:data id="8">
      <cx:strDim type="cat">
        <cx:f>_xlchart.v1.14</cx:f>
      </cx:strDim>
      <cx:numDim type="val">
        <cx:f>_xlchart.v1.23</cx:f>
      </cx:numDim>
    </cx:data>
  </cx:chartData>
  <cx:chart>
    <cx:title pos="t" align="ctr" overlay="0">
      <cx:tx>
        <cx:txData>
          <cx:v>IMU Beta Value vs True Beta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1400" b="0" i="0" u="none" strike="noStrike" spc="100" baseline="0">
              <a:solidFill>
                <a:sysClr val="window" lastClr="FFFFFF">
                  <a:lumMod val="9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IMU Beta Value vs True Beta</a:t>
          </a:r>
        </a:p>
      </cx:txPr>
    </cx:title>
    <cx:plotArea>
      <cx:plotAreaRegion>
        <cx:series layoutId="boxWhisker" uniqueId="{3B414B5F-388F-46ED-836C-1BC5B10065EE}">
          <cx:dataId val="0"/>
          <cx:layoutPr>
            <cx:visibility meanLine="1" meanMarker="1" nonoutliers="1"/>
            <cx:statistics quartileMethod="exclusive"/>
          </cx:layoutPr>
        </cx:series>
        <cx:series layoutId="boxWhisker" uniqueId="{08B5495F-BC71-48D4-BE3B-FDD935E55FB8}"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3E20ADD8-AD75-4421-9C7B-18F5F7B832E2}">
          <cx:dataId val="2"/>
          <cx:layoutPr>
            <cx:visibility meanLine="1" meanMarker="1"/>
            <cx:statistics quartileMethod="exclusive"/>
          </cx:layoutPr>
        </cx:series>
        <cx:series layoutId="boxWhisker" uniqueId="{AF91E0B1-6838-44E1-ACA5-88A0290B5283}">
          <cx:dataId val="3"/>
          <cx:layoutPr>
            <cx:visibility meanLine="1" meanMarker="1"/>
            <cx:statistics quartileMethod="exclusive"/>
          </cx:layoutPr>
        </cx:series>
        <cx:series layoutId="boxWhisker" uniqueId="{1B77762F-0C27-4CA2-8686-F8B02E5E3044}">
          <cx:spPr>
            <a:solidFill>
              <a:schemeClr val="accent1"/>
            </a:solidFill>
            <a:ln cap="flat">
              <a:solidFill>
                <a:schemeClr val="accent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38FEE539-C1F8-47D8-96E9-4E1838D0F250}">
          <cx:dataId val="5"/>
          <cx:layoutPr>
            <cx:visibility meanLine="1" meanMarker="1"/>
            <cx:statistics quartileMethod="exclusive"/>
          </cx:layoutPr>
        </cx:series>
        <cx:series layoutId="boxWhisker" uniqueId="{90CEF99D-A9EA-4785-AF7F-009D4A5339C5}">
          <cx:dataId val="6"/>
          <cx:layoutPr>
            <cx:visibility meanLine="1" meanMarker="1"/>
            <cx:statistics quartileMethod="exclusive"/>
          </cx:layoutPr>
        </cx:series>
        <cx:series layoutId="boxWhisker" uniqueId="{6C0EAE70-760B-4036-91EC-259FD910E86B}">
          <cx:dataId val="7"/>
          <cx:layoutPr>
            <cx:visibility meanLine="1" meanMarker="1"/>
            <cx:statistics quartileMethod="exclusive"/>
          </cx:layoutPr>
        </cx:series>
        <cx:series layoutId="boxWhisker" uniqueId="{9C50D8C4-75A6-4A2C-8FBE-93C745904C11}">
          <cx:dataId val="8"/>
          <cx:layoutPr>
            <cx:visibility meanLine="1" meanMarker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True Betra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True Betra (deg)</a:t>
              </a:r>
            </a:p>
          </cx:txPr>
        </cx:title>
        <cx:tickLabels/>
      </cx:axis>
      <cx:axis id="1">
        <cx:valScaling/>
        <cx:title>
          <cx:tx>
            <cx:txData>
              <cx:v>IMU Beta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IMU Beta (deg)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  <cx:data id="1">
      <cx:strDim type="cat">
        <cx:f>_xlchart.v1.24</cx:f>
      </cx:strDim>
      <cx:numDim type="val">
        <cx:f>_xlchart.v1.26</cx:f>
      </cx:numDim>
    </cx:data>
    <cx:data id="2">
      <cx:strDim type="cat">
        <cx:f>_xlchart.v1.24</cx:f>
      </cx:strDim>
      <cx:numDim type="val">
        <cx:f>_xlchart.v1.27</cx:f>
      </cx:numDim>
    </cx:data>
    <cx:data id="3">
      <cx:strDim type="cat">
        <cx:f>_xlchart.v1.24</cx:f>
      </cx:strDim>
      <cx:numDim type="val">
        <cx:f>_xlchart.v1.28</cx:f>
      </cx:numDim>
    </cx:data>
    <cx:data id="4">
      <cx:strDim type="cat">
        <cx:f>_xlchart.v1.24</cx:f>
      </cx:strDim>
      <cx:numDim type="val">
        <cx:f>_xlchart.v1.29</cx:f>
      </cx:numDim>
    </cx:data>
    <cx:data id="5">
      <cx:strDim type="cat">
        <cx:f>_xlchart.v1.24</cx:f>
      </cx:strDim>
      <cx:numDim type="val">
        <cx:f>_xlchart.v1.30</cx:f>
      </cx:numDim>
    </cx:data>
    <cx:data id="6">
      <cx:strDim type="cat">
        <cx:f>_xlchart.v1.24</cx:f>
      </cx:strDim>
      <cx:numDim type="val">
        <cx:f>_xlchart.v1.31</cx:f>
      </cx:numDim>
    </cx:data>
    <cx:data id="7">
      <cx:strDim type="cat">
        <cx:f>_xlchart.v1.24</cx:f>
      </cx:strDim>
      <cx:numDim type="val">
        <cx:f>_xlchart.v1.32</cx:f>
      </cx:numDim>
    </cx:data>
    <cx:data id="8">
      <cx:strDim type="cat">
        <cx:f>_xlchart.v1.24</cx:f>
      </cx:strDim>
      <cx:numDim type="val">
        <cx:f>_xlchart.v1.33</cx:f>
      </cx:numDim>
    </cx:data>
  </cx:chartData>
  <cx:chart>
    <cx:title pos="t" align="ctr" overlay="0">
      <cx:tx>
        <cx:txData>
          <cx:v>Beta Angle Error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Beta Angle Error </a:t>
          </a:r>
        </a:p>
      </cx:txPr>
    </cx:title>
    <cx:plotArea>
      <cx:plotAreaRegion>
        <cx:series layoutId="boxWhisker" uniqueId="{10C21CAD-BE07-4828-8B29-B77B336F6868}">
          <cx:dataId val="0"/>
          <cx:layoutPr>
            <cx:statistics quartileMethod="exclusive"/>
          </cx:layoutPr>
        </cx:series>
        <cx:series layoutId="boxWhisker" uniqueId="{F0DC326B-AEB5-4D7D-A1CD-2FAB152DB667}">
          <cx:dataId val="1"/>
          <cx:layoutPr>
            <cx:statistics quartileMethod="exclusive"/>
          </cx:layoutPr>
        </cx:series>
        <cx:series layoutId="boxWhisker" uniqueId="{0CC0503C-D98D-466A-B228-2A93F8D37B65}">
          <cx:dataId val="2"/>
          <cx:layoutPr>
            <cx:statistics quartileMethod="exclusive"/>
          </cx:layoutPr>
        </cx:series>
        <cx:series layoutId="boxWhisker" uniqueId="{CE051F60-5C78-4B9C-8069-193ABB6747B9}">
          <cx:dataId val="3"/>
          <cx:layoutPr>
            <cx:statistics quartileMethod="exclusive"/>
          </cx:layoutPr>
        </cx:series>
        <cx:series layoutId="boxWhisker" uniqueId="{79AF483B-5DB8-4A55-A9EE-472EBA998774}">
          <cx:dataId val="4"/>
          <cx:layoutPr>
            <cx:statistics quartileMethod="exclusive"/>
          </cx:layoutPr>
        </cx:series>
        <cx:series layoutId="boxWhisker" uniqueId="{42C1D268-1C0D-4387-8EF1-6C1BC65A370A}">
          <cx:dataId val="5"/>
          <cx:layoutPr>
            <cx:statistics quartileMethod="exclusive"/>
          </cx:layoutPr>
        </cx:series>
        <cx:series layoutId="boxWhisker" uniqueId="{7864859C-A06D-449E-B86D-51D56B696299}">
          <cx:dataId val="6"/>
          <cx:layoutPr>
            <cx:statistics quartileMethod="exclusive"/>
          </cx:layoutPr>
        </cx:series>
        <cx:series layoutId="boxWhisker" uniqueId="{97F0682F-2021-46D2-B025-92DBFADDF8B4}">
          <cx:dataId val="7"/>
          <cx:layoutPr>
            <cx:statistics quartileMethod="exclusive"/>
          </cx:layoutPr>
        </cx:series>
        <cx:series layoutId="boxWhisker" uniqueId="{24B5B44A-B6CF-4797-9B09-63BB61B43B9B}">
          <cx:dataId val="8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True Beta Angle (Degrees)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True Beta Angle (Degrees)</a:t>
              </a:r>
            </a:p>
          </cx:txPr>
        </cx:title>
        <cx:tickLabels/>
      </cx:axis>
      <cx:axis id="1">
        <cx:valScaling/>
        <cx:title>
          <cx:tx>
            <cx:txData>
              <cx:v>IMU Beta Error (Degrees)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IMU Beta Error (Degrees)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_xlchart.v1.34</cx:f>
      </cx:strDim>
      <cx:numDim type="val">
        <cx:f>_xlchart.v1.35</cx:f>
      </cx:numDim>
    </cx:data>
    <cx:data id="1">
      <cx:strDim type="cat">
        <cx:f>_xlchart.v1.34</cx:f>
      </cx:strDim>
      <cx:numDim type="val">
        <cx:f>_xlchart.v1.36</cx:f>
      </cx:numDim>
    </cx:data>
    <cx:data id="2">
      <cx:strDim type="cat">
        <cx:f>_xlchart.v1.34</cx:f>
      </cx:strDim>
      <cx:numDim type="val">
        <cx:f>_xlchart.v1.37</cx:f>
      </cx:numDim>
    </cx:data>
    <cx:data id="3">
      <cx:strDim type="cat">
        <cx:f>_xlchart.v1.34</cx:f>
      </cx:strDim>
      <cx:numDim type="val">
        <cx:f>_xlchart.v1.38</cx:f>
      </cx:numDim>
    </cx:data>
    <cx:data id="4">
      <cx:strDim type="cat">
        <cx:f>_xlchart.v1.34</cx:f>
      </cx:strDim>
      <cx:numDim type="val">
        <cx:f>_xlchart.v1.39</cx:f>
      </cx:numDim>
    </cx:data>
    <cx:data id="5">
      <cx:strDim type="cat">
        <cx:f>_xlchart.v1.34</cx:f>
      </cx:strDim>
      <cx:numDim type="val">
        <cx:f>_xlchart.v1.40</cx:f>
      </cx:numDim>
    </cx:data>
    <cx:data id="6">
      <cx:strDim type="cat">
        <cx:f>_xlchart.v1.34</cx:f>
      </cx:strDim>
      <cx:numDim type="val">
        <cx:f>_xlchart.v1.41</cx:f>
      </cx:numDim>
    </cx:data>
  </cx:chartData>
  <cx:chart>
    <cx:title pos="t" align="ctr" overlay="0">
      <cx:tx>
        <cx:txData>
          <cx:v>IMU Gamma Value vs True Gamma</cx:v>
        </cx:txData>
      </cx:tx>
      <cx:spPr>
        <a:noFill/>
      </cx:spPr>
      <cx:txPr>
        <a:bodyPr rot="0" spcFirstLastPara="1" vertOverflow="ellipsis" vert="horz" wrap="square" lIns="38100" tIns="19050" rIns="38100" bIns="19050" anchor="ctr" anchorCtr="1" compatLnSpc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1400" b="0" i="0" u="none" strike="noStrike" kern="1200" spc="0" baseline="0">
              <a:solidFill>
                <a:schemeClr val="bg1"/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IMU Gamma Value vs True Gamma</a:t>
          </a:r>
        </a:p>
      </cx:txPr>
    </cx:title>
    <cx:plotArea>
      <cx:plotAreaRegion>
        <cx:series layoutId="boxWhisker" uniqueId="{40B5851D-CAEF-4A61-AE79-E0AAD83E1244}">
          <cx:dataId val="0"/>
          <cx:layoutPr>
            <cx:visibility meanLine="1" meanMarker="1"/>
            <cx:statistics quartileMethod="exclusive"/>
          </cx:layoutPr>
        </cx:series>
        <cx:series layoutId="boxWhisker" uniqueId="{D6723568-9996-4F05-BCAC-58384D13DA20}">
          <cx:dataId val="1"/>
          <cx:layoutPr>
            <cx:visibility meanLine="1" meanMarker="1"/>
            <cx:statistics quartileMethod="exclusive"/>
          </cx:layoutPr>
        </cx:series>
        <cx:series layoutId="boxWhisker" uniqueId="{AD45F65B-F757-49AD-A7AD-93CAA33C6B4D}">
          <cx:dataId val="2"/>
          <cx:layoutPr>
            <cx:visibility meanLine="1" meanMarker="1"/>
            <cx:statistics quartileMethod="exclusive"/>
          </cx:layoutPr>
        </cx:series>
        <cx:series layoutId="boxWhisker" uniqueId="{3928F261-934E-4A4A-84D8-5CCA58C22B0D}">
          <cx:dataId val="3"/>
          <cx:layoutPr>
            <cx:visibility meanLine="1" meanMarker="1"/>
            <cx:statistics quartileMethod="exclusive"/>
          </cx:layoutPr>
        </cx:series>
        <cx:series layoutId="boxWhisker" uniqueId="{B3253C0E-BFEE-44C7-B3E3-A50F015A8228}">
          <cx:dataId val="4"/>
          <cx:layoutPr>
            <cx:visibility meanLine="1" meanMarker="1"/>
            <cx:statistics quartileMethod="exclusive"/>
          </cx:layoutPr>
        </cx:series>
        <cx:series layoutId="boxWhisker" uniqueId="{A6B340A3-9BD1-4521-8DB1-92D0E9D514A2}">
          <cx:dataId val="5"/>
          <cx:layoutPr>
            <cx:visibility meanLine="1" meanMarker="1"/>
            <cx:statistics quartileMethod="exclusive"/>
          </cx:layoutPr>
        </cx:series>
        <cx:series layoutId="boxWhisker" uniqueId="{40045423-ABA4-457B-9ED4-7823FA1AE7E7}">
          <cx:dataId val="6"/>
          <cx:layoutPr>
            <cx:visibility meanLine="1" meanMarker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True Gamma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True Gamma (deg)</a:t>
              </a:r>
            </a:p>
          </cx:txPr>
        </cx:title>
        <cx:tickLabels/>
      </cx:axis>
      <cx:axis id="1">
        <cx:valScaling/>
        <cx:title>
          <cx:tx>
            <cx:txData>
              <cx:v>IMU Gamma (deg)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IMU Gamma (deg)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_xlchart.v1.42</cx:f>
      </cx:strDim>
      <cx:numDim type="val">
        <cx:f>_xlchart.v1.43</cx:f>
      </cx:numDim>
    </cx:data>
    <cx:data id="1">
      <cx:strDim type="cat">
        <cx:f>_xlchart.v1.42</cx:f>
      </cx:strDim>
      <cx:numDim type="val">
        <cx:f>_xlchart.v1.44</cx:f>
      </cx:numDim>
    </cx:data>
    <cx:data id="2">
      <cx:strDim type="cat">
        <cx:f>_xlchart.v1.42</cx:f>
      </cx:strDim>
      <cx:numDim type="val">
        <cx:f>_xlchart.v1.45</cx:f>
      </cx:numDim>
    </cx:data>
    <cx:data id="3">
      <cx:strDim type="cat">
        <cx:f>_xlchart.v1.42</cx:f>
      </cx:strDim>
      <cx:numDim type="val">
        <cx:f>_xlchart.v1.46</cx:f>
      </cx:numDim>
    </cx:data>
    <cx:data id="4">
      <cx:strDim type="cat">
        <cx:f>_xlchart.v1.42</cx:f>
      </cx:strDim>
      <cx:numDim type="val">
        <cx:f>_xlchart.v1.47</cx:f>
      </cx:numDim>
    </cx:data>
    <cx:data id="5">
      <cx:strDim type="cat">
        <cx:f>_xlchart.v1.42</cx:f>
      </cx:strDim>
      <cx:numDim type="val">
        <cx:f>_xlchart.v1.48</cx:f>
      </cx:numDim>
    </cx:data>
    <cx:data id="6">
      <cx:strDim type="cat">
        <cx:f>_xlchart.v1.42</cx:f>
      </cx:strDim>
      <cx:numDim type="val">
        <cx:f>_xlchart.v1.49</cx:f>
      </cx:numDim>
    </cx:data>
  </cx:chartData>
  <cx:chart>
    <cx:title pos="t" align="ctr" overlay="0">
      <cx:tx>
        <cx:txData>
          <cx:v>Gamma Angle Error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Gamma Angle Error</a:t>
          </a:r>
        </a:p>
      </cx:txPr>
    </cx:title>
    <cx:plotArea>
      <cx:plotAreaRegion>
        <cx:series layoutId="boxWhisker" uniqueId="{E815E1A3-5577-473E-A341-208502AF96D2}">
          <cx:dataId val="0"/>
          <cx:layoutPr>
            <cx:statistics quartileMethod="exclusive"/>
          </cx:layoutPr>
        </cx:series>
        <cx:series layoutId="boxWhisker" uniqueId="{B21ED85B-323B-4274-9FBD-00215CF36634}">
          <cx:dataId val="1"/>
          <cx:layoutPr>
            <cx:statistics quartileMethod="exclusive"/>
          </cx:layoutPr>
        </cx:series>
        <cx:series layoutId="boxWhisker" uniqueId="{74315525-04FD-4CFE-8045-6FD8D36A4D1F}">
          <cx:dataId val="2"/>
          <cx:layoutPr>
            <cx:statistics quartileMethod="exclusive"/>
          </cx:layoutPr>
        </cx:series>
        <cx:series layoutId="boxWhisker" uniqueId="{9964D130-37E0-43F6-AF18-6D3052E43426}">
          <cx:dataId val="3"/>
          <cx:layoutPr>
            <cx:statistics quartileMethod="exclusive"/>
          </cx:layoutPr>
        </cx:series>
        <cx:series layoutId="boxWhisker" uniqueId="{4C49CA24-96D5-408B-A148-F7BB4A5C3D70}">
          <cx:dataId val="4"/>
          <cx:layoutPr>
            <cx:statistics quartileMethod="exclusive"/>
          </cx:layoutPr>
        </cx:series>
        <cx:series layoutId="boxWhisker" uniqueId="{E3FBF39C-4535-42E2-85DB-B8553830EBE9}">
          <cx:dataId val="5"/>
          <cx:layoutPr>
            <cx:statistics quartileMethod="exclusive"/>
          </cx:layoutPr>
        </cx:series>
        <cx:series layoutId="boxWhisker" uniqueId="{92AAADBB-7475-464B-9A47-49DEF551CAB7}">
          <cx:dataId val="6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True Gamma (Degrees)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True Gamma (Degrees)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IMU Gamma Error (Degrees)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IMU Gamma Error (Degrees)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480672</xdr:colOff>
      <xdr:row>14</xdr:row>
      <xdr:rowOff>73899</xdr:rowOff>
    </xdr:from>
    <xdr:to>
      <xdr:col>14</xdr:col>
      <xdr:colOff>572112</xdr:colOff>
      <xdr:row>29</xdr:row>
      <xdr:rowOff>73899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4363AF-6D06-D068-CAD1-E094D3A5EF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5642" y="2634219"/>
              <a:ext cx="513969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15</xdr:row>
      <xdr:rowOff>41910</xdr:rowOff>
    </xdr:from>
    <xdr:to>
      <xdr:col>14</xdr:col>
      <xdr:colOff>156210</xdr:colOff>
      <xdr:row>30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5BAEA6-63C6-D96E-91C6-61A0D5D37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5330" y="2785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46353</xdr:colOff>
      <xdr:row>15</xdr:row>
      <xdr:rowOff>27758</xdr:rowOff>
    </xdr:from>
    <xdr:to>
      <xdr:col>17</xdr:col>
      <xdr:colOff>465906</xdr:colOff>
      <xdr:row>30</xdr:row>
      <xdr:rowOff>178707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8173D44-9063-6230-BC17-59792C3FC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6993" y="2770958"/>
              <a:ext cx="6180273" cy="2894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470534</xdr:colOff>
      <xdr:row>24</xdr:row>
      <xdr:rowOff>38100</xdr:rowOff>
    </xdr:from>
    <xdr:to>
      <xdr:col>19</xdr:col>
      <xdr:colOff>632460</xdr:colOff>
      <xdr:row>40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94FE5B-EEBA-C011-FA37-C03D82468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11414" y="4427220"/>
              <a:ext cx="5282566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69695</xdr:colOff>
      <xdr:row>20</xdr:row>
      <xdr:rowOff>95994</xdr:rowOff>
    </xdr:from>
    <xdr:to>
      <xdr:col>26</xdr:col>
      <xdr:colOff>88281</xdr:colOff>
      <xdr:row>41</xdr:row>
      <xdr:rowOff>97573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A2F657-F4FC-7DA8-2AC5-B4A2EE415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73465" y="3753594"/>
              <a:ext cx="11303806" cy="38420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304973</xdr:colOff>
      <xdr:row>17</xdr:row>
      <xdr:rowOff>118802</xdr:rowOff>
    </xdr:from>
    <xdr:to>
      <xdr:col>15</xdr:col>
      <xdr:colOff>396414</xdr:colOff>
      <xdr:row>32</xdr:row>
      <xdr:rowOff>118803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6038E4-0CD9-6E5B-6F77-D70F1B7C2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3446" y="3180657"/>
              <a:ext cx="4552604" cy="2701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E1A1-7023-4F5B-8F21-AD255B992FB1}">
  <dimension ref="A1:X81"/>
  <sheetViews>
    <sheetView topLeftCell="A52" zoomScale="106" workbookViewId="0">
      <selection activeCell="A16" sqref="A16:A81"/>
    </sheetView>
  </sheetViews>
  <sheetFormatPr defaultRowHeight="14.4" x14ac:dyDescent="0.55000000000000004"/>
  <cols>
    <col min="1" max="1" width="14.41796875" customWidth="1"/>
    <col min="2" max="2" width="14.15625" customWidth="1"/>
    <col min="6" max="6" width="10.41796875" customWidth="1"/>
    <col min="7" max="7" width="10.1015625" customWidth="1"/>
    <col min="10" max="10" width="16.68359375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J1" t="s">
        <v>16</v>
      </c>
      <c r="M1" t="s">
        <v>1</v>
      </c>
      <c r="N1" t="s">
        <v>18</v>
      </c>
      <c r="O1" t="s">
        <v>2</v>
      </c>
      <c r="P1" t="s">
        <v>17</v>
      </c>
      <c r="Q1" t="s">
        <v>6</v>
      </c>
      <c r="R1" t="s">
        <v>19</v>
      </c>
      <c r="S1" t="s">
        <v>5</v>
      </c>
      <c r="T1" t="s">
        <v>20</v>
      </c>
      <c r="U1" t="s">
        <v>4</v>
      </c>
      <c r="V1" t="s">
        <v>21</v>
      </c>
      <c r="W1" t="s">
        <v>3</v>
      </c>
      <c r="X1" t="s">
        <v>22</v>
      </c>
    </row>
    <row r="2" spans="1:24" x14ac:dyDescent="0.55000000000000004">
      <c r="A2">
        <v>0</v>
      </c>
      <c r="B2">
        <v>0</v>
      </c>
      <c r="C2">
        <v>55.07</v>
      </c>
      <c r="D2">
        <v>115.69</v>
      </c>
      <c r="E2">
        <v>142.19</v>
      </c>
      <c r="F2">
        <v>255.63</v>
      </c>
      <c r="G2">
        <v>316.38</v>
      </c>
      <c r="I2">
        <v>0</v>
      </c>
      <c r="M2">
        <v>0</v>
      </c>
      <c r="N2">
        <f>ABS(0-M2)</f>
        <v>0</v>
      </c>
      <c r="O2">
        <v>55.07</v>
      </c>
      <c r="P2">
        <f>ABS(O2-60)</f>
        <v>4.93</v>
      </c>
      <c r="Q2">
        <v>115.69</v>
      </c>
      <c r="R2">
        <f>ABS(Q2-120)</f>
        <v>4.3100000000000023</v>
      </c>
      <c r="S2">
        <v>142.19</v>
      </c>
      <c r="T2">
        <f xml:space="preserve"> ABS(S2-180)</f>
        <v>37.81</v>
      </c>
      <c r="U2">
        <v>255.63</v>
      </c>
      <c r="V2">
        <f>ABS(U2-240)</f>
        <v>15.629999999999995</v>
      </c>
      <c r="W2">
        <v>316.38</v>
      </c>
      <c r="X2">
        <f>(W2-300)</f>
        <v>16.379999999999995</v>
      </c>
    </row>
    <row r="3" spans="1:24" x14ac:dyDescent="0.55000000000000004">
      <c r="A3">
        <v>60</v>
      </c>
      <c r="B3">
        <v>356.56</v>
      </c>
      <c r="C3">
        <v>48.44</v>
      </c>
      <c r="D3">
        <v>112.5</v>
      </c>
      <c r="E3">
        <v>121.88</v>
      </c>
      <c r="F3">
        <v>254.94</v>
      </c>
      <c r="G3">
        <v>333.44</v>
      </c>
      <c r="I3">
        <v>60</v>
      </c>
      <c r="M3">
        <v>-3.44</v>
      </c>
      <c r="N3">
        <f t="shared" ref="N3:N12" si="0">ABS(0-M3)</f>
        <v>3.44</v>
      </c>
      <c r="O3">
        <v>48.44</v>
      </c>
      <c r="P3">
        <f t="shared" ref="P3:P12" si="1">ABS(O3-60)</f>
        <v>11.560000000000002</v>
      </c>
      <c r="Q3">
        <v>112.5</v>
      </c>
      <c r="R3">
        <f t="shared" ref="R3:R12" si="2">ABS(Q3-120)</f>
        <v>7.5</v>
      </c>
      <c r="S3">
        <v>121.88</v>
      </c>
      <c r="T3">
        <f t="shared" ref="T3:T12" si="3" xml:space="preserve"> ABS(S3-180)</f>
        <v>58.120000000000005</v>
      </c>
      <c r="U3">
        <v>254.94</v>
      </c>
      <c r="V3">
        <f t="shared" ref="V3:V12" si="4">ABS(U3-240)</f>
        <v>14.939999999999998</v>
      </c>
      <c r="W3">
        <v>333.44</v>
      </c>
      <c r="X3">
        <f t="shared" ref="X3:X12" si="5">(W3-300)</f>
        <v>33.44</v>
      </c>
    </row>
    <row r="4" spans="1:24" x14ac:dyDescent="0.55000000000000004">
      <c r="A4">
        <v>120</v>
      </c>
      <c r="B4">
        <v>356.75</v>
      </c>
      <c r="C4">
        <v>50.75</v>
      </c>
      <c r="D4">
        <v>52.94</v>
      </c>
      <c r="E4">
        <v>133.38</v>
      </c>
      <c r="F4">
        <v>261.57</v>
      </c>
      <c r="G4">
        <v>322.82</v>
      </c>
      <c r="I4">
        <v>120</v>
      </c>
      <c r="M4">
        <v>-3.25</v>
      </c>
      <c r="N4">
        <f t="shared" si="0"/>
        <v>3.25</v>
      </c>
      <c r="O4">
        <v>50.75</v>
      </c>
      <c r="P4">
        <f t="shared" si="1"/>
        <v>9.25</v>
      </c>
      <c r="Q4">
        <v>52.94</v>
      </c>
      <c r="R4">
        <f t="shared" si="2"/>
        <v>67.06</v>
      </c>
      <c r="S4">
        <v>133.38</v>
      </c>
      <c r="T4">
        <f t="shared" si="3"/>
        <v>46.620000000000005</v>
      </c>
      <c r="U4">
        <v>261.57</v>
      </c>
      <c r="V4">
        <f t="shared" si="4"/>
        <v>21.569999999999993</v>
      </c>
      <c r="W4">
        <v>322.82</v>
      </c>
      <c r="X4">
        <f t="shared" si="5"/>
        <v>22.819999999999993</v>
      </c>
    </row>
    <row r="5" spans="1:24" x14ac:dyDescent="0.55000000000000004">
      <c r="A5">
        <v>180</v>
      </c>
      <c r="B5">
        <v>356.38</v>
      </c>
      <c r="C5">
        <v>27.69</v>
      </c>
      <c r="D5">
        <v>111.82</v>
      </c>
      <c r="E5">
        <v>20.57</v>
      </c>
      <c r="F5">
        <v>254.63</v>
      </c>
      <c r="G5">
        <v>307.38</v>
      </c>
      <c r="I5">
        <v>180</v>
      </c>
      <c r="M5">
        <f>356.38-360</f>
        <v>-3.6200000000000045</v>
      </c>
      <c r="N5">
        <f t="shared" si="0"/>
        <v>3.6200000000000045</v>
      </c>
      <c r="O5">
        <v>27.69</v>
      </c>
      <c r="P5">
        <f t="shared" si="1"/>
        <v>32.31</v>
      </c>
      <c r="Q5">
        <v>111.82</v>
      </c>
      <c r="R5">
        <f t="shared" si="2"/>
        <v>8.1800000000000068</v>
      </c>
      <c r="S5">
        <v>20.57</v>
      </c>
      <c r="T5">
        <f t="shared" si="3"/>
        <v>159.43</v>
      </c>
      <c r="U5">
        <v>254.63</v>
      </c>
      <c r="V5">
        <f t="shared" si="4"/>
        <v>14.629999999999995</v>
      </c>
      <c r="W5">
        <v>307.38</v>
      </c>
      <c r="X5">
        <f t="shared" si="5"/>
        <v>7.3799999999999955</v>
      </c>
    </row>
    <row r="6" spans="1:24" x14ac:dyDescent="0.55000000000000004">
      <c r="A6">
        <v>240</v>
      </c>
      <c r="B6">
        <v>95.69</v>
      </c>
      <c r="C6">
        <v>66.819999999999993</v>
      </c>
      <c r="D6">
        <v>34.25</v>
      </c>
      <c r="E6">
        <v>142.19</v>
      </c>
      <c r="F6">
        <v>255.57</v>
      </c>
      <c r="G6">
        <v>177.82</v>
      </c>
      <c r="I6">
        <v>240</v>
      </c>
      <c r="M6">
        <v>95.69</v>
      </c>
      <c r="N6">
        <f t="shared" si="0"/>
        <v>95.69</v>
      </c>
      <c r="O6">
        <v>66.819999999999993</v>
      </c>
      <c r="P6">
        <f t="shared" si="1"/>
        <v>6.8199999999999932</v>
      </c>
      <c r="Q6">
        <v>34.25</v>
      </c>
      <c r="R6">
        <f t="shared" si="2"/>
        <v>85.75</v>
      </c>
      <c r="S6">
        <v>142.19</v>
      </c>
      <c r="T6">
        <f t="shared" si="3"/>
        <v>37.81</v>
      </c>
      <c r="U6">
        <v>255.57</v>
      </c>
      <c r="V6">
        <f t="shared" si="4"/>
        <v>15.569999999999993</v>
      </c>
      <c r="W6">
        <v>177.82</v>
      </c>
      <c r="X6">
        <f t="shared" si="5"/>
        <v>-122.18</v>
      </c>
    </row>
    <row r="7" spans="1:24" x14ac:dyDescent="0.55000000000000004">
      <c r="A7">
        <v>300</v>
      </c>
      <c r="B7">
        <v>23.5</v>
      </c>
      <c r="C7">
        <v>352.63</v>
      </c>
      <c r="D7">
        <v>155.57</v>
      </c>
      <c r="E7">
        <v>151.19</v>
      </c>
      <c r="F7">
        <v>255</v>
      </c>
      <c r="G7">
        <v>338.88</v>
      </c>
      <c r="I7">
        <v>300</v>
      </c>
      <c r="M7">
        <v>23.5</v>
      </c>
      <c r="N7">
        <f t="shared" si="0"/>
        <v>23.5</v>
      </c>
      <c r="O7">
        <v>352.63</v>
      </c>
      <c r="P7">
        <f t="shared" si="1"/>
        <v>292.63</v>
      </c>
      <c r="Q7">
        <v>155.57</v>
      </c>
      <c r="R7">
        <f t="shared" si="2"/>
        <v>35.569999999999993</v>
      </c>
      <c r="S7">
        <v>151.19</v>
      </c>
      <c r="T7">
        <f t="shared" si="3"/>
        <v>28.810000000000002</v>
      </c>
      <c r="U7">
        <v>255</v>
      </c>
      <c r="V7">
        <f t="shared" si="4"/>
        <v>15</v>
      </c>
      <c r="W7">
        <v>338.88</v>
      </c>
      <c r="X7">
        <f t="shared" si="5"/>
        <v>38.879999999999995</v>
      </c>
    </row>
    <row r="8" spans="1:24" x14ac:dyDescent="0.55000000000000004">
      <c r="B8">
        <v>92.19</v>
      </c>
      <c r="C8">
        <v>50.19</v>
      </c>
      <c r="D8">
        <v>99.88</v>
      </c>
      <c r="E8">
        <v>143.57</v>
      </c>
      <c r="F8">
        <v>230.07</v>
      </c>
      <c r="G8">
        <v>172.13</v>
      </c>
      <c r="M8">
        <v>92.19</v>
      </c>
      <c r="N8">
        <f t="shared" si="0"/>
        <v>92.19</v>
      </c>
      <c r="O8">
        <v>50.19</v>
      </c>
      <c r="P8">
        <f t="shared" si="1"/>
        <v>9.8100000000000023</v>
      </c>
      <c r="Q8">
        <v>99.88</v>
      </c>
      <c r="R8">
        <f t="shared" si="2"/>
        <v>20.120000000000005</v>
      </c>
      <c r="S8">
        <v>143.57</v>
      </c>
      <c r="T8">
        <f t="shared" si="3"/>
        <v>36.430000000000007</v>
      </c>
      <c r="U8">
        <v>230.07</v>
      </c>
      <c r="V8">
        <f t="shared" si="4"/>
        <v>9.9300000000000068</v>
      </c>
      <c r="W8">
        <v>172.13</v>
      </c>
      <c r="X8">
        <f t="shared" si="5"/>
        <v>-127.87</v>
      </c>
    </row>
    <row r="9" spans="1:24" x14ac:dyDescent="0.55000000000000004">
      <c r="B9">
        <v>353.75</v>
      </c>
      <c r="C9">
        <v>51.07</v>
      </c>
      <c r="D9">
        <v>118.25</v>
      </c>
      <c r="E9">
        <v>150.75</v>
      </c>
      <c r="F9">
        <v>333.13</v>
      </c>
      <c r="G9">
        <v>326.82</v>
      </c>
      <c r="M9">
        <f>353.75-360</f>
        <v>-6.25</v>
      </c>
      <c r="N9">
        <f t="shared" si="0"/>
        <v>6.25</v>
      </c>
      <c r="O9">
        <v>51.07</v>
      </c>
      <c r="P9">
        <f t="shared" si="1"/>
        <v>8.93</v>
      </c>
      <c r="Q9">
        <v>118.25</v>
      </c>
      <c r="R9">
        <f t="shared" si="2"/>
        <v>1.75</v>
      </c>
      <c r="S9">
        <v>150.75</v>
      </c>
      <c r="T9">
        <f t="shared" si="3"/>
        <v>29.25</v>
      </c>
      <c r="U9">
        <v>333.13</v>
      </c>
      <c r="V9">
        <f t="shared" si="4"/>
        <v>93.13</v>
      </c>
      <c r="W9">
        <v>326.82</v>
      </c>
      <c r="X9">
        <f t="shared" si="5"/>
        <v>26.819999999999993</v>
      </c>
    </row>
    <row r="10" spans="1:24" x14ac:dyDescent="0.55000000000000004">
      <c r="B10">
        <v>34.31</v>
      </c>
      <c r="C10">
        <v>49</v>
      </c>
      <c r="D10">
        <v>117.44</v>
      </c>
      <c r="E10">
        <v>157.63</v>
      </c>
      <c r="F10">
        <v>238.25</v>
      </c>
      <c r="G10">
        <v>325.88</v>
      </c>
      <c r="M10">
        <v>34.31</v>
      </c>
      <c r="N10">
        <f t="shared" si="0"/>
        <v>34.31</v>
      </c>
      <c r="O10">
        <v>49</v>
      </c>
      <c r="P10">
        <f t="shared" si="1"/>
        <v>11</v>
      </c>
      <c r="Q10">
        <v>117.44</v>
      </c>
      <c r="R10">
        <f t="shared" si="2"/>
        <v>2.5600000000000023</v>
      </c>
      <c r="S10">
        <v>157.63</v>
      </c>
      <c r="T10">
        <f t="shared" si="3"/>
        <v>22.370000000000005</v>
      </c>
      <c r="U10">
        <v>238.25</v>
      </c>
      <c r="V10">
        <f t="shared" si="4"/>
        <v>1.75</v>
      </c>
      <c r="W10">
        <v>325.88</v>
      </c>
      <c r="X10">
        <f t="shared" si="5"/>
        <v>25.879999999999995</v>
      </c>
    </row>
    <row r="11" spans="1:24" x14ac:dyDescent="0.55000000000000004">
      <c r="B11">
        <v>2.75</v>
      </c>
      <c r="C11">
        <v>29.82</v>
      </c>
      <c r="D11">
        <v>142.94</v>
      </c>
      <c r="E11">
        <v>155.88</v>
      </c>
      <c r="F11">
        <v>261.88</v>
      </c>
      <c r="G11">
        <v>259.88</v>
      </c>
      <c r="M11">
        <v>2.75</v>
      </c>
      <c r="N11">
        <f t="shared" si="0"/>
        <v>2.75</v>
      </c>
      <c r="O11">
        <v>29.82</v>
      </c>
      <c r="P11">
        <f t="shared" si="1"/>
        <v>30.18</v>
      </c>
      <c r="Q11">
        <v>142.94</v>
      </c>
      <c r="R11">
        <f t="shared" si="2"/>
        <v>22.939999999999998</v>
      </c>
      <c r="S11">
        <v>155.88</v>
      </c>
      <c r="T11">
        <f t="shared" si="3"/>
        <v>24.120000000000005</v>
      </c>
      <c r="U11">
        <v>261.88</v>
      </c>
      <c r="V11">
        <f t="shared" si="4"/>
        <v>21.879999999999995</v>
      </c>
      <c r="W11">
        <v>259.88</v>
      </c>
      <c r="X11">
        <f t="shared" si="5"/>
        <v>-40.120000000000005</v>
      </c>
    </row>
    <row r="12" spans="1:24" x14ac:dyDescent="0.55000000000000004">
      <c r="B12">
        <v>353.5</v>
      </c>
      <c r="C12">
        <v>3</v>
      </c>
      <c r="D12">
        <v>115.63</v>
      </c>
      <c r="E12">
        <v>145.69</v>
      </c>
      <c r="F12">
        <v>258.57</v>
      </c>
      <c r="G12">
        <v>311.32</v>
      </c>
      <c r="M12">
        <f>353.5 - 360</f>
        <v>-6.5</v>
      </c>
      <c r="N12">
        <f t="shared" si="0"/>
        <v>6.5</v>
      </c>
      <c r="O12">
        <v>3</v>
      </c>
      <c r="P12">
        <f t="shared" si="1"/>
        <v>57</v>
      </c>
      <c r="Q12">
        <v>115.63</v>
      </c>
      <c r="R12">
        <f t="shared" si="2"/>
        <v>4.3700000000000045</v>
      </c>
      <c r="S12">
        <v>145.69</v>
      </c>
      <c r="T12">
        <f t="shared" si="3"/>
        <v>34.31</v>
      </c>
      <c r="U12">
        <v>258.57</v>
      </c>
      <c r="V12">
        <f t="shared" si="4"/>
        <v>18.569999999999993</v>
      </c>
      <c r="W12">
        <v>311.32</v>
      </c>
      <c r="X12">
        <f t="shared" si="5"/>
        <v>11.319999999999993</v>
      </c>
    </row>
    <row r="16" spans="1:24" x14ac:dyDescent="0.55000000000000004">
      <c r="A16">
        <v>0</v>
      </c>
      <c r="B16">
        <v>0</v>
      </c>
    </row>
    <row r="17" spans="1:3" x14ac:dyDescent="0.55000000000000004">
      <c r="A17">
        <v>0</v>
      </c>
      <c r="B17">
        <v>-3.44</v>
      </c>
    </row>
    <row r="18" spans="1:3" x14ac:dyDescent="0.55000000000000004">
      <c r="A18">
        <v>0</v>
      </c>
      <c r="B18">
        <v>-3.25</v>
      </c>
    </row>
    <row r="19" spans="1:3" x14ac:dyDescent="0.55000000000000004">
      <c r="A19">
        <v>0</v>
      </c>
      <c r="B19">
        <f>356.38-360</f>
        <v>-3.6200000000000045</v>
      </c>
    </row>
    <row r="20" spans="1:3" x14ac:dyDescent="0.55000000000000004">
      <c r="A20">
        <v>0</v>
      </c>
      <c r="B20">
        <v>95.69</v>
      </c>
    </row>
    <row r="21" spans="1:3" x14ac:dyDescent="0.55000000000000004">
      <c r="A21">
        <v>0</v>
      </c>
      <c r="B21">
        <v>23.5</v>
      </c>
    </row>
    <row r="22" spans="1:3" x14ac:dyDescent="0.55000000000000004">
      <c r="A22">
        <v>0</v>
      </c>
      <c r="B22">
        <v>92.19</v>
      </c>
    </row>
    <row r="23" spans="1:3" x14ac:dyDescent="0.55000000000000004">
      <c r="A23">
        <v>0</v>
      </c>
      <c r="B23">
        <f>353.75-360</f>
        <v>-6.25</v>
      </c>
    </row>
    <row r="24" spans="1:3" x14ac:dyDescent="0.55000000000000004">
      <c r="A24">
        <v>0</v>
      </c>
      <c r="B24">
        <v>34.31</v>
      </c>
    </row>
    <row r="25" spans="1:3" x14ac:dyDescent="0.55000000000000004">
      <c r="A25">
        <v>0</v>
      </c>
      <c r="B25">
        <v>2.75</v>
      </c>
    </row>
    <row r="26" spans="1:3" x14ac:dyDescent="0.55000000000000004">
      <c r="A26">
        <v>0</v>
      </c>
      <c r="B26">
        <f>353.5 - 360</f>
        <v>-6.5</v>
      </c>
    </row>
    <row r="27" spans="1:3" x14ac:dyDescent="0.55000000000000004">
      <c r="A27">
        <v>60</v>
      </c>
      <c r="C27">
        <v>55.07</v>
      </c>
    </row>
    <row r="28" spans="1:3" x14ac:dyDescent="0.55000000000000004">
      <c r="A28">
        <v>60</v>
      </c>
      <c r="C28">
        <v>48.44</v>
      </c>
    </row>
    <row r="29" spans="1:3" x14ac:dyDescent="0.55000000000000004">
      <c r="A29">
        <v>60</v>
      </c>
      <c r="C29">
        <v>50.75</v>
      </c>
    </row>
    <row r="30" spans="1:3" x14ac:dyDescent="0.55000000000000004">
      <c r="A30">
        <v>60</v>
      </c>
      <c r="C30">
        <v>27.69</v>
      </c>
    </row>
    <row r="31" spans="1:3" x14ac:dyDescent="0.55000000000000004">
      <c r="A31">
        <v>60</v>
      </c>
      <c r="C31">
        <v>66.819999999999993</v>
      </c>
    </row>
    <row r="32" spans="1:3" x14ac:dyDescent="0.55000000000000004">
      <c r="A32">
        <v>60</v>
      </c>
      <c r="C32">
        <f>352.63 - 360</f>
        <v>-7.3700000000000045</v>
      </c>
    </row>
    <row r="33" spans="1:4" x14ac:dyDescent="0.55000000000000004">
      <c r="A33">
        <v>60</v>
      </c>
      <c r="C33">
        <v>50.19</v>
      </c>
    </row>
    <row r="34" spans="1:4" x14ac:dyDescent="0.55000000000000004">
      <c r="A34">
        <v>60</v>
      </c>
      <c r="C34">
        <v>51.07</v>
      </c>
    </row>
    <row r="35" spans="1:4" x14ac:dyDescent="0.55000000000000004">
      <c r="A35">
        <v>60</v>
      </c>
      <c r="C35">
        <v>49</v>
      </c>
    </row>
    <row r="36" spans="1:4" x14ac:dyDescent="0.55000000000000004">
      <c r="A36">
        <v>60</v>
      </c>
      <c r="C36">
        <v>29.82</v>
      </c>
    </row>
    <row r="37" spans="1:4" x14ac:dyDescent="0.55000000000000004">
      <c r="A37">
        <v>60</v>
      </c>
      <c r="C37">
        <v>3</v>
      </c>
    </row>
    <row r="38" spans="1:4" x14ac:dyDescent="0.55000000000000004">
      <c r="A38">
        <v>120</v>
      </c>
      <c r="D38">
        <v>115.69</v>
      </c>
    </row>
    <row r="39" spans="1:4" x14ac:dyDescent="0.55000000000000004">
      <c r="A39">
        <v>120</v>
      </c>
      <c r="D39">
        <v>112.5</v>
      </c>
    </row>
    <row r="40" spans="1:4" x14ac:dyDescent="0.55000000000000004">
      <c r="A40">
        <v>120</v>
      </c>
      <c r="D40">
        <v>52.94</v>
      </c>
    </row>
    <row r="41" spans="1:4" x14ac:dyDescent="0.55000000000000004">
      <c r="A41">
        <v>120</v>
      </c>
      <c r="D41">
        <v>111.82</v>
      </c>
    </row>
    <row r="42" spans="1:4" x14ac:dyDescent="0.55000000000000004">
      <c r="A42">
        <v>120</v>
      </c>
      <c r="D42">
        <v>34.25</v>
      </c>
    </row>
    <row r="43" spans="1:4" x14ac:dyDescent="0.55000000000000004">
      <c r="A43">
        <v>120</v>
      </c>
      <c r="D43">
        <v>155.57</v>
      </c>
    </row>
    <row r="44" spans="1:4" x14ac:dyDescent="0.55000000000000004">
      <c r="A44">
        <v>120</v>
      </c>
      <c r="D44">
        <v>99.88</v>
      </c>
    </row>
    <row r="45" spans="1:4" x14ac:dyDescent="0.55000000000000004">
      <c r="A45">
        <v>120</v>
      </c>
      <c r="D45">
        <v>118.25</v>
      </c>
    </row>
    <row r="46" spans="1:4" x14ac:dyDescent="0.55000000000000004">
      <c r="A46">
        <v>120</v>
      </c>
      <c r="D46">
        <v>117.44</v>
      </c>
    </row>
    <row r="47" spans="1:4" x14ac:dyDescent="0.55000000000000004">
      <c r="A47">
        <v>120</v>
      </c>
      <c r="D47">
        <v>142.94</v>
      </c>
    </row>
    <row r="48" spans="1:4" x14ac:dyDescent="0.55000000000000004">
      <c r="A48">
        <v>120</v>
      </c>
      <c r="D48">
        <v>115.63</v>
      </c>
    </row>
    <row r="49" spans="1:6" x14ac:dyDescent="0.55000000000000004">
      <c r="A49">
        <v>180</v>
      </c>
      <c r="E49">
        <v>142.19</v>
      </c>
    </row>
    <row r="50" spans="1:6" x14ac:dyDescent="0.55000000000000004">
      <c r="A50">
        <v>180</v>
      </c>
      <c r="E50">
        <v>121.88</v>
      </c>
    </row>
    <row r="51" spans="1:6" x14ac:dyDescent="0.55000000000000004">
      <c r="A51">
        <v>180</v>
      </c>
      <c r="E51">
        <v>133.38</v>
      </c>
    </row>
    <row r="52" spans="1:6" x14ac:dyDescent="0.55000000000000004">
      <c r="A52">
        <v>180</v>
      </c>
      <c r="E52">
        <v>20.57</v>
      </c>
    </row>
    <row r="53" spans="1:6" x14ac:dyDescent="0.55000000000000004">
      <c r="A53">
        <v>180</v>
      </c>
      <c r="E53">
        <v>142.19</v>
      </c>
    </row>
    <row r="54" spans="1:6" x14ac:dyDescent="0.55000000000000004">
      <c r="A54">
        <v>180</v>
      </c>
      <c r="E54">
        <v>151.19</v>
      </c>
    </row>
    <row r="55" spans="1:6" x14ac:dyDescent="0.55000000000000004">
      <c r="A55">
        <v>180</v>
      </c>
      <c r="E55">
        <v>143.57</v>
      </c>
    </row>
    <row r="56" spans="1:6" x14ac:dyDescent="0.55000000000000004">
      <c r="A56">
        <v>180</v>
      </c>
      <c r="E56">
        <v>150.75</v>
      </c>
    </row>
    <row r="57" spans="1:6" x14ac:dyDescent="0.55000000000000004">
      <c r="A57">
        <v>180</v>
      </c>
      <c r="E57">
        <v>157.63</v>
      </c>
    </row>
    <row r="58" spans="1:6" x14ac:dyDescent="0.55000000000000004">
      <c r="A58">
        <v>180</v>
      </c>
      <c r="E58">
        <v>155.88</v>
      </c>
    </row>
    <row r="59" spans="1:6" x14ac:dyDescent="0.55000000000000004">
      <c r="A59">
        <v>180</v>
      </c>
      <c r="E59">
        <v>145.69</v>
      </c>
    </row>
    <row r="60" spans="1:6" x14ac:dyDescent="0.55000000000000004">
      <c r="A60">
        <v>240</v>
      </c>
      <c r="F60">
        <v>255.63</v>
      </c>
    </row>
    <row r="61" spans="1:6" x14ac:dyDescent="0.55000000000000004">
      <c r="A61">
        <v>240</v>
      </c>
      <c r="F61">
        <v>254.94</v>
      </c>
    </row>
    <row r="62" spans="1:6" x14ac:dyDescent="0.55000000000000004">
      <c r="A62">
        <v>240</v>
      </c>
      <c r="F62">
        <v>261.57</v>
      </c>
    </row>
    <row r="63" spans="1:6" x14ac:dyDescent="0.55000000000000004">
      <c r="A63">
        <v>240</v>
      </c>
      <c r="F63">
        <v>254.63</v>
      </c>
    </row>
    <row r="64" spans="1:6" x14ac:dyDescent="0.55000000000000004">
      <c r="A64">
        <v>240</v>
      </c>
      <c r="F64">
        <v>255.57</v>
      </c>
    </row>
    <row r="65" spans="1:7" x14ac:dyDescent="0.55000000000000004">
      <c r="A65">
        <v>240</v>
      </c>
      <c r="F65">
        <v>255</v>
      </c>
    </row>
    <row r="66" spans="1:7" x14ac:dyDescent="0.55000000000000004">
      <c r="A66">
        <v>240</v>
      </c>
      <c r="F66">
        <v>230.07</v>
      </c>
    </row>
    <row r="67" spans="1:7" x14ac:dyDescent="0.55000000000000004">
      <c r="A67">
        <v>240</v>
      </c>
      <c r="F67">
        <v>333.13</v>
      </c>
    </row>
    <row r="68" spans="1:7" x14ac:dyDescent="0.55000000000000004">
      <c r="A68">
        <v>240</v>
      </c>
      <c r="F68">
        <v>238.25</v>
      </c>
    </row>
    <row r="69" spans="1:7" x14ac:dyDescent="0.55000000000000004">
      <c r="A69">
        <v>240</v>
      </c>
      <c r="F69">
        <v>261.88</v>
      </c>
    </row>
    <row r="70" spans="1:7" x14ac:dyDescent="0.55000000000000004">
      <c r="A70">
        <v>240</v>
      </c>
      <c r="F70">
        <v>258.57</v>
      </c>
    </row>
    <row r="71" spans="1:7" x14ac:dyDescent="0.55000000000000004">
      <c r="A71">
        <v>300</v>
      </c>
      <c r="G71">
        <v>316.38</v>
      </c>
    </row>
    <row r="72" spans="1:7" x14ac:dyDescent="0.55000000000000004">
      <c r="A72">
        <v>300</v>
      </c>
      <c r="G72">
        <v>333.44</v>
      </c>
    </row>
    <row r="73" spans="1:7" x14ac:dyDescent="0.55000000000000004">
      <c r="A73">
        <v>300</v>
      </c>
      <c r="G73">
        <v>322.82</v>
      </c>
    </row>
    <row r="74" spans="1:7" x14ac:dyDescent="0.55000000000000004">
      <c r="A74">
        <v>300</v>
      </c>
      <c r="G74">
        <v>307.38</v>
      </c>
    </row>
    <row r="75" spans="1:7" x14ac:dyDescent="0.55000000000000004">
      <c r="A75">
        <v>300</v>
      </c>
      <c r="G75">
        <v>177.82</v>
      </c>
    </row>
    <row r="76" spans="1:7" x14ac:dyDescent="0.55000000000000004">
      <c r="A76">
        <v>300</v>
      </c>
      <c r="G76">
        <v>338.88</v>
      </c>
    </row>
    <row r="77" spans="1:7" x14ac:dyDescent="0.55000000000000004">
      <c r="A77">
        <v>300</v>
      </c>
      <c r="G77">
        <v>172.13</v>
      </c>
    </row>
    <row r="78" spans="1:7" x14ac:dyDescent="0.55000000000000004">
      <c r="A78">
        <v>300</v>
      </c>
      <c r="G78">
        <v>326.82</v>
      </c>
    </row>
    <row r="79" spans="1:7" x14ac:dyDescent="0.55000000000000004">
      <c r="A79">
        <v>300</v>
      </c>
      <c r="G79">
        <v>325.88</v>
      </c>
    </row>
    <row r="80" spans="1:7" x14ac:dyDescent="0.55000000000000004">
      <c r="A80">
        <v>300</v>
      </c>
      <c r="G80">
        <v>259.88</v>
      </c>
    </row>
    <row r="81" spans="1:7" x14ac:dyDescent="0.55000000000000004">
      <c r="A81">
        <v>300</v>
      </c>
      <c r="G81">
        <v>311.32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8CA-7D87-4972-AF23-6B9485DD55DA}">
  <dimension ref="A1:O83"/>
  <sheetViews>
    <sheetView tabSelected="1" topLeftCell="B1" workbookViewId="0">
      <selection activeCell="O13" sqref="O13"/>
    </sheetView>
  </sheetViews>
  <sheetFormatPr defaultRowHeight="14.4" x14ac:dyDescent="0.55000000000000004"/>
  <sheetData>
    <row r="1" spans="1:15" x14ac:dyDescent="0.55000000000000004">
      <c r="B1" t="s">
        <v>1</v>
      </c>
      <c r="C1" t="s">
        <v>18</v>
      </c>
      <c r="D1" t="s">
        <v>2</v>
      </c>
      <c r="E1" t="s">
        <v>17</v>
      </c>
      <c r="F1" t="s">
        <v>6</v>
      </c>
      <c r="G1" t="s">
        <v>19</v>
      </c>
      <c r="H1" t="s">
        <v>5</v>
      </c>
      <c r="I1" t="s">
        <v>20</v>
      </c>
      <c r="J1" t="s">
        <v>4</v>
      </c>
      <c r="K1" t="s">
        <v>21</v>
      </c>
      <c r="L1" t="s">
        <v>3</v>
      </c>
      <c r="M1" t="s">
        <v>22</v>
      </c>
    </row>
    <row r="2" spans="1:15" x14ac:dyDescent="0.55000000000000004">
      <c r="A2">
        <v>0</v>
      </c>
      <c r="B2">
        <v>0</v>
      </c>
      <c r="C2">
        <f>ABS(0-B2)</f>
        <v>0</v>
      </c>
      <c r="D2">
        <v>55.07</v>
      </c>
      <c r="E2">
        <f>ABS(D2-60)</f>
        <v>4.93</v>
      </c>
      <c r="F2">
        <v>115.69</v>
      </c>
      <c r="G2">
        <f>ABS(F2-120)</f>
        <v>4.3100000000000023</v>
      </c>
      <c r="H2">
        <v>142.19</v>
      </c>
      <c r="I2">
        <f xml:space="preserve"> ABS(H2-180)</f>
        <v>37.81</v>
      </c>
      <c r="J2">
        <v>255.63</v>
      </c>
      <c r="K2">
        <f>ABS(J2-240)</f>
        <v>15.629999999999995</v>
      </c>
      <c r="L2">
        <v>316.38</v>
      </c>
      <c r="M2">
        <f>ABS(L2-300)</f>
        <v>16.379999999999995</v>
      </c>
    </row>
    <row r="3" spans="1:15" x14ac:dyDescent="0.55000000000000004">
      <c r="A3">
        <v>60</v>
      </c>
      <c r="B3">
        <v>-3.44</v>
      </c>
      <c r="C3">
        <f t="shared" ref="C3:C12" si="0">ABS(0-B3)</f>
        <v>3.44</v>
      </c>
      <c r="D3">
        <v>48.44</v>
      </c>
      <c r="E3">
        <f t="shared" ref="E3:E12" si="1">ABS(D3-60)</f>
        <v>11.560000000000002</v>
      </c>
      <c r="F3">
        <v>112.5</v>
      </c>
      <c r="G3">
        <f t="shared" ref="G3:G12" si="2">ABS(F3-120)</f>
        <v>7.5</v>
      </c>
      <c r="H3">
        <v>121.88</v>
      </c>
      <c r="I3">
        <f t="shared" ref="I3:I12" si="3" xml:space="preserve"> ABS(H3-180)</f>
        <v>58.120000000000005</v>
      </c>
      <c r="J3">
        <v>254.94</v>
      </c>
      <c r="K3">
        <f t="shared" ref="K3:K12" si="4">ABS(J3-240)</f>
        <v>14.939999999999998</v>
      </c>
      <c r="L3">
        <v>333.44</v>
      </c>
      <c r="M3">
        <f t="shared" ref="M3:M12" si="5">ABS(L3-300)</f>
        <v>33.44</v>
      </c>
    </row>
    <row r="4" spans="1:15" x14ac:dyDescent="0.55000000000000004">
      <c r="A4">
        <v>120</v>
      </c>
      <c r="B4">
        <v>-3.25</v>
      </c>
      <c r="C4">
        <f t="shared" si="0"/>
        <v>3.25</v>
      </c>
      <c r="D4">
        <v>50.75</v>
      </c>
      <c r="E4">
        <f t="shared" si="1"/>
        <v>9.25</v>
      </c>
      <c r="F4">
        <v>52.94</v>
      </c>
      <c r="G4">
        <f t="shared" si="2"/>
        <v>67.06</v>
      </c>
      <c r="H4">
        <v>133.38</v>
      </c>
      <c r="I4">
        <f t="shared" si="3"/>
        <v>46.620000000000005</v>
      </c>
      <c r="J4">
        <v>261.57</v>
      </c>
      <c r="K4">
        <f t="shared" si="4"/>
        <v>21.569999999999993</v>
      </c>
      <c r="L4">
        <v>322.82</v>
      </c>
      <c r="M4">
        <f t="shared" si="5"/>
        <v>22.819999999999993</v>
      </c>
    </row>
    <row r="5" spans="1:15" x14ac:dyDescent="0.55000000000000004">
      <c r="A5">
        <v>180</v>
      </c>
      <c r="B5">
        <f>356.38-360</f>
        <v>-3.6200000000000045</v>
      </c>
      <c r="C5">
        <f t="shared" si="0"/>
        <v>3.6200000000000045</v>
      </c>
      <c r="D5">
        <v>27.69</v>
      </c>
      <c r="E5">
        <f t="shared" si="1"/>
        <v>32.31</v>
      </c>
      <c r="F5">
        <v>111.82</v>
      </c>
      <c r="G5">
        <f t="shared" si="2"/>
        <v>8.1800000000000068</v>
      </c>
      <c r="H5">
        <v>20.57</v>
      </c>
      <c r="I5">
        <f t="shared" si="3"/>
        <v>159.43</v>
      </c>
      <c r="J5">
        <v>254.63</v>
      </c>
      <c r="K5">
        <f t="shared" si="4"/>
        <v>14.629999999999995</v>
      </c>
      <c r="L5">
        <v>307.38</v>
      </c>
      <c r="M5">
        <f t="shared" si="5"/>
        <v>7.3799999999999955</v>
      </c>
    </row>
    <row r="6" spans="1:15" x14ac:dyDescent="0.55000000000000004">
      <c r="A6">
        <v>240</v>
      </c>
      <c r="B6">
        <v>95.69</v>
      </c>
      <c r="C6">
        <f t="shared" si="0"/>
        <v>95.69</v>
      </c>
      <c r="D6">
        <v>66.819999999999993</v>
      </c>
      <c r="E6">
        <f t="shared" si="1"/>
        <v>6.8199999999999932</v>
      </c>
      <c r="F6">
        <v>34.25</v>
      </c>
      <c r="G6">
        <f t="shared" si="2"/>
        <v>85.75</v>
      </c>
      <c r="H6">
        <v>142.19</v>
      </c>
      <c r="I6">
        <f t="shared" si="3"/>
        <v>37.81</v>
      </c>
      <c r="J6">
        <v>255.57</v>
      </c>
      <c r="K6">
        <f t="shared" si="4"/>
        <v>15.569999999999993</v>
      </c>
      <c r="L6">
        <v>177.82</v>
      </c>
      <c r="M6">
        <f t="shared" si="5"/>
        <v>122.18</v>
      </c>
    </row>
    <row r="7" spans="1:15" x14ac:dyDescent="0.55000000000000004">
      <c r="A7">
        <v>300</v>
      </c>
      <c r="B7">
        <v>23.5</v>
      </c>
      <c r="C7">
        <f t="shared" si="0"/>
        <v>23.5</v>
      </c>
      <c r="D7">
        <v>352.63</v>
      </c>
      <c r="E7">
        <f t="shared" si="1"/>
        <v>292.63</v>
      </c>
      <c r="F7">
        <v>155.57</v>
      </c>
      <c r="G7">
        <f t="shared" si="2"/>
        <v>35.569999999999993</v>
      </c>
      <c r="H7">
        <v>151.19</v>
      </c>
      <c r="I7">
        <f t="shared" si="3"/>
        <v>28.810000000000002</v>
      </c>
      <c r="J7">
        <v>255</v>
      </c>
      <c r="K7">
        <f t="shared" si="4"/>
        <v>15</v>
      </c>
      <c r="L7">
        <v>338.88</v>
      </c>
      <c r="M7">
        <f t="shared" si="5"/>
        <v>38.879999999999995</v>
      </c>
    </row>
    <row r="8" spans="1:15" x14ac:dyDescent="0.55000000000000004">
      <c r="B8">
        <v>92.19</v>
      </c>
      <c r="C8">
        <f t="shared" si="0"/>
        <v>92.19</v>
      </c>
      <c r="D8">
        <v>50.19</v>
      </c>
      <c r="E8">
        <f t="shared" si="1"/>
        <v>9.8100000000000023</v>
      </c>
      <c r="F8">
        <v>99.88</v>
      </c>
      <c r="G8">
        <f t="shared" si="2"/>
        <v>20.120000000000005</v>
      </c>
      <c r="H8">
        <v>143.57</v>
      </c>
      <c r="I8">
        <f t="shared" si="3"/>
        <v>36.430000000000007</v>
      </c>
      <c r="J8">
        <v>230.07</v>
      </c>
      <c r="K8">
        <f t="shared" si="4"/>
        <v>9.9300000000000068</v>
      </c>
      <c r="L8">
        <v>172.13</v>
      </c>
      <c r="M8">
        <f t="shared" si="5"/>
        <v>127.87</v>
      </c>
    </row>
    <row r="9" spans="1:15" x14ac:dyDescent="0.55000000000000004">
      <c r="B9">
        <f>353.75-360</f>
        <v>-6.25</v>
      </c>
      <c r="C9">
        <f t="shared" si="0"/>
        <v>6.25</v>
      </c>
      <c r="D9">
        <v>51.07</v>
      </c>
      <c r="E9">
        <f t="shared" si="1"/>
        <v>8.93</v>
      </c>
      <c r="F9">
        <v>118.25</v>
      </c>
      <c r="G9">
        <f t="shared" si="2"/>
        <v>1.75</v>
      </c>
      <c r="H9">
        <v>150.75</v>
      </c>
      <c r="I9">
        <f t="shared" si="3"/>
        <v>29.25</v>
      </c>
      <c r="J9">
        <v>333.13</v>
      </c>
      <c r="K9">
        <f t="shared" si="4"/>
        <v>93.13</v>
      </c>
      <c r="L9">
        <v>326.82</v>
      </c>
      <c r="M9">
        <f t="shared" si="5"/>
        <v>26.819999999999993</v>
      </c>
    </row>
    <row r="10" spans="1:15" x14ac:dyDescent="0.55000000000000004">
      <c r="B10">
        <v>34.31</v>
      </c>
      <c r="C10">
        <f t="shared" si="0"/>
        <v>34.31</v>
      </c>
      <c r="D10">
        <v>49</v>
      </c>
      <c r="E10">
        <f t="shared" si="1"/>
        <v>11</v>
      </c>
      <c r="F10">
        <v>117.44</v>
      </c>
      <c r="G10">
        <f t="shared" si="2"/>
        <v>2.5600000000000023</v>
      </c>
      <c r="H10">
        <v>157.63</v>
      </c>
      <c r="I10">
        <f t="shared" si="3"/>
        <v>22.370000000000005</v>
      </c>
      <c r="J10">
        <v>238.25</v>
      </c>
      <c r="K10">
        <f t="shared" si="4"/>
        <v>1.75</v>
      </c>
      <c r="L10">
        <v>325.88</v>
      </c>
      <c r="M10">
        <f t="shared" si="5"/>
        <v>25.879999999999995</v>
      </c>
    </row>
    <row r="11" spans="1:15" x14ac:dyDescent="0.55000000000000004">
      <c r="B11">
        <v>2.75</v>
      </c>
      <c r="C11">
        <f t="shared" si="0"/>
        <v>2.75</v>
      </c>
      <c r="D11">
        <v>29.82</v>
      </c>
      <c r="E11">
        <f t="shared" si="1"/>
        <v>30.18</v>
      </c>
      <c r="F11">
        <v>142.94</v>
      </c>
      <c r="G11">
        <f t="shared" si="2"/>
        <v>22.939999999999998</v>
      </c>
      <c r="H11">
        <v>155.88</v>
      </c>
      <c r="I11">
        <f t="shared" si="3"/>
        <v>24.120000000000005</v>
      </c>
      <c r="J11">
        <v>261.88</v>
      </c>
      <c r="K11">
        <f t="shared" si="4"/>
        <v>21.879999999999995</v>
      </c>
      <c r="L11">
        <v>259.88</v>
      </c>
      <c r="M11">
        <f t="shared" si="5"/>
        <v>40.120000000000005</v>
      </c>
    </row>
    <row r="12" spans="1:15" x14ac:dyDescent="0.55000000000000004">
      <c r="B12">
        <f>353.5 - 360</f>
        <v>-6.5</v>
      </c>
      <c r="C12">
        <f t="shared" si="0"/>
        <v>6.5</v>
      </c>
      <c r="D12">
        <v>3</v>
      </c>
      <c r="E12">
        <f t="shared" si="1"/>
        <v>57</v>
      </c>
      <c r="F12">
        <v>115.63</v>
      </c>
      <c r="G12">
        <f t="shared" si="2"/>
        <v>4.3700000000000045</v>
      </c>
      <c r="H12">
        <v>145.69</v>
      </c>
      <c r="I12">
        <f t="shared" si="3"/>
        <v>34.31</v>
      </c>
      <c r="J12">
        <v>258.57</v>
      </c>
      <c r="K12">
        <f t="shared" si="4"/>
        <v>18.569999999999993</v>
      </c>
      <c r="L12">
        <v>311.32</v>
      </c>
      <c r="M12">
        <f t="shared" si="5"/>
        <v>11.319999999999993</v>
      </c>
      <c r="O12" t="s">
        <v>35</v>
      </c>
    </row>
    <row r="13" spans="1:15" x14ac:dyDescent="0.55000000000000004">
      <c r="O13" cm="1">
        <f t="array" ref="O13">SUM(C2:C12+E2:E12+G2:G12+I2:I12+K2:K12+M2:M12)/60</f>
        <v>37.279999999999994</v>
      </c>
    </row>
    <row r="18" spans="1:3" x14ac:dyDescent="0.55000000000000004">
      <c r="A18">
        <v>0</v>
      </c>
      <c r="B18">
        <v>0</v>
      </c>
    </row>
    <row r="19" spans="1:3" x14ac:dyDescent="0.55000000000000004">
      <c r="A19">
        <v>0</v>
      </c>
      <c r="B19">
        <v>3.44</v>
      </c>
    </row>
    <row r="20" spans="1:3" x14ac:dyDescent="0.55000000000000004">
      <c r="A20">
        <v>0</v>
      </c>
      <c r="B20">
        <v>3.25</v>
      </c>
    </row>
    <row r="21" spans="1:3" x14ac:dyDescent="0.55000000000000004">
      <c r="A21">
        <v>0</v>
      </c>
      <c r="B21">
        <v>3.6200000000000045</v>
      </c>
    </row>
    <row r="22" spans="1:3" x14ac:dyDescent="0.55000000000000004">
      <c r="A22">
        <v>0</v>
      </c>
      <c r="B22">
        <v>95.69</v>
      </c>
    </row>
    <row r="23" spans="1:3" x14ac:dyDescent="0.55000000000000004">
      <c r="A23">
        <v>0</v>
      </c>
      <c r="B23">
        <v>23.5</v>
      </c>
    </row>
    <row r="24" spans="1:3" x14ac:dyDescent="0.55000000000000004">
      <c r="A24">
        <v>0</v>
      </c>
      <c r="B24">
        <v>92.19</v>
      </c>
    </row>
    <row r="25" spans="1:3" x14ac:dyDescent="0.55000000000000004">
      <c r="A25">
        <v>0</v>
      </c>
      <c r="B25">
        <v>6.25</v>
      </c>
    </row>
    <row r="26" spans="1:3" x14ac:dyDescent="0.55000000000000004">
      <c r="A26">
        <v>0</v>
      </c>
      <c r="B26">
        <v>34.31</v>
      </c>
    </row>
    <row r="27" spans="1:3" x14ac:dyDescent="0.55000000000000004">
      <c r="A27">
        <v>0</v>
      </c>
      <c r="B27">
        <v>2.75</v>
      </c>
    </row>
    <row r="28" spans="1:3" x14ac:dyDescent="0.55000000000000004">
      <c r="A28">
        <v>0</v>
      </c>
      <c r="B28">
        <v>6.5</v>
      </c>
    </row>
    <row r="29" spans="1:3" x14ac:dyDescent="0.55000000000000004">
      <c r="A29">
        <v>60</v>
      </c>
      <c r="C29">
        <v>4.93</v>
      </c>
    </row>
    <row r="30" spans="1:3" x14ac:dyDescent="0.55000000000000004">
      <c r="A30">
        <v>60</v>
      </c>
      <c r="C30">
        <v>11.560000000000002</v>
      </c>
    </row>
    <row r="31" spans="1:3" x14ac:dyDescent="0.55000000000000004">
      <c r="A31">
        <v>60</v>
      </c>
      <c r="C31">
        <v>9.25</v>
      </c>
    </row>
    <row r="32" spans="1:3" x14ac:dyDescent="0.55000000000000004">
      <c r="A32">
        <v>60</v>
      </c>
      <c r="C32">
        <v>32.31</v>
      </c>
    </row>
    <row r="33" spans="1:4" x14ac:dyDescent="0.55000000000000004">
      <c r="A33">
        <v>60</v>
      </c>
      <c r="C33">
        <v>6.8199999999999932</v>
      </c>
    </row>
    <row r="34" spans="1:4" x14ac:dyDescent="0.55000000000000004">
      <c r="A34">
        <v>60</v>
      </c>
      <c r="C34">
        <f>360-292.63</f>
        <v>67.37</v>
      </c>
    </row>
    <row r="35" spans="1:4" x14ac:dyDescent="0.55000000000000004">
      <c r="A35">
        <v>60</v>
      </c>
      <c r="C35">
        <v>9.8100000000000023</v>
      </c>
    </row>
    <row r="36" spans="1:4" x14ac:dyDescent="0.55000000000000004">
      <c r="A36">
        <v>60</v>
      </c>
      <c r="C36">
        <v>8.93</v>
      </c>
    </row>
    <row r="37" spans="1:4" x14ac:dyDescent="0.55000000000000004">
      <c r="A37">
        <v>60</v>
      </c>
      <c r="C37">
        <v>11</v>
      </c>
    </row>
    <row r="38" spans="1:4" x14ac:dyDescent="0.55000000000000004">
      <c r="A38">
        <v>60</v>
      </c>
      <c r="C38">
        <v>30.18</v>
      </c>
    </row>
    <row r="39" spans="1:4" x14ac:dyDescent="0.55000000000000004">
      <c r="A39">
        <v>60</v>
      </c>
      <c r="C39">
        <v>57</v>
      </c>
    </row>
    <row r="40" spans="1:4" x14ac:dyDescent="0.55000000000000004">
      <c r="A40">
        <v>120</v>
      </c>
      <c r="D40">
        <v>4.3100000000000023</v>
      </c>
    </row>
    <row r="41" spans="1:4" x14ac:dyDescent="0.55000000000000004">
      <c r="A41">
        <v>120</v>
      </c>
      <c r="D41">
        <v>7.5</v>
      </c>
    </row>
    <row r="42" spans="1:4" x14ac:dyDescent="0.55000000000000004">
      <c r="A42">
        <v>120</v>
      </c>
      <c r="D42">
        <v>67.06</v>
      </c>
    </row>
    <row r="43" spans="1:4" x14ac:dyDescent="0.55000000000000004">
      <c r="A43">
        <v>120</v>
      </c>
      <c r="D43">
        <v>8.1800000000000068</v>
      </c>
    </row>
    <row r="44" spans="1:4" x14ac:dyDescent="0.55000000000000004">
      <c r="A44">
        <v>120</v>
      </c>
      <c r="D44">
        <v>85.75</v>
      </c>
    </row>
    <row r="45" spans="1:4" x14ac:dyDescent="0.55000000000000004">
      <c r="A45">
        <v>120</v>
      </c>
      <c r="D45">
        <v>35.569999999999993</v>
      </c>
    </row>
    <row r="46" spans="1:4" x14ac:dyDescent="0.55000000000000004">
      <c r="A46">
        <v>120</v>
      </c>
      <c r="D46">
        <v>20.120000000000005</v>
      </c>
    </row>
    <row r="47" spans="1:4" x14ac:dyDescent="0.55000000000000004">
      <c r="A47">
        <v>120</v>
      </c>
      <c r="D47">
        <v>1.75</v>
      </c>
    </row>
    <row r="48" spans="1:4" x14ac:dyDescent="0.55000000000000004">
      <c r="A48">
        <v>120</v>
      </c>
      <c r="D48">
        <v>2.5600000000000023</v>
      </c>
    </row>
    <row r="49" spans="1:6" x14ac:dyDescent="0.55000000000000004">
      <c r="A49">
        <v>120</v>
      </c>
      <c r="D49">
        <v>22.939999999999998</v>
      </c>
    </row>
    <row r="50" spans="1:6" x14ac:dyDescent="0.55000000000000004">
      <c r="A50">
        <v>120</v>
      </c>
      <c r="D50">
        <v>4.3700000000000045</v>
      </c>
    </row>
    <row r="51" spans="1:6" x14ac:dyDescent="0.55000000000000004">
      <c r="A51">
        <v>180</v>
      </c>
      <c r="E51">
        <v>37.81</v>
      </c>
    </row>
    <row r="52" spans="1:6" x14ac:dyDescent="0.55000000000000004">
      <c r="A52">
        <v>180</v>
      </c>
      <c r="E52">
        <v>58.120000000000005</v>
      </c>
    </row>
    <row r="53" spans="1:6" x14ac:dyDescent="0.55000000000000004">
      <c r="A53">
        <v>180</v>
      </c>
      <c r="E53">
        <v>46.620000000000005</v>
      </c>
    </row>
    <row r="54" spans="1:6" x14ac:dyDescent="0.55000000000000004">
      <c r="A54">
        <v>180</v>
      </c>
      <c r="E54">
        <v>159.43</v>
      </c>
    </row>
    <row r="55" spans="1:6" x14ac:dyDescent="0.55000000000000004">
      <c r="A55">
        <v>180</v>
      </c>
      <c r="E55">
        <v>37.81</v>
      </c>
    </row>
    <row r="56" spans="1:6" x14ac:dyDescent="0.55000000000000004">
      <c r="A56">
        <v>180</v>
      </c>
      <c r="E56">
        <v>28.810000000000002</v>
      </c>
    </row>
    <row r="57" spans="1:6" x14ac:dyDescent="0.55000000000000004">
      <c r="A57">
        <v>180</v>
      </c>
      <c r="E57">
        <v>36.430000000000007</v>
      </c>
    </row>
    <row r="58" spans="1:6" x14ac:dyDescent="0.55000000000000004">
      <c r="A58">
        <v>180</v>
      </c>
      <c r="E58">
        <v>29.25</v>
      </c>
    </row>
    <row r="59" spans="1:6" x14ac:dyDescent="0.55000000000000004">
      <c r="A59">
        <v>180</v>
      </c>
      <c r="E59">
        <v>22.370000000000005</v>
      </c>
    </row>
    <row r="60" spans="1:6" x14ac:dyDescent="0.55000000000000004">
      <c r="A60">
        <v>180</v>
      </c>
      <c r="E60">
        <v>24.120000000000005</v>
      </c>
    </row>
    <row r="61" spans="1:6" x14ac:dyDescent="0.55000000000000004">
      <c r="A61">
        <v>180</v>
      </c>
      <c r="E61">
        <v>34.31</v>
      </c>
    </row>
    <row r="62" spans="1:6" x14ac:dyDescent="0.55000000000000004">
      <c r="A62">
        <v>240</v>
      </c>
      <c r="F62">
        <v>15.629999999999995</v>
      </c>
    </row>
    <row r="63" spans="1:6" x14ac:dyDescent="0.55000000000000004">
      <c r="A63">
        <v>240</v>
      </c>
      <c r="F63">
        <v>14.939999999999998</v>
      </c>
    </row>
    <row r="64" spans="1:6" x14ac:dyDescent="0.55000000000000004">
      <c r="A64">
        <v>240</v>
      </c>
      <c r="F64">
        <v>21.569999999999993</v>
      </c>
    </row>
    <row r="65" spans="1:7" x14ac:dyDescent="0.55000000000000004">
      <c r="A65">
        <v>240</v>
      </c>
      <c r="F65">
        <v>14.629999999999995</v>
      </c>
    </row>
    <row r="66" spans="1:7" x14ac:dyDescent="0.55000000000000004">
      <c r="A66">
        <v>240</v>
      </c>
      <c r="F66">
        <v>15.569999999999993</v>
      </c>
    </row>
    <row r="67" spans="1:7" x14ac:dyDescent="0.55000000000000004">
      <c r="A67">
        <v>240</v>
      </c>
      <c r="F67">
        <v>15</v>
      </c>
    </row>
    <row r="68" spans="1:7" x14ac:dyDescent="0.55000000000000004">
      <c r="A68">
        <v>240</v>
      </c>
      <c r="F68">
        <v>9.9300000000000068</v>
      </c>
    </row>
    <row r="69" spans="1:7" x14ac:dyDescent="0.55000000000000004">
      <c r="A69">
        <v>240</v>
      </c>
      <c r="F69">
        <v>93.13</v>
      </c>
    </row>
    <row r="70" spans="1:7" x14ac:dyDescent="0.55000000000000004">
      <c r="A70">
        <v>240</v>
      </c>
      <c r="F70">
        <v>1.75</v>
      </c>
    </row>
    <row r="71" spans="1:7" x14ac:dyDescent="0.55000000000000004">
      <c r="A71">
        <v>240</v>
      </c>
      <c r="F71">
        <v>21.879999999999995</v>
      </c>
    </row>
    <row r="72" spans="1:7" x14ac:dyDescent="0.55000000000000004">
      <c r="A72">
        <v>240</v>
      </c>
      <c r="F72">
        <v>18.569999999999993</v>
      </c>
    </row>
    <row r="73" spans="1:7" x14ac:dyDescent="0.55000000000000004">
      <c r="A73">
        <v>300</v>
      </c>
      <c r="G73">
        <v>16.379999999999995</v>
      </c>
    </row>
    <row r="74" spans="1:7" x14ac:dyDescent="0.55000000000000004">
      <c r="A74">
        <v>300</v>
      </c>
      <c r="G74">
        <v>33.44</v>
      </c>
    </row>
    <row r="75" spans="1:7" x14ac:dyDescent="0.55000000000000004">
      <c r="A75">
        <v>300</v>
      </c>
      <c r="G75">
        <v>22.819999999999993</v>
      </c>
    </row>
    <row r="76" spans="1:7" x14ac:dyDescent="0.55000000000000004">
      <c r="A76">
        <v>300</v>
      </c>
      <c r="G76">
        <v>7.3799999999999955</v>
      </c>
    </row>
    <row r="77" spans="1:7" x14ac:dyDescent="0.55000000000000004">
      <c r="A77">
        <v>300</v>
      </c>
      <c r="G77">
        <v>122.18</v>
      </c>
    </row>
    <row r="78" spans="1:7" x14ac:dyDescent="0.55000000000000004">
      <c r="A78">
        <v>300</v>
      </c>
      <c r="G78">
        <v>38.879999999999995</v>
      </c>
    </row>
    <row r="79" spans="1:7" x14ac:dyDescent="0.55000000000000004">
      <c r="A79">
        <v>300</v>
      </c>
      <c r="G79">
        <v>127.87</v>
      </c>
    </row>
    <row r="80" spans="1:7" x14ac:dyDescent="0.55000000000000004">
      <c r="A80">
        <v>300</v>
      </c>
      <c r="G80">
        <v>26.819999999999993</v>
      </c>
    </row>
    <row r="81" spans="1:7" x14ac:dyDescent="0.55000000000000004">
      <c r="A81">
        <v>300</v>
      </c>
      <c r="G81">
        <v>25.879999999999995</v>
      </c>
    </row>
    <row r="82" spans="1:7" x14ac:dyDescent="0.55000000000000004">
      <c r="A82">
        <v>300</v>
      </c>
      <c r="G82">
        <v>40.120000000000005</v>
      </c>
    </row>
    <row r="83" spans="1:7" x14ac:dyDescent="0.55000000000000004">
      <c r="A83">
        <v>300</v>
      </c>
      <c r="G83">
        <v>11.319999999999993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CF41-0D3B-40A1-AD39-D9FF59F6AC4F}">
  <dimension ref="A1:AD114"/>
  <sheetViews>
    <sheetView topLeftCell="A84" zoomScale="105" workbookViewId="0">
      <selection activeCell="A16" sqref="A16:A114"/>
    </sheetView>
  </sheetViews>
  <sheetFormatPr defaultRowHeight="14.4" x14ac:dyDescent="0.55000000000000004"/>
  <sheetData>
    <row r="1" spans="1:30" x14ac:dyDescent="0.55000000000000004">
      <c r="A1" t="s">
        <v>7</v>
      </c>
      <c r="B1">
        <v>-80</v>
      </c>
      <c r="C1">
        <v>-60</v>
      </c>
      <c r="D1">
        <v>-40</v>
      </c>
      <c r="E1">
        <v>-20</v>
      </c>
      <c r="F1">
        <v>0</v>
      </c>
      <c r="G1">
        <v>20</v>
      </c>
      <c r="H1">
        <v>40</v>
      </c>
      <c r="I1">
        <v>60</v>
      </c>
      <c r="J1">
        <v>80</v>
      </c>
      <c r="M1">
        <v>-80</v>
      </c>
      <c r="N1" t="s">
        <v>23</v>
      </c>
      <c r="O1">
        <v>-60</v>
      </c>
      <c r="P1" t="s">
        <v>24</v>
      </c>
      <c r="Q1">
        <v>-40</v>
      </c>
      <c r="R1" t="s">
        <v>25</v>
      </c>
      <c r="S1">
        <v>-20</v>
      </c>
      <c r="T1" t="s">
        <v>26</v>
      </c>
      <c r="U1">
        <v>0</v>
      </c>
      <c r="V1" t="s">
        <v>27</v>
      </c>
      <c r="W1">
        <v>20</v>
      </c>
      <c r="X1" t="s">
        <v>28</v>
      </c>
      <c r="Y1">
        <v>40</v>
      </c>
      <c r="Z1" t="s">
        <v>29</v>
      </c>
      <c r="AA1">
        <v>60</v>
      </c>
      <c r="AB1" t="s">
        <v>30</v>
      </c>
      <c r="AC1">
        <v>80</v>
      </c>
      <c r="AD1" t="s">
        <v>31</v>
      </c>
    </row>
    <row r="2" spans="1:30" x14ac:dyDescent="0.55000000000000004">
      <c r="A2">
        <v>-80</v>
      </c>
      <c r="B2">
        <v>-77.94</v>
      </c>
      <c r="C2">
        <v>-58.25</v>
      </c>
      <c r="D2">
        <v>-39.380000000000003</v>
      </c>
      <c r="E2">
        <v>-19.88</v>
      </c>
      <c r="F2">
        <v>-0.5</v>
      </c>
      <c r="G2">
        <v>20.38</v>
      </c>
      <c r="H2">
        <v>40.130000000000003</v>
      </c>
      <c r="I2">
        <v>58.38</v>
      </c>
      <c r="J2">
        <v>80.44</v>
      </c>
      <c r="M2">
        <v>-77.94</v>
      </c>
      <c r="N2">
        <f>ABS(M2+80)</f>
        <v>2.0600000000000023</v>
      </c>
      <c r="O2">
        <v>-58.25</v>
      </c>
      <c r="P2">
        <f>ABS(O2+60)</f>
        <v>1.75</v>
      </c>
      <c r="Q2">
        <v>-39.380000000000003</v>
      </c>
      <c r="R2">
        <f>ABS(Q2+40)</f>
        <v>0.61999999999999744</v>
      </c>
      <c r="S2">
        <v>-19.88</v>
      </c>
      <c r="T2">
        <f>ABS(S2+20)</f>
        <v>0.12000000000000099</v>
      </c>
      <c r="U2">
        <v>-0.5</v>
      </c>
      <c r="V2">
        <f>ABS(U2)</f>
        <v>0.5</v>
      </c>
      <c r="W2">
        <v>20.38</v>
      </c>
      <c r="X2">
        <f>ABS(W2-20)</f>
        <v>0.37999999999999901</v>
      </c>
      <c r="Y2">
        <v>40.130000000000003</v>
      </c>
      <c r="Z2">
        <f>ABS(Y2-40)</f>
        <v>0.13000000000000256</v>
      </c>
      <c r="AA2">
        <v>58.38</v>
      </c>
      <c r="AB2">
        <f>ABS(AA2-60)</f>
        <v>1.6199999999999974</v>
      </c>
      <c r="AC2">
        <v>80.44</v>
      </c>
      <c r="AD2">
        <f>ABS(AC2-80)</f>
        <v>0.43999999999999773</v>
      </c>
    </row>
    <row r="3" spans="1:30" x14ac:dyDescent="0.55000000000000004">
      <c r="A3">
        <v>-60</v>
      </c>
      <c r="B3">
        <v>-77.38</v>
      </c>
      <c r="C3">
        <v>-59.88</v>
      </c>
      <c r="D3">
        <v>-38.81</v>
      </c>
      <c r="E3">
        <v>-19.88</v>
      </c>
      <c r="F3">
        <v>-0.5</v>
      </c>
      <c r="G3">
        <v>20.38</v>
      </c>
      <c r="H3">
        <v>36.69</v>
      </c>
      <c r="I3">
        <v>57.38</v>
      </c>
      <c r="J3">
        <v>27</v>
      </c>
      <c r="M3">
        <v>-77.38</v>
      </c>
      <c r="N3">
        <f t="shared" ref="N3:N12" si="0">ABS(M3+80)</f>
        <v>2.6200000000000045</v>
      </c>
      <c r="O3">
        <v>-59.88</v>
      </c>
      <c r="P3">
        <f t="shared" ref="P3:P12" si="1">ABS(O3+60)</f>
        <v>0.11999999999999744</v>
      </c>
      <c r="Q3">
        <v>-38.81</v>
      </c>
      <c r="R3">
        <f t="shared" ref="R3:R12" si="2">ABS(Q3+40)</f>
        <v>1.1899999999999977</v>
      </c>
      <c r="S3">
        <v>-19.88</v>
      </c>
      <c r="T3">
        <f t="shared" ref="T3:T12" si="3">ABS(S3+20)</f>
        <v>0.12000000000000099</v>
      </c>
      <c r="U3">
        <v>-0.5</v>
      </c>
      <c r="V3">
        <f t="shared" ref="V3:V12" si="4">ABS(U3)</f>
        <v>0.5</v>
      </c>
      <c r="W3">
        <v>20.38</v>
      </c>
      <c r="X3">
        <f t="shared" ref="X3:X12" si="5">ABS(W3-20)</f>
        <v>0.37999999999999901</v>
      </c>
      <c r="Y3">
        <v>36.69</v>
      </c>
      <c r="Z3">
        <f t="shared" ref="Z3:Z12" si="6">ABS(Y3-40)</f>
        <v>3.3100000000000023</v>
      </c>
      <c r="AA3">
        <v>57.38</v>
      </c>
      <c r="AB3">
        <f t="shared" ref="AB3:AB12" si="7">ABS(AA3-60)</f>
        <v>2.6199999999999974</v>
      </c>
      <c r="AC3">
        <v>27</v>
      </c>
      <c r="AD3">
        <f t="shared" ref="AD3:AD12" si="8">ABS(AC3-80)</f>
        <v>53</v>
      </c>
    </row>
    <row r="4" spans="1:30" x14ac:dyDescent="0.55000000000000004">
      <c r="A4">
        <v>-40</v>
      </c>
      <c r="B4">
        <v>-78.25</v>
      </c>
      <c r="C4">
        <v>-59.69</v>
      </c>
      <c r="D4">
        <v>-48.06</v>
      </c>
      <c r="E4">
        <v>-20.190000000000001</v>
      </c>
      <c r="F4">
        <v>10.19</v>
      </c>
      <c r="G4">
        <v>20.25</v>
      </c>
      <c r="H4">
        <v>40.75</v>
      </c>
      <c r="I4">
        <v>58.31</v>
      </c>
      <c r="J4">
        <v>83.75</v>
      </c>
      <c r="M4">
        <v>-78.25</v>
      </c>
      <c r="N4">
        <f t="shared" si="0"/>
        <v>1.75</v>
      </c>
      <c r="O4">
        <v>-59.69</v>
      </c>
      <c r="P4">
        <f t="shared" si="1"/>
        <v>0.31000000000000227</v>
      </c>
      <c r="Q4">
        <v>-48.06</v>
      </c>
      <c r="R4">
        <f t="shared" si="2"/>
        <v>8.0600000000000023</v>
      </c>
      <c r="S4">
        <v>-20.190000000000001</v>
      </c>
      <c r="T4">
        <f t="shared" si="3"/>
        <v>0.19000000000000128</v>
      </c>
      <c r="U4">
        <v>10.19</v>
      </c>
      <c r="V4">
        <f t="shared" si="4"/>
        <v>10.19</v>
      </c>
      <c r="W4">
        <v>20.25</v>
      </c>
      <c r="X4">
        <f t="shared" si="5"/>
        <v>0.25</v>
      </c>
      <c r="Y4">
        <v>40.75</v>
      </c>
      <c r="Z4">
        <f t="shared" si="6"/>
        <v>0.75</v>
      </c>
      <c r="AA4">
        <v>58.31</v>
      </c>
      <c r="AB4">
        <f t="shared" si="7"/>
        <v>1.6899999999999977</v>
      </c>
      <c r="AC4">
        <v>83.75</v>
      </c>
      <c r="AD4">
        <f t="shared" si="8"/>
        <v>3.75</v>
      </c>
    </row>
    <row r="5" spans="1:30" x14ac:dyDescent="0.55000000000000004">
      <c r="A5">
        <v>-20</v>
      </c>
      <c r="B5">
        <v>-75.94</v>
      </c>
      <c r="C5">
        <v>-58.06</v>
      </c>
      <c r="D5">
        <v>-44.19</v>
      </c>
      <c r="E5">
        <v>-18.690000000000001</v>
      </c>
      <c r="F5">
        <v>59.31</v>
      </c>
      <c r="G5">
        <v>22.94</v>
      </c>
      <c r="H5">
        <v>40.06</v>
      </c>
      <c r="I5">
        <v>57.94</v>
      </c>
      <c r="J5">
        <v>82.25</v>
      </c>
      <c r="M5">
        <v>-75.94</v>
      </c>
      <c r="N5">
        <f t="shared" si="0"/>
        <v>4.0600000000000023</v>
      </c>
      <c r="O5">
        <v>-58.06</v>
      </c>
      <c r="P5">
        <f t="shared" si="1"/>
        <v>1.9399999999999977</v>
      </c>
      <c r="Q5">
        <v>-44.19</v>
      </c>
      <c r="R5">
        <f t="shared" si="2"/>
        <v>4.1899999999999977</v>
      </c>
      <c r="S5">
        <v>-18.690000000000001</v>
      </c>
      <c r="T5">
        <f t="shared" si="3"/>
        <v>1.3099999999999987</v>
      </c>
      <c r="U5">
        <v>59.31</v>
      </c>
      <c r="V5">
        <f t="shared" si="4"/>
        <v>59.31</v>
      </c>
      <c r="W5">
        <v>22.94</v>
      </c>
      <c r="X5">
        <f t="shared" si="5"/>
        <v>2.9400000000000013</v>
      </c>
      <c r="Y5">
        <v>40.06</v>
      </c>
      <c r="Z5">
        <f t="shared" si="6"/>
        <v>6.0000000000002274E-2</v>
      </c>
      <c r="AA5">
        <v>57.94</v>
      </c>
      <c r="AB5">
        <f t="shared" si="7"/>
        <v>2.0600000000000023</v>
      </c>
      <c r="AC5">
        <v>82.25</v>
      </c>
      <c r="AD5">
        <f t="shared" si="8"/>
        <v>2.25</v>
      </c>
    </row>
    <row r="6" spans="1:30" x14ac:dyDescent="0.55000000000000004">
      <c r="A6">
        <v>0</v>
      </c>
      <c r="B6">
        <v>-76.56</v>
      </c>
      <c r="C6">
        <v>-58.63</v>
      </c>
      <c r="D6">
        <v>-20.88</v>
      </c>
      <c r="E6">
        <v>42.31</v>
      </c>
      <c r="F6">
        <v>1.75</v>
      </c>
      <c r="G6">
        <v>26.69</v>
      </c>
      <c r="H6">
        <v>35.06</v>
      </c>
      <c r="I6">
        <v>58.75</v>
      </c>
      <c r="J6">
        <v>82.06</v>
      </c>
      <c r="M6">
        <v>-76.56</v>
      </c>
      <c r="N6">
        <f t="shared" si="0"/>
        <v>3.4399999999999977</v>
      </c>
      <c r="O6">
        <v>-58.63</v>
      </c>
      <c r="P6">
        <f t="shared" si="1"/>
        <v>1.3699999999999974</v>
      </c>
      <c r="Q6">
        <v>-20.88</v>
      </c>
      <c r="R6">
        <f t="shared" si="2"/>
        <v>19.12</v>
      </c>
      <c r="S6">
        <v>42.31</v>
      </c>
      <c r="T6">
        <f t="shared" si="3"/>
        <v>62.31</v>
      </c>
      <c r="U6">
        <v>1.75</v>
      </c>
      <c r="V6">
        <f t="shared" si="4"/>
        <v>1.75</v>
      </c>
      <c r="W6">
        <v>26.69</v>
      </c>
      <c r="X6">
        <f t="shared" si="5"/>
        <v>6.6900000000000013</v>
      </c>
      <c r="Y6">
        <v>35.06</v>
      </c>
      <c r="Z6">
        <f t="shared" si="6"/>
        <v>4.9399999999999977</v>
      </c>
      <c r="AA6">
        <v>58.75</v>
      </c>
      <c r="AB6">
        <f t="shared" si="7"/>
        <v>1.25</v>
      </c>
      <c r="AC6">
        <v>82.06</v>
      </c>
      <c r="AD6">
        <f t="shared" si="8"/>
        <v>2.0600000000000023</v>
      </c>
    </row>
    <row r="7" spans="1:30" x14ac:dyDescent="0.55000000000000004">
      <c r="A7">
        <v>20</v>
      </c>
      <c r="B7">
        <v>-75.69</v>
      </c>
      <c r="C7">
        <v>-57.06</v>
      </c>
      <c r="D7">
        <v>-39.630000000000003</v>
      </c>
      <c r="E7">
        <v>-20.059999999999999</v>
      </c>
      <c r="F7">
        <v>2.13</v>
      </c>
      <c r="G7">
        <v>16.5</v>
      </c>
      <c r="H7">
        <v>40.380000000000003</v>
      </c>
      <c r="I7">
        <v>58.13</v>
      </c>
      <c r="J7">
        <v>76.5</v>
      </c>
      <c r="M7">
        <v>-75.69</v>
      </c>
      <c r="N7">
        <f t="shared" si="0"/>
        <v>4.3100000000000023</v>
      </c>
      <c r="O7">
        <v>-57.06</v>
      </c>
      <c r="P7">
        <f t="shared" si="1"/>
        <v>2.9399999999999977</v>
      </c>
      <c r="Q7">
        <v>-39.630000000000003</v>
      </c>
      <c r="R7">
        <f t="shared" si="2"/>
        <v>0.36999999999999744</v>
      </c>
      <c r="S7">
        <v>-20.059999999999999</v>
      </c>
      <c r="T7">
        <f t="shared" si="3"/>
        <v>5.9999999999998721E-2</v>
      </c>
      <c r="U7">
        <v>2.13</v>
      </c>
      <c r="V7">
        <f t="shared" si="4"/>
        <v>2.13</v>
      </c>
      <c r="W7">
        <v>16.5</v>
      </c>
      <c r="X7">
        <f t="shared" si="5"/>
        <v>3.5</v>
      </c>
      <c r="Y7">
        <v>40.380000000000003</v>
      </c>
      <c r="Z7">
        <f t="shared" si="6"/>
        <v>0.38000000000000256</v>
      </c>
      <c r="AA7">
        <v>58.13</v>
      </c>
      <c r="AB7">
        <f t="shared" si="7"/>
        <v>1.8699999999999974</v>
      </c>
      <c r="AC7">
        <v>76.5</v>
      </c>
      <c r="AD7">
        <f t="shared" si="8"/>
        <v>3.5</v>
      </c>
    </row>
    <row r="8" spans="1:30" x14ac:dyDescent="0.55000000000000004">
      <c r="A8">
        <v>40</v>
      </c>
      <c r="B8">
        <v>-78.38</v>
      </c>
      <c r="C8">
        <v>-57.38</v>
      </c>
      <c r="D8">
        <v>-31.69</v>
      </c>
      <c r="E8">
        <v>-17.5</v>
      </c>
      <c r="F8">
        <v>13.19</v>
      </c>
      <c r="G8">
        <v>53.44</v>
      </c>
      <c r="H8">
        <v>40.56</v>
      </c>
      <c r="I8">
        <v>58.06</v>
      </c>
      <c r="J8">
        <v>81.19</v>
      </c>
      <c r="M8">
        <v>-78.38</v>
      </c>
      <c r="N8">
        <f t="shared" si="0"/>
        <v>1.6200000000000045</v>
      </c>
      <c r="O8">
        <v>-57.38</v>
      </c>
      <c r="P8">
        <f t="shared" si="1"/>
        <v>2.6199999999999974</v>
      </c>
      <c r="Q8">
        <v>-31.69</v>
      </c>
      <c r="R8">
        <f t="shared" si="2"/>
        <v>8.3099999999999987</v>
      </c>
      <c r="S8">
        <v>-17.5</v>
      </c>
      <c r="T8">
        <f t="shared" si="3"/>
        <v>2.5</v>
      </c>
      <c r="U8">
        <v>13.19</v>
      </c>
      <c r="V8">
        <f t="shared" si="4"/>
        <v>13.19</v>
      </c>
      <c r="W8">
        <v>53.44</v>
      </c>
      <c r="X8">
        <f t="shared" si="5"/>
        <v>33.44</v>
      </c>
      <c r="Y8">
        <v>40.56</v>
      </c>
      <c r="Z8">
        <f t="shared" si="6"/>
        <v>0.56000000000000227</v>
      </c>
      <c r="AA8">
        <v>58.06</v>
      </c>
      <c r="AB8">
        <f t="shared" si="7"/>
        <v>1.9399999999999977</v>
      </c>
      <c r="AC8">
        <v>81.19</v>
      </c>
      <c r="AD8">
        <f t="shared" si="8"/>
        <v>1.1899999999999977</v>
      </c>
    </row>
    <row r="9" spans="1:30" x14ac:dyDescent="0.55000000000000004">
      <c r="A9">
        <v>60</v>
      </c>
      <c r="B9">
        <v>-74.94</v>
      </c>
      <c r="C9">
        <v>-57.94</v>
      </c>
      <c r="D9">
        <v>-43.38</v>
      </c>
      <c r="E9">
        <v>-18.38</v>
      </c>
      <c r="F9">
        <v>9.44</v>
      </c>
      <c r="G9">
        <v>38.81</v>
      </c>
      <c r="H9">
        <v>40.56</v>
      </c>
      <c r="I9">
        <v>58</v>
      </c>
      <c r="J9">
        <v>74.25</v>
      </c>
      <c r="M9">
        <v>-74.94</v>
      </c>
      <c r="N9">
        <f t="shared" si="0"/>
        <v>5.0600000000000023</v>
      </c>
      <c r="O9">
        <v>-57.94</v>
      </c>
      <c r="P9">
        <f t="shared" si="1"/>
        <v>2.0600000000000023</v>
      </c>
      <c r="Q9">
        <v>-43.38</v>
      </c>
      <c r="R9">
        <f t="shared" si="2"/>
        <v>3.3800000000000026</v>
      </c>
      <c r="S9">
        <v>-18.38</v>
      </c>
      <c r="T9">
        <f t="shared" si="3"/>
        <v>1.620000000000001</v>
      </c>
      <c r="U9">
        <v>9.44</v>
      </c>
      <c r="V9">
        <f t="shared" si="4"/>
        <v>9.44</v>
      </c>
      <c r="W9">
        <v>38.81</v>
      </c>
      <c r="X9">
        <f t="shared" si="5"/>
        <v>18.810000000000002</v>
      </c>
      <c r="Y9">
        <v>40.56</v>
      </c>
      <c r="Z9">
        <f t="shared" si="6"/>
        <v>0.56000000000000227</v>
      </c>
      <c r="AA9">
        <v>58</v>
      </c>
      <c r="AB9">
        <f t="shared" si="7"/>
        <v>2</v>
      </c>
      <c r="AC9">
        <v>74.25</v>
      </c>
      <c r="AD9">
        <f t="shared" si="8"/>
        <v>5.75</v>
      </c>
    </row>
    <row r="10" spans="1:30" x14ac:dyDescent="0.55000000000000004">
      <c r="A10">
        <v>80</v>
      </c>
      <c r="B10">
        <v>-71.06</v>
      </c>
      <c r="C10">
        <v>-58.31</v>
      </c>
      <c r="D10">
        <v>-35.5</v>
      </c>
      <c r="E10">
        <v>-18.559999999999999</v>
      </c>
      <c r="F10">
        <v>20</v>
      </c>
      <c r="G10">
        <v>19.13</v>
      </c>
      <c r="H10">
        <v>38.25</v>
      </c>
      <c r="I10">
        <v>58.5</v>
      </c>
      <c r="J10">
        <v>78.25</v>
      </c>
      <c r="M10">
        <v>-71.06</v>
      </c>
      <c r="N10">
        <f t="shared" si="0"/>
        <v>8.9399999999999977</v>
      </c>
      <c r="O10">
        <v>-58.31</v>
      </c>
      <c r="P10">
        <f t="shared" si="1"/>
        <v>1.6899999999999977</v>
      </c>
      <c r="Q10">
        <v>-35.5</v>
      </c>
      <c r="R10">
        <f t="shared" si="2"/>
        <v>4.5</v>
      </c>
      <c r="S10">
        <v>-18.559999999999999</v>
      </c>
      <c r="T10">
        <f t="shared" si="3"/>
        <v>1.4400000000000013</v>
      </c>
      <c r="U10">
        <v>20</v>
      </c>
      <c r="V10">
        <f t="shared" si="4"/>
        <v>20</v>
      </c>
      <c r="W10">
        <v>19.13</v>
      </c>
      <c r="X10">
        <f t="shared" si="5"/>
        <v>0.87000000000000099</v>
      </c>
      <c r="Y10">
        <v>38.25</v>
      </c>
      <c r="Z10">
        <f t="shared" si="6"/>
        <v>1.75</v>
      </c>
      <c r="AA10">
        <v>58.5</v>
      </c>
      <c r="AB10">
        <f t="shared" si="7"/>
        <v>1.5</v>
      </c>
      <c r="AC10">
        <v>78.25</v>
      </c>
      <c r="AD10">
        <f t="shared" si="8"/>
        <v>1.75</v>
      </c>
    </row>
    <row r="11" spans="1:30" x14ac:dyDescent="0.55000000000000004">
      <c r="B11">
        <v>-76</v>
      </c>
      <c r="C11">
        <v>-58.75</v>
      </c>
      <c r="D11">
        <v>-38.380000000000003</v>
      </c>
      <c r="E11">
        <v>-17.309999999999999</v>
      </c>
      <c r="F11">
        <v>-1.06</v>
      </c>
      <c r="G11">
        <v>19</v>
      </c>
      <c r="H11">
        <v>42.75</v>
      </c>
      <c r="I11">
        <v>59.06</v>
      </c>
      <c r="J11">
        <v>81.94</v>
      </c>
      <c r="M11">
        <v>-76</v>
      </c>
      <c r="N11">
        <f t="shared" si="0"/>
        <v>4</v>
      </c>
      <c r="O11">
        <v>-58.75</v>
      </c>
      <c r="P11">
        <f t="shared" si="1"/>
        <v>1.25</v>
      </c>
      <c r="Q11">
        <v>-38.380000000000003</v>
      </c>
      <c r="R11">
        <f t="shared" si="2"/>
        <v>1.6199999999999974</v>
      </c>
      <c r="S11">
        <v>-17.309999999999999</v>
      </c>
      <c r="T11">
        <f t="shared" si="3"/>
        <v>2.6900000000000013</v>
      </c>
      <c r="U11">
        <v>-1.06</v>
      </c>
      <c r="V11">
        <f t="shared" si="4"/>
        <v>1.06</v>
      </c>
      <c r="W11">
        <v>19</v>
      </c>
      <c r="X11">
        <f t="shared" si="5"/>
        <v>1</v>
      </c>
      <c r="Y11">
        <v>42.75</v>
      </c>
      <c r="Z11">
        <f t="shared" si="6"/>
        <v>2.75</v>
      </c>
      <c r="AA11">
        <v>59.06</v>
      </c>
      <c r="AB11">
        <f t="shared" si="7"/>
        <v>0.93999999999999773</v>
      </c>
      <c r="AC11">
        <v>81.94</v>
      </c>
      <c r="AD11">
        <f t="shared" si="8"/>
        <v>1.9399999999999977</v>
      </c>
    </row>
    <row r="12" spans="1:30" x14ac:dyDescent="0.55000000000000004">
      <c r="B12">
        <v>-76.69</v>
      </c>
      <c r="C12">
        <v>-58.56</v>
      </c>
      <c r="D12">
        <v>-38.19</v>
      </c>
      <c r="E12">
        <v>-20.63</v>
      </c>
      <c r="F12">
        <v>-0.13</v>
      </c>
      <c r="G12">
        <v>20.190000000000001</v>
      </c>
      <c r="H12">
        <v>-13.69</v>
      </c>
      <c r="I12">
        <v>59.5</v>
      </c>
      <c r="J12">
        <v>83.94</v>
      </c>
      <c r="M12">
        <v>-76.69</v>
      </c>
      <c r="N12">
        <f t="shared" si="0"/>
        <v>3.3100000000000023</v>
      </c>
      <c r="O12">
        <v>-58.56</v>
      </c>
      <c r="P12">
        <f t="shared" si="1"/>
        <v>1.4399999999999977</v>
      </c>
      <c r="Q12">
        <v>-38.19</v>
      </c>
      <c r="R12">
        <f t="shared" si="2"/>
        <v>1.8100000000000023</v>
      </c>
      <c r="S12">
        <v>-20.63</v>
      </c>
      <c r="T12">
        <f t="shared" si="3"/>
        <v>0.62999999999999901</v>
      </c>
      <c r="U12">
        <v>-0.13</v>
      </c>
      <c r="V12">
        <f t="shared" si="4"/>
        <v>0.13</v>
      </c>
      <c r="W12">
        <v>20.190000000000001</v>
      </c>
      <c r="X12">
        <f t="shared" si="5"/>
        <v>0.19000000000000128</v>
      </c>
      <c r="Y12">
        <v>-13.69</v>
      </c>
      <c r="Z12">
        <f t="shared" si="6"/>
        <v>53.69</v>
      </c>
      <c r="AA12">
        <v>59.5</v>
      </c>
      <c r="AB12">
        <f t="shared" si="7"/>
        <v>0.5</v>
      </c>
      <c r="AC12">
        <v>83.94</v>
      </c>
      <c r="AD12">
        <f t="shared" si="8"/>
        <v>3.9399999999999977</v>
      </c>
    </row>
    <row r="16" spans="1:30" x14ac:dyDescent="0.55000000000000004">
      <c r="A16">
        <v>-80</v>
      </c>
      <c r="B16">
        <v>-77.94</v>
      </c>
    </row>
    <row r="17" spans="1:3" x14ac:dyDescent="0.55000000000000004">
      <c r="A17">
        <v>-80</v>
      </c>
      <c r="B17">
        <v>-77.38</v>
      </c>
    </row>
    <row r="18" spans="1:3" x14ac:dyDescent="0.55000000000000004">
      <c r="A18">
        <v>-80</v>
      </c>
      <c r="B18">
        <v>-78.25</v>
      </c>
    </row>
    <row r="19" spans="1:3" x14ac:dyDescent="0.55000000000000004">
      <c r="A19">
        <v>-80</v>
      </c>
      <c r="B19">
        <v>-75.94</v>
      </c>
    </row>
    <row r="20" spans="1:3" x14ac:dyDescent="0.55000000000000004">
      <c r="A20">
        <v>-80</v>
      </c>
      <c r="B20">
        <v>-76.56</v>
      </c>
    </row>
    <row r="21" spans="1:3" x14ac:dyDescent="0.55000000000000004">
      <c r="A21">
        <v>-80</v>
      </c>
      <c r="B21">
        <v>-75.69</v>
      </c>
    </row>
    <row r="22" spans="1:3" x14ac:dyDescent="0.55000000000000004">
      <c r="A22">
        <v>-80</v>
      </c>
      <c r="B22">
        <v>-78.38</v>
      </c>
    </row>
    <row r="23" spans="1:3" x14ac:dyDescent="0.55000000000000004">
      <c r="A23">
        <v>-80</v>
      </c>
      <c r="B23">
        <v>-74.94</v>
      </c>
    </row>
    <row r="24" spans="1:3" x14ac:dyDescent="0.55000000000000004">
      <c r="A24">
        <v>-80</v>
      </c>
      <c r="B24">
        <v>-71.06</v>
      </c>
    </row>
    <row r="25" spans="1:3" x14ac:dyDescent="0.55000000000000004">
      <c r="A25">
        <v>-80</v>
      </c>
      <c r="B25">
        <v>-76</v>
      </c>
    </row>
    <row r="26" spans="1:3" x14ac:dyDescent="0.55000000000000004">
      <c r="A26">
        <v>-80</v>
      </c>
      <c r="B26">
        <v>-76.69</v>
      </c>
    </row>
    <row r="27" spans="1:3" x14ac:dyDescent="0.55000000000000004">
      <c r="A27">
        <v>-60</v>
      </c>
      <c r="C27">
        <v>-58.25</v>
      </c>
    </row>
    <row r="28" spans="1:3" x14ac:dyDescent="0.55000000000000004">
      <c r="A28">
        <v>-60</v>
      </c>
      <c r="C28">
        <v>-59.88</v>
      </c>
    </row>
    <row r="29" spans="1:3" x14ac:dyDescent="0.55000000000000004">
      <c r="A29">
        <v>-60</v>
      </c>
      <c r="C29">
        <v>-59.69</v>
      </c>
    </row>
    <row r="30" spans="1:3" x14ac:dyDescent="0.55000000000000004">
      <c r="A30">
        <v>-60</v>
      </c>
      <c r="C30">
        <v>-58.06</v>
      </c>
    </row>
    <row r="31" spans="1:3" x14ac:dyDescent="0.55000000000000004">
      <c r="A31">
        <v>-60</v>
      </c>
      <c r="C31">
        <v>-58.63</v>
      </c>
    </row>
    <row r="32" spans="1:3" x14ac:dyDescent="0.55000000000000004">
      <c r="A32">
        <v>-60</v>
      </c>
      <c r="C32">
        <v>-57.06</v>
      </c>
    </row>
    <row r="33" spans="1:4" x14ac:dyDescent="0.55000000000000004">
      <c r="A33">
        <v>-60</v>
      </c>
      <c r="C33">
        <v>-57.38</v>
      </c>
    </row>
    <row r="34" spans="1:4" x14ac:dyDescent="0.55000000000000004">
      <c r="A34">
        <v>-60</v>
      </c>
      <c r="C34">
        <v>-57.94</v>
      </c>
    </row>
    <row r="35" spans="1:4" x14ac:dyDescent="0.55000000000000004">
      <c r="A35">
        <v>-60</v>
      </c>
      <c r="C35">
        <v>-58.31</v>
      </c>
    </row>
    <row r="36" spans="1:4" x14ac:dyDescent="0.55000000000000004">
      <c r="A36">
        <v>-60</v>
      </c>
      <c r="C36">
        <v>-58.75</v>
      </c>
    </row>
    <row r="37" spans="1:4" x14ac:dyDescent="0.55000000000000004">
      <c r="A37">
        <v>-60</v>
      </c>
      <c r="C37">
        <v>-58.56</v>
      </c>
    </row>
    <row r="38" spans="1:4" x14ac:dyDescent="0.55000000000000004">
      <c r="A38">
        <v>-40</v>
      </c>
      <c r="D38">
        <v>-39.380000000000003</v>
      </c>
    </row>
    <row r="39" spans="1:4" x14ac:dyDescent="0.55000000000000004">
      <c r="A39">
        <v>-40</v>
      </c>
      <c r="D39">
        <v>-38.81</v>
      </c>
    </row>
    <row r="40" spans="1:4" x14ac:dyDescent="0.55000000000000004">
      <c r="A40">
        <v>-40</v>
      </c>
      <c r="D40">
        <v>-48.06</v>
      </c>
    </row>
    <row r="41" spans="1:4" x14ac:dyDescent="0.55000000000000004">
      <c r="A41">
        <v>-40</v>
      </c>
      <c r="D41">
        <v>-44.19</v>
      </c>
    </row>
    <row r="42" spans="1:4" x14ac:dyDescent="0.55000000000000004">
      <c r="A42">
        <v>-40</v>
      </c>
      <c r="D42">
        <v>-20.88</v>
      </c>
    </row>
    <row r="43" spans="1:4" x14ac:dyDescent="0.55000000000000004">
      <c r="A43">
        <v>-40</v>
      </c>
      <c r="D43">
        <v>-39.630000000000003</v>
      </c>
    </row>
    <row r="44" spans="1:4" x14ac:dyDescent="0.55000000000000004">
      <c r="A44">
        <v>-40</v>
      </c>
      <c r="D44">
        <v>-31.69</v>
      </c>
    </row>
    <row r="45" spans="1:4" x14ac:dyDescent="0.55000000000000004">
      <c r="A45">
        <v>-40</v>
      </c>
      <c r="D45">
        <v>-43.38</v>
      </c>
    </row>
    <row r="46" spans="1:4" x14ac:dyDescent="0.55000000000000004">
      <c r="A46">
        <v>-40</v>
      </c>
      <c r="D46">
        <v>-35.5</v>
      </c>
    </row>
    <row r="47" spans="1:4" x14ac:dyDescent="0.55000000000000004">
      <c r="A47">
        <v>-40</v>
      </c>
      <c r="D47">
        <v>-38.380000000000003</v>
      </c>
    </row>
    <row r="48" spans="1:4" x14ac:dyDescent="0.55000000000000004">
      <c r="A48">
        <v>-40</v>
      </c>
      <c r="D48">
        <v>-38.19</v>
      </c>
    </row>
    <row r="49" spans="1:6" x14ac:dyDescent="0.55000000000000004">
      <c r="A49">
        <v>-20</v>
      </c>
      <c r="E49">
        <v>-19.88</v>
      </c>
    </row>
    <row r="50" spans="1:6" x14ac:dyDescent="0.55000000000000004">
      <c r="A50">
        <v>-20</v>
      </c>
      <c r="E50">
        <v>-19.88</v>
      </c>
    </row>
    <row r="51" spans="1:6" x14ac:dyDescent="0.55000000000000004">
      <c r="A51">
        <v>-20</v>
      </c>
      <c r="E51">
        <v>-20.190000000000001</v>
      </c>
    </row>
    <row r="52" spans="1:6" x14ac:dyDescent="0.55000000000000004">
      <c r="A52">
        <v>-20</v>
      </c>
      <c r="E52">
        <v>-18.690000000000001</v>
      </c>
    </row>
    <row r="53" spans="1:6" x14ac:dyDescent="0.55000000000000004">
      <c r="A53">
        <v>-20</v>
      </c>
      <c r="E53">
        <v>42.31</v>
      </c>
    </row>
    <row r="54" spans="1:6" x14ac:dyDescent="0.55000000000000004">
      <c r="A54">
        <v>-20</v>
      </c>
      <c r="E54">
        <v>-20.059999999999999</v>
      </c>
    </row>
    <row r="55" spans="1:6" x14ac:dyDescent="0.55000000000000004">
      <c r="A55">
        <v>-20</v>
      </c>
      <c r="E55">
        <v>-17.5</v>
      </c>
    </row>
    <row r="56" spans="1:6" x14ac:dyDescent="0.55000000000000004">
      <c r="A56">
        <v>-20</v>
      </c>
      <c r="E56">
        <v>-18.38</v>
      </c>
    </row>
    <row r="57" spans="1:6" x14ac:dyDescent="0.55000000000000004">
      <c r="A57">
        <v>-20</v>
      </c>
      <c r="E57">
        <v>-18.559999999999999</v>
      </c>
    </row>
    <row r="58" spans="1:6" x14ac:dyDescent="0.55000000000000004">
      <c r="A58">
        <v>-20</v>
      </c>
      <c r="E58">
        <v>-17.309999999999999</v>
      </c>
    </row>
    <row r="59" spans="1:6" x14ac:dyDescent="0.55000000000000004">
      <c r="A59">
        <v>-20</v>
      </c>
      <c r="E59">
        <v>-20.63</v>
      </c>
    </row>
    <row r="60" spans="1:6" x14ac:dyDescent="0.55000000000000004">
      <c r="A60">
        <v>0</v>
      </c>
      <c r="F60">
        <v>-0.5</v>
      </c>
    </row>
    <row r="61" spans="1:6" x14ac:dyDescent="0.55000000000000004">
      <c r="A61">
        <v>0</v>
      </c>
      <c r="F61">
        <v>-0.5</v>
      </c>
    </row>
    <row r="62" spans="1:6" x14ac:dyDescent="0.55000000000000004">
      <c r="A62">
        <v>0</v>
      </c>
      <c r="F62">
        <v>10.19</v>
      </c>
    </row>
    <row r="63" spans="1:6" x14ac:dyDescent="0.55000000000000004">
      <c r="A63">
        <v>0</v>
      </c>
      <c r="F63">
        <v>59.31</v>
      </c>
    </row>
    <row r="64" spans="1:6" x14ac:dyDescent="0.55000000000000004">
      <c r="A64">
        <v>0</v>
      </c>
      <c r="F64">
        <v>1.75</v>
      </c>
    </row>
    <row r="65" spans="1:7" x14ac:dyDescent="0.55000000000000004">
      <c r="A65">
        <v>0</v>
      </c>
      <c r="F65">
        <v>2.13</v>
      </c>
    </row>
    <row r="66" spans="1:7" x14ac:dyDescent="0.55000000000000004">
      <c r="A66">
        <v>0</v>
      </c>
      <c r="F66">
        <v>13.19</v>
      </c>
    </row>
    <row r="67" spans="1:7" x14ac:dyDescent="0.55000000000000004">
      <c r="A67">
        <v>0</v>
      </c>
      <c r="F67">
        <v>9.44</v>
      </c>
    </row>
    <row r="68" spans="1:7" x14ac:dyDescent="0.55000000000000004">
      <c r="A68">
        <v>0</v>
      </c>
      <c r="F68">
        <v>20</v>
      </c>
    </row>
    <row r="69" spans="1:7" x14ac:dyDescent="0.55000000000000004">
      <c r="A69">
        <v>0</v>
      </c>
      <c r="F69">
        <v>-1.06</v>
      </c>
    </row>
    <row r="70" spans="1:7" x14ac:dyDescent="0.55000000000000004">
      <c r="A70">
        <v>0</v>
      </c>
      <c r="F70">
        <v>-0.13</v>
      </c>
    </row>
    <row r="71" spans="1:7" x14ac:dyDescent="0.55000000000000004">
      <c r="A71">
        <v>20</v>
      </c>
      <c r="G71">
        <v>20.38</v>
      </c>
    </row>
    <row r="72" spans="1:7" x14ac:dyDescent="0.55000000000000004">
      <c r="A72">
        <v>20</v>
      </c>
      <c r="G72">
        <v>20.38</v>
      </c>
    </row>
    <row r="73" spans="1:7" x14ac:dyDescent="0.55000000000000004">
      <c r="A73">
        <v>20</v>
      </c>
      <c r="G73">
        <v>20.25</v>
      </c>
    </row>
    <row r="74" spans="1:7" x14ac:dyDescent="0.55000000000000004">
      <c r="A74">
        <v>20</v>
      </c>
      <c r="G74">
        <v>22.94</v>
      </c>
    </row>
    <row r="75" spans="1:7" x14ac:dyDescent="0.55000000000000004">
      <c r="A75">
        <v>20</v>
      </c>
      <c r="G75">
        <v>26.69</v>
      </c>
    </row>
    <row r="76" spans="1:7" x14ac:dyDescent="0.55000000000000004">
      <c r="A76">
        <v>20</v>
      </c>
      <c r="G76">
        <v>16.5</v>
      </c>
    </row>
    <row r="77" spans="1:7" x14ac:dyDescent="0.55000000000000004">
      <c r="A77">
        <v>20</v>
      </c>
      <c r="G77">
        <v>53.44</v>
      </c>
    </row>
    <row r="78" spans="1:7" x14ac:dyDescent="0.55000000000000004">
      <c r="A78">
        <v>20</v>
      </c>
      <c r="G78">
        <v>38.81</v>
      </c>
    </row>
    <row r="79" spans="1:7" x14ac:dyDescent="0.55000000000000004">
      <c r="A79">
        <v>20</v>
      </c>
      <c r="G79">
        <v>19.13</v>
      </c>
    </row>
    <row r="80" spans="1:7" x14ac:dyDescent="0.55000000000000004">
      <c r="A80">
        <v>20</v>
      </c>
      <c r="G80">
        <v>19</v>
      </c>
    </row>
    <row r="81" spans="1:9" x14ac:dyDescent="0.55000000000000004">
      <c r="A81">
        <v>20</v>
      </c>
      <c r="G81">
        <v>20.190000000000001</v>
      </c>
    </row>
    <row r="82" spans="1:9" x14ac:dyDescent="0.55000000000000004">
      <c r="A82">
        <v>40</v>
      </c>
      <c r="H82">
        <v>40.130000000000003</v>
      </c>
    </row>
    <row r="83" spans="1:9" x14ac:dyDescent="0.55000000000000004">
      <c r="A83">
        <v>40</v>
      </c>
      <c r="H83">
        <v>36.69</v>
      </c>
    </row>
    <row r="84" spans="1:9" x14ac:dyDescent="0.55000000000000004">
      <c r="A84">
        <v>40</v>
      </c>
      <c r="H84">
        <v>40.75</v>
      </c>
    </row>
    <row r="85" spans="1:9" x14ac:dyDescent="0.55000000000000004">
      <c r="A85">
        <v>40</v>
      </c>
      <c r="H85">
        <v>40.06</v>
      </c>
    </row>
    <row r="86" spans="1:9" x14ac:dyDescent="0.55000000000000004">
      <c r="A86">
        <v>40</v>
      </c>
      <c r="H86">
        <v>35.06</v>
      </c>
    </row>
    <row r="87" spans="1:9" x14ac:dyDescent="0.55000000000000004">
      <c r="A87">
        <v>40</v>
      </c>
      <c r="H87">
        <v>40.380000000000003</v>
      </c>
    </row>
    <row r="88" spans="1:9" x14ac:dyDescent="0.55000000000000004">
      <c r="A88">
        <v>40</v>
      </c>
      <c r="H88">
        <v>40.56</v>
      </c>
    </row>
    <row r="89" spans="1:9" x14ac:dyDescent="0.55000000000000004">
      <c r="A89">
        <v>40</v>
      </c>
      <c r="H89">
        <v>40.56</v>
      </c>
    </row>
    <row r="90" spans="1:9" x14ac:dyDescent="0.55000000000000004">
      <c r="A90">
        <v>40</v>
      </c>
      <c r="H90">
        <v>38.25</v>
      </c>
    </row>
    <row r="91" spans="1:9" x14ac:dyDescent="0.55000000000000004">
      <c r="A91">
        <v>40</v>
      </c>
      <c r="H91">
        <v>42.75</v>
      </c>
    </row>
    <row r="92" spans="1:9" x14ac:dyDescent="0.55000000000000004">
      <c r="A92">
        <v>40</v>
      </c>
      <c r="H92">
        <v>-13.69</v>
      </c>
    </row>
    <row r="93" spans="1:9" x14ac:dyDescent="0.55000000000000004">
      <c r="A93">
        <v>60</v>
      </c>
      <c r="I93">
        <v>58.38</v>
      </c>
    </row>
    <row r="94" spans="1:9" x14ac:dyDescent="0.55000000000000004">
      <c r="A94">
        <v>60</v>
      </c>
      <c r="I94">
        <v>57.38</v>
      </c>
    </row>
    <row r="95" spans="1:9" x14ac:dyDescent="0.55000000000000004">
      <c r="A95">
        <v>60</v>
      </c>
      <c r="I95">
        <v>58.31</v>
      </c>
    </row>
    <row r="96" spans="1:9" x14ac:dyDescent="0.55000000000000004">
      <c r="A96">
        <v>60</v>
      </c>
      <c r="I96">
        <v>57.94</v>
      </c>
    </row>
    <row r="97" spans="1:10" x14ac:dyDescent="0.55000000000000004">
      <c r="A97">
        <v>60</v>
      </c>
      <c r="I97">
        <v>58.75</v>
      </c>
    </row>
    <row r="98" spans="1:10" x14ac:dyDescent="0.55000000000000004">
      <c r="A98">
        <v>60</v>
      </c>
      <c r="I98">
        <v>58.13</v>
      </c>
    </row>
    <row r="99" spans="1:10" x14ac:dyDescent="0.55000000000000004">
      <c r="A99">
        <v>60</v>
      </c>
      <c r="I99">
        <v>58.06</v>
      </c>
    </row>
    <row r="100" spans="1:10" x14ac:dyDescent="0.55000000000000004">
      <c r="A100">
        <v>60</v>
      </c>
      <c r="I100">
        <v>58</v>
      </c>
    </row>
    <row r="101" spans="1:10" x14ac:dyDescent="0.55000000000000004">
      <c r="A101">
        <v>60</v>
      </c>
      <c r="I101">
        <v>58.5</v>
      </c>
    </row>
    <row r="102" spans="1:10" x14ac:dyDescent="0.55000000000000004">
      <c r="A102">
        <v>60</v>
      </c>
      <c r="I102">
        <v>59.06</v>
      </c>
    </row>
    <row r="103" spans="1:10" x14ac:dyDescent="0.55000000000000004">
      <c r="A103">
        <v>60</v>
      </c>
      <c r="I103">
        <v>59.5</v>
      </c>
    </row>
    <row r="104" spans="1:10" x14ac:dyDescent="0.55000000000000004">
      <c r="A104">
        <v>80</v>
      </c>
      <c r="J104">
        <v>80.44</v>
      </c>
    </row>
    <row r="105" spans="1:10" x14ac:dyDescent="0.55000000000000004">
      <c r="A105">
        <v>80</v>
      </c>
      <c r="J105">
        <v>27</v>
      </c>
    </row>
    <row r="106" spans="1:10" x14ac:dyDescent="0.55000000000000004">
      <c r="A106">
        <v>80</v>
      </c>
      <c r="J106">
        <v>83.75</v>
      </c>
    </row>
    <row r="107" spans="1:10" x14ac:dyDescent="0.55000000000000004">
      <c r="A107">
        <v>80</v>
      </c>
      <c r="J107">
        <v>82.25</v>
      </c>
    </row>
    <row r="108" spans="1:10" x14ac:dyDescent="0.55000000000000004">
      <c r="A108">
        <v>80</v>
      </c>
      <c r="J108">
        <v>82.06</v>
      </c>
    </row>
    <row r="109" spans="1:10" x14ac:dyDescent="0.55000000000000004">
      <c r="A109">
        <v>80</v>
      </c>
      <c r="J109">
        <v>76.5</v>
      </c>
    </row>
    <row r="110" spans="1:10" x14ac:dyDescent="0.55000000000000004">
      <c r="A110">
        <v>80</v>
      </c>
      <c r="J110">
        <v>81.19</v>
      </c>
    </row>
    <row r="111" spans="1:10" x14ac:dyDescent="0.55000000000000004">
      <c r="A111">
        <v>80</v>
      </c>
      <c r="J111">
        <v>74.25</v>
      </c>
    </row>
    <row r="112" spans="1:10" x14ac:dyDescent="0.55000000000000004">
      <c r="A112">
        <v>80</v>
      </c>
      <c r="J112">
        <v>78.25</v>
      </c>
    </row>
    <row r="113" spans="1:10" x14ac:dyDescent="0.55000000000000004">
      <c r="A113">
        <v>80</v>
      </c>
      <c r="J113">
        <v>81.94</v>
      </c>
    </row>
    <row r="114" spans="1:10" x14ac:dyDescent="0.55000000000000004">
      <c r="A114">
        <v>80</v>
      </c>
      <c r="J114">
        <v>83.94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DD44-E080-4DFD-A6BD-3A645885C332}">
  <dimension ref="A1:R114"/>
  <sheetViews>
    <sheetView workbookViewId="0">
      <selection activeCell="P14" sqref="P14"/>
    </sheetView>
  </sheetViews>
  <sheetFormatPr defaultRowHeight="14.4" x14ac:dyDescent="0.55000000000000004"/>
  <sheetData>
    <row r="1" spans="1:18" x14ac:dyDescent="0.55000000000000004">
      <c r="A1">
        <v>-80</v>
      </c>
      <c r="B1" t="s">
        <v>23</v>
      </c>
      <c r="C1">
        <v>-60</v>
      </c>
      <c r="D1" t="s">
        <v>24</v>
      </c>
      <c r="E1">
        <v>-40</v>
      </c>
      <c r="F1" t="s">
        <v>25</v>
      </c>
      <c r="G1">
        <v>-20</v>
      </c>
      <c r="H1" t="s">
        <v>26</v>
      </c>
      <c r="I1">
        <v>0</v>
      </c>
      <c r="J1" t="s">
        <v>27</v>
      </c>
      <c r="K1">
        <v>20</v>
      </c>
      <c r="L1" t="s">
        <v>28</v>
      </c>
      <c r="M1">
        <v>40</v>
      </c>
      <c r="N1" t="s">
        <v>29</v>
      </c>
      <c r="O1">
        <v>60</v>
      </c>
      <c r="P1" t="s">
        <v>30</v>
      </c>
      <c r="Q1">
        <v>80</v>
      </c>
      <c r="R1" t="s">
        <v>31</v>
      </c>
    </row>
    <row r="2" spans="1:18" x14ac:dyDescent="0.55000000000000004">
      <c r="A2">
        <v>-77.94</v>
      </c>
      <c r="B2">
        <f>ABS(A2+80)</f>
        <v>2.0600000000000023</v>
      </c>
      <c r="C2">
        <v>-58.25</v>
      </c>
      <c r="D2">
        <f>ABS(C2+60)</f>
        <v>1.75</v>
      </c>
      <c r="E2">
        <v>-39.380000000000003</v>
      </c>
      <c r="F2">
        <f>ABS(E2+40)</f>
        <v>0.61999999999999744</v>
      </c>
      <c r="G2">
        <v>-19.88</v>
      </c>
      <c r="H2">
        <f>ABS(G2+20)</f>
        <v>0.12000000000000099</v>
      </c>
      <c r="I2">
        <v>-0.5</v>
      </c>
      <c r="J2">
        <f>ABS(I2)</f>
        <v>0.5</v>
      </c>
      <c r="K2">
        <v>20.38</v>
      </c>
      <c r="L2">
        <f>ABS(K2-20)</f>
        <v>0.37999999999999901</v>
      </c>
      <c r="M2">
        <v>40.130000000000003</v>
      </c>
      <c r="N2">
        <f>ABS(M2-40)</f>
        <v>0.13000000000000256</v>
      </c>
      <c r="O2">
        <v>58.38</v>
      </c>
      <c r="P2">
        <f>ABS(O2-60)</f>
        <v>1.6199999999999974</v>
      </c>
      <c r="Q2">
        <v>80.44</v>
      </c>
      <c r="R2">
        <f>ABS(Q2-80)</f>
        <v>0.43999999999999773</v>
      </c>
    </row>
    <row r="3" spans="1:18" x14ac:dyDescent="0.55000000000000004">
      <c r="A3">
        <v>-77.38</v>
      </c>
      <c r="B3">
        <f t="shared" ref="B3:B12" si="0">ABS(A3+80)</f>
        <v>2.6200000000000045</v>
      </c>
      <c r="C3">
        <v>-59.88</v>
      </c>
      <c r="D3">
        <f t="shared" ref="D3:D12" si="1">ABS(C3+60)</f>
        <v>0.11999999999999744</v>
      </c>
      <c r="E3">
        <v>-38.81</v>
      </c>
      <c r="F3">
        <f t="shared" ref="F3:F12" si="2">ABS(E3+40)</f>
        <v>1.1899999999999977</v>
      </c>
      <c r="G3">
        <v>-19.88</v>
      </c>
      <c r="H3">
        <f t="shared" ref="H3:H12" si="3">ABS(G3+20)</f>
        <v>0.12000000000000099</v>
      </c>
      <c r="I3">
        <v>-0.5</v>
      </c>
      <c r="J3">
        <f t="shared" ref="J3:J12" si="4">ABS(I3)</f>
        <v>0.5</v>
      </c>
      <c r="K3">
        <v>20.38</v>
      </c>
      <c r="L3">
        <f t="shared" ref="L3:L12" si="5">ABS(K3-20)</f>
        <v>0.37999999999999901</v>
      </c>
      <c r="M3">
        <v>36.69</v>
      </c>
      <c r="N3">
        <f t="shared" ref="N3:N12" si="6">ABS(M3-40)</f>
        <v>3.3100000000000023</v>
      </c>
      <c r="O3">
        <v>57.38</v>
      </c>
      <c r="P3">
        <f t="shared" ref="P3:P12" si="7">ABS(O3-60)</f>
        <v>2.6199999999999974</v>
      </c>
      <c r="Q3">
        <v>27</v>
      </c>
      <c r="R3">
        <f t="shared" ref="R3:R12" si="8">ABS(Q3-80)</f>
        <v>53</v>
      </c>
    </row>
    <row r="4" spans="1:18" x14ac:dyDescent="0.55000000000000004">
      <c r="A4">
        <v>-78.25</v>
      </c>
      <c r="B4">
        <f t="shared" si="0"/>
        <v>1.75</v>
      </c>
      <c r="C4">
        <v>-59.69</v>
      </c>
      <c r="D4">
        <f t="shared" si="1"/>
        <v>0.31000000000000227</v>
      </c>
      <c r="E4">
        <v>-48.06</v>
      </c>
      <c r="F4">
        <f t="shared" si="2"/>
        <v>8.0600000000000023</v>
      </c>
      <c r="G4">
        <v>-20.190000000000001</v>
      </c>
      <c r="H4">
        <f t="shared" si="3"/>
        <v>0.19000000000000128</v>
      </c>
      <c r="I4">
        <v>10.19</v>
      </c>
      <c r="J4">
        <f t="shared" si="4"/>
        <v>10.19</v>
      </c>
      <c r="K4">
        <v>20.25</v>
      </c>
      <c r="L4">
        <f t="shared" si="5"/>
        <v>0.25</v>
      </c>
      <c r="M4">
        <v>40.75</v>
      </c>
      <c r="N4">
        <f t="shared" si="6"/>
        <v>0.75</v>
      </c>
      <c r="O4">
        <v>58.31</v>
      </c>
      <c r="P4">
        <f t="shared" si="7"/>
        <v>1.6899999999999977</v>
      </c>
      <c r="Q4">
        <v>83.75</v>
      </c>
      <c r="R4">
        <f t="shared" si="8"/>
        <v>3.75</v>
      </c>
    </row>
    <row r="5" spans="1:18" x14ac:dyDescent="0.55000000000000004">
      <c r="A5">
        <v>-75.94</v>
      </c>
      <c r="B5">
        <f t="shared" si="0"/>
        <v>4.0600000000000023</v>
      </c>
      <c r="C5">
        <v>-58.06</v>
      </c>
      <c r="D5">
        <f t="shared" si="1"/>
        <v>1.9399999999999977</v>
      </c>
      <c r="E5">
        <v>-44.19</v>
      </c>
      <c r="F5">
        <f t="shared" si="2"/>
        <v>4.1899999999999977</v>
      </c>
      <c r="G5">
        <v>-18.690000000000001</v>
      </c>
      <c r="H5">
        <f t="shared" si="3"/>
        <v>1.3099999999999987</v>
      </c>
      <c r="I5">
        <v>59.31</v>
      </c>
      <c r="J5">
        <f t="shared" si="4"/>
        <v>59.31</v>
      </c>
      <c r="K5">
        <v>22.94</v>
      </c>
      <c r="L5">
        <f t="shared" si="5"/>
        <v>2.9400000000000013</v>
      </c>
      <c r="M5">
        <v>40.06</v>
      </c>
      <c r="N5">
        <f t="shared" si="6"/>
        <v>6.0000000000002274E-2</v>
      </c>
      <c r="O5">
        <v>57.94</v>
      </c>
      <c r="P5">
        <f t="shared" si="7"/>
        <v>2.0600000000000023</v>
      </c>
      <c r="Q5">
        <v>82.25</v>
      </c>
      <c r="R5">
        <f t="shared" si="8"/>
        <v>2.25</v>
      </c>
    </row>
    <row r="6" spans="1:18" x14ac:dyDescent="0.55000000000000004">
      <c r="A6">
        <v>-76.56</v>
      </c>
      <c r="B6">
        <f t="shared" si="0"/>
        <v>3.4399999999999977</v>
      </c>
      <c r="C6">
        <v>-58.63</v>
      </c>
      <c r="D6">
        <f t="shared" si="1"/>
        <v>1.3699999999999974</v>
      </c>
      <c r="E6">
        <v>-20.88</v>
      </c>
      <c r="F6">
        <f t="shared" si="2"/>
        <v>19.12</v>
      </c>
      <c r="G6">
        <v>42.31</v>
      </c>
      <c r="H6">
        <f t="shared" si="3"/>
        <v>62.31</v>
      </c>
      <c r="I6">
        <v>1.75</v>
      </c>
      <c r="J6">
        <f t="shared" si="4"/>
        <v>1.75</v>
      </c>
      <c r="K6">
        <v>26.69</v>
      </c>
      <c r="L6">
        <f t="shared" si="5"/>
        <v>6.6900000000000013</v>
      </c>
      <c r="M6">
        <v>35.06</v>
      </c>
      <c r="N6">
        <f t="shared" si="6"/>
        <v>4.9399999999999977</v>
      </c>
      <c r="O6">
        <v>58.75</v>
      </c>
      <c r="P6">
        <f t="shared" si="7"/>
        <v>1.25</v>
      </c>
      <c r="Q6">
        <v>82.06</v>
      </c>
      <c r="R6">
        <f t="shared" si="8"/>
        <v>2.0600000000000023</v>
      </c>
    </row>
    <row r="7" spans="1:18" x14ac:dyDescent="0.55000000000000004">
      <c r="A7">
        <v>-75.69</v>
      </c>
      <c r="B7">
        <f t="shared" si="0"/>
        <v>4.3100000000000023</v>
      </c>
      <c r="C7">
        <v>-57.06</v>
      </c>
      <c r="D7">
        <f t="shared" si="1"/>
        <v>2.9399999999999977</v>
      </c>
      <c r="E7">
        <v>-39.630000000000003</v>
      </c>
      <c r="F7">
        <f t="shared" si="2"/>
        <v>0.36999999999999744</v>
      </c>
      <c r="G7">
        <v>-20.059999999999999</v>
      </c>
      <c r="H7">
        <f t="shared" si="3"/>
        <v>5.9999999999998721E-2</v>
      </c>
      <c r="I7">
        <v>2.13</v>
      </c>
      <c r="J7">
        <f t="shared" si="4"/>
        <v>2.13</v>
      </c>
      <c r="K7">
        <v>16.5</v>
      </c>
      <c r="L7">
        <f t="shared" si="5"/>
        <v>3.5</v>
      </c>
      <c r="M7">
        <v>40.380000000000003</v>
      </c>
      <c r="N7">
        <f t="shared" si="6"/>
        <v>0.38000000000000256</v>
      </c>
      <c r="O7">
        <v>58.13</v>
      </c>
      <c r="P7">
        <f t="shared" si="7"/>
        <v>1.8699999999999974</v>
      </c>
      <c r="Q7">
        <v>76.5</v>
      </c>
      <c r="R7">
        <f t="shared" si="8"/>
        <v>3.5</v>
      </c>
    </row>
    <row r="8" spans="1:18" x14ac:dyDescent="0.55000000000000004">
      <c r="A8">
        <v>-78.38</v>
      </c>
      <c r="B8">
        <f t="shared" si="0"/>
        <v>1.6200000000000045</v>
      </c>
      <c r="C8">
        <v>-57.38</v>
      </c>
      <c r="D8">
        <f t="shared" si="1"/>
        <v>2.6199999999999974</v>
      </c>
      <c r="E8">
        <v>-31.69</v>
      </c>
      <c r="F8">
        <f t="shared" si="2"/>
        <v>8.3099999999999987</v>
      </c>
      <c r="G8">
        <v>-17.5</v>
      </c>
      <c r="H8">
        <f t="shared" si="3"/>
        <v>2.5</v>
      </c>
      <c r="I8">
        <v>13.19</v>
      </c>
      <c r="J8">
        <f t="shared" si="4"/>
        <v>13.19</v>
      </c>
      <c r="K8">
        <v>53.44</v>
      </c>
      <c r="L8">
        <f t="shared" si="5"/>
        <v>33.44</v>
      </c>
      <c r="M8">
        <v>40.56</v>
      </c>
      <c r="N8">
        <f t="shared" si="6"/>
        <v>0.56000000000000227</v>
      </c>
      <c r="O8">
        <v>58.06</v>
      </c>
      <c r="P8">
        <f t="shared" si="7"/>
        <v>1.9399999999999977</v>
      </c>
      <c r="Q8">
        <v>81.19</v>
      </c>
      <c r="R8">
        <f t="shared" si="8"/>
        <v>1.1899999999999977</v>
      </c>
    </row>
    <row r="9" spans="1:18" x14ac:dyDescent="0.55000000000000004">
      <c r="A9">
        <v>-74.94</v>
      </c>
      <c r="B9">
        <f t="shared" si="0"/>
        <v>5.0600000000000023</v>
      </c>
      <c r="C9">
        <v>-57.94</v>
      </c>
      <c r="D9">
        <f t="shared" si="1"/>
        <v>2.0600000000000023</v>
      </c>
      <c r="E9">
        <v>-43.38</v>
      </c>
      <c r="F9">
        <f t="shared" si="2"/>
        <v>3.3800000000000026</v>
      </c>
      <c r="G9">
        <v>-18.38</v>
      </c>
      <c r="H9">
        <f t="shared" si="3"/>
        <v>1.620000000000001</v>
      </c>
      <c r="I9">
        <v>9.44</v>
      </c>
      <c r="J9">
        <f t="shared" si="4"/>
        <v>9.44</v>
      </c>
      <c r="K9">
        <v>38.81</v>
      </c>
      <c r="L9">
        <f t="shared" si="5"/>
        <v>18.810000000000002</v>
      </c>
      <c r="M9">
        <v>40.56</v>
      </c>
      <c r="N9">
        <f t="shared" si="6"/>
        <v>0.56000000000000227</v>
      </c>
      <c r="O9">
        <v>58</v>
      </c>
      <c r="P9">
        <f t="shared" si="7"/>
        <v>2</v>
      </c>
      <c r="Q9">
        <v>74.25</v>
      </c>
      <c r="R9">
        <f t="shared" si="8"/>
        <v>5.75</v>
      </c>
    </row>
    <row r="10" spans="1:18" x14ac:dyDescent="0.55000000000000004">
      <c r="A10">
        <v>-71.06</v>
      </c>
      <c r="B10">
        <f t="shared" si="0"/>
        <v>8.9399999999999977</v>
      </c>
      <c r="C10">
        <v>-58.31</v>
      </c>
      <c r="D10">
        <f t="shared" si="1"/>
        <v>1.6899999999999977</v>
      </c>
      <c r="E10">
        <v>-35.5</v>
      </c>
      <c r="F10">
        <f t="shared" si="2"/>
        <v>4.5</v>
      </c>
      <c r="G10">
        <v>-18.559999999999999</v>
      </c>
      <c r="H10">
        <f t="shared" si="3"/>
        <v>1.4400000000000013</v>
      </c>
      <c r="I10">
        <v>20</v>
      </c>
      <c r="J10">
        <f t="shared" si="4"/>
        <v>20</v>
      </c>
      <c r="K10">
        <v>19.13</v>
      </c>
      <c r="L10">
        <f t="shared" si="5"/>
        <v>0.87000000000000099</v>
      </c>
      <c r="M10">
        <v>38.25</v>
      </c>
      <c r="N10">
        <f t="shared" si="6"/>
        <v>1.75</v>
      </c>
      <c r="O10">
        <v>58.5</v>
      </c>
      <c r="P10">
        <f t="shared" si="7"/>
        <v>1.5</v>
      </c>
      <c r="Q10">
        <v>78.25</v>
      </c>
      <c r="R10">
        <f t="shared" si="8"/>
        <v>1.75</v>
      </c>
    </row>
    <row r="11" spans="1:18" x14ac:dyDescent="0.55000000000000004">
      <c r="A11">
        <v>-76</v>
      </c>
      <c r="B11">
        <f t="shared" si="0"/>
        <v>4</v>
      </c>
      <c r="C11">
        <v>-58.75</v>
      </c>
      <c r="D11">
        <f t="shared" si="1"/>
        <v>1.25</v>
      </c>
      <c r="E11">
        <v>-38.380000000000003</v>
      </c>
      <c r="F11">
        <f t="shared" si="2"/>
        <v>1.6199999999999974</v>
      </c>
      <c r="G11">
        <v>-17.309999999999999</v>
      </c>
      <c r="H11">
        <f t="shared" si="3"/>
        <v>2.6900000000000013</v>
      </c>
      <c r="I11">
        <v>-1.06</v>
      </c>
      <c r="J11">
        <f t="shared" si="4"/>
        <v>1.06</v>
      </c>
      <c r="K11">
        <v>19</v>
      </c>
      <c r="L11">
        <f t="shared" si="5"/>
        <v>1</v>
      </c>
      <c r="M11">
        <v>42.75</v>
      </c>
      <c r="N11">
        <f t="shared" si="6"/>
        <v>2.75</v>
      </c>
      <c r="O11">
        <v>59.06</v>
      </c>
      <c r="P11">
        <f t="shared" si="7"/>
        <v>0.93999999999999773</v>
      </c>
      <c r="Q11">
        <v>81.94</v>
      </c>
      <c r="R11">
        <f t="shared" si="8"/>
        <v>1.9399999999999977</v>
      </c>
    </row>
    <row r="12" spans="1:18" x14ac:dyDescent="0.55000000000000004">
      <c r="A12">
        <v>-76.69</v>
      </c>
      <c r="B12">
        <f t="shared" si="0"/>
        <v>3.3100000000000023</v>
      </c>
      <c r="C12">
        <v>-58.56</v>
      </c>
      <c r="D12">
        <f t="shared" si="1"/>
        <v>1.4399999999999977</v>
      </c>
      <c r="E12">
        <v>-38.19</v>
      </c>
      <c r="F12">
        <f t="shared" si="2"/>
        <v>1.8100000000000023</v>
      </c>
      <c r="G12">
        <v>-20.63</v>
      </c>
      <c r="H12">
        <f t="shared" si="3"/>
        <v>0.62999999999999901</v>
      </c>
      <c r="I12">
        <v>-0.13</v>
      </c>
      <c r="J12">
        <f t="shared" si="4"/>
        <v>0.13</v>
      </c>
      <c r="K12">
        <v>20.190000000000001</v>
      </c>
      <c r="L12">
        <f t="shared" si="5"/>
        <v>0.19000000000000128</v>
      </c>
      <c r="M12">
        <v>-13.69</v>
      </c>
      <c r="N12">
        <f t="shared" si="6"/>
        <v>53.69</v>
      </c>
      <c r="O12">
        <v>59.5</v>
      </c>
      <c r="P12">
        <f t="shared" si="7"/>
        <v>0.5</v>
      </c>
      <c r="Q12">
        <v>83.94</v>
      </c>
      <c r="R12">
        <f t="shared" si="8"/>
        <v>3.9399999999999977</v>
      </c>
    </row>
    <row r="14" spans="1:18" x14ac:dyDescent="0.55000000000000004">
      <c r="P14" t="s">
        <v>35</v>
      </c>
    </row>
    <row r="15" spans="1:18" x14ac:dyDescent="0.55000000000000004">
      <c r="P15">
        <f>SUM(B2:B12,D2:D12,F2:F12,H2:H12,J2:J12,L2:L12,N2:N12,P2:P12,R2:R12)/90</f>
        <v>5.9767777777777784</v>
      </c>
    </row>
    <row r="16" spans="1:18" x14ac:dyDescent="0.55000000000000004">
      <c r="A16">
        <v>-80</v>
      </c>
      <c r="B16">
        <v>2.0600000000000023</v>
      </c>
    </row>
    <row r="17" spans="1:3" x14ac:dyDescent="0.55000000000000004">
      <c r="A17">
        <v>-80</v>
      </c>
      <c r="B17">
        <v>2.6200000000000045</v>
      </c>
    </row>
    <row r="18" spans="1:3" x14ac:dyDescent="0.55000000000000004">
      <c r="A18">
        <v>-80</v>
      </c>
      <c r="B18">
        <v>1.75</v>
      </c>
    </row>
    <row r="19" spans="1:3" x14ac:dyDescent="0.55000000000000004">
      <c r="A19">
        <v>-80</v>
      </c>
      <c r="B19">
        <v>4.0600000000000023</v>
      </c>
    </row>
    <row r="20" spans="1:3" x14ac:dyDescent="0.55000000000000004">
      <c r="A20">
        <v>-80</v>
      </c>
      <c r="B20">
        <v>3.4399999999999977</v>
      </c>
    </row>
    <row r="21" spans="1:3" x14ac:dyDescent="0.55000000000000004">
      <c r="A21">
        <v>-80</v>
      </c>
      <c r="B21">
        <v>4.3100000000000023</v>
      </c>
    </row>
    <row r="22" spans="1:3" x14ac:dyDescent="0.55000000000000004">
      <c r="A22">
        <v>-80</v>
      </c>
      <c r="B22">
        <v>1.6200000000000045</v>
      </c>
    </row>
    <row r="23" spans="1:3" x14ac:dyDescent="0.55000000000000004">
      <c r="A23">
        <v>-80</v>
      </c>
      <c r="B23">
        <v>5.0600000000000023</v>
      </c>
    </row>
    <row r="24" spans="1:3" x14ac:dyDescent="0.55000000000000004">
      <c r="A24">
        <v>-80</v>
      </c>
      <c r="B24">
        <v>8.9399999999999977</v>
      </c>
    </row>
    <row r="25" spans="1:3" x14ac:dyDescent="0.55000000000000004">
      <c r="A25">
        <v>-80</v>
      </c>
      <c r="B25">
        <v>4</v>
      </c>
    </row>
    <row r="26" spans="1:3" x14ac:dyDescent="0.55000000000000004">
      <c r="A26">
        <v>-80</v>
      </c>
      <c r="B26">
        <v>3.3100000000000023</v>
      </c>
    </row>
    <row r="27" spans="1:3" x14ac:dyDescent="0.55000000000000004">
      <c r="A27">
        <v>-60</v>
      </c>
      <c r="C27">
        <v>1.75</v>
      </c>
    </row>
    <row r="28" spans="1:3" x14ac:dyDescent="0.55000000000000004">
      <c r="A28">
        <v>-60</v>
      </c>
      <c r="C28">
        <v>0.11999999999999744</v>
      </c>
    </row>
    <row r="29" spans="1:3" x14ac:dyDescent="0.55000000000000004">
      <c r="A29">
        <v>-60</v>
      </c>
      <c r="C29">
        <v>0.31000000000000227</v>
      </c>
    </row>
    <row r="30" spans="1:3" x14ac:dyDescent="0.55000000000000004">
      <c r="A30">
        <v>-60</v>
      </c>
      <c r="C30">
        <v>1.9399999999999977</v>
      </c>
    </row>
    <row r="31" spans="1:3" x14ac:dyDescent="0.55000000000000004">
      <c r="A31">
        <v>-60</v>
      </c>
      <c r="C31">
        <v>1.3699999999999974</v>
      </c>
    </row>
    <row r="32" spans="1:3" x14ac:dyDescent="0.55000000000000004">
      <c r="A32">
        <v>-60</v>
      </c>
      <c r="C32">
        <v>2.9399999999999977</v>
      </c>
    </row>
    <row r="33" spans="1:4" x14ac:dyDescent="0.55000000000000004">
      <c r="A33">
        <v>-60</v>
      </c>
      <c r="C33">
        <v>2.6199999999999974</v>
      </c>
    </row>
    <row r="34" spans="1:4" x14ac:dyDescent="0.55000000000000004">
      <c r="A34">
        <v>-60</v>
      </c>
      <c r="C34">
        <v>2.0600000000000023</v>
      </c>
    </row>
    <row r="35" spans="1:4" x14ac:dyDescent="0.55000000000000004">
      <c r="A35">
        <v>-60</v>
      </c>
      <c r="C35">
        <v>1.6899999999999977</v>
      </c>
    </row>
    <row r="36" spans="1:4" x14ac:dyDescent="0.55000000000000004">
      <c r="A36">
        <v>-60</v>
      </c>
      <c r="C36">
        <v>1.25</v>
      </c>
    </row>
    <row r="37" spans="1:4" x14ac:dyDescent="0.55000000000000004">
      <c r="A37">
        <v>-60</v>
      </c>
      <c r="C37">
        <v>1.4399999999999977</v>
      </c>
    </row>
    <row r="38" spans="1:4" x14ac:dyDescent="0.55000000000000004">
      <c r="A38">
        <v>-40</v>
      </c>
      <c r="D38">
        <v>0.61999999999999744</v>
      </c>
    </row>
    <row r="39" spans="1:4" x14ac:dyDescent="0.55000000000000004">
      <c r="A39">
        <v>-40</v>
      </c>
      <c r="D39">
        <v>1.1899999999999977</v>
      </c>
    </row>
    <row r="40" spans="1:4" x14ac:dyDescent="0.55000000000000004">
      <c r="A40">
        <v>-40</v>
      </c>
      <c r="D40">
        <v>8.0600000000000023</v>
      </c>
    </row>
    <row r="41" spans="1:4" x14ac:dyDescent="0.55000000000000004">
      <c r="A41">
        <v>-40</v>
      </c>
      <c r="D41">
        <v>4.1899999999999977</v>
      </c>
    </row>
    <row r="42" spans="1:4" x14ac:dyDescent="0.55000000000000004">
      <c r="A42">
        <v>-40</v>
      </c>
      <c r="D42">
        <v>19.12</v>
      </c>
    </row>
    <row r="43" spans="1:4" x14ac:dyDescent="0.55000000000000004">
      <c r="A43">
        <v>-40</v>
      </c>
      <c r="D43">
        <v>0.36999999999999744</v>
      </c>
    </row>
    <row r="44" spans="1:4" x14ac:dyDescent="0.55000000000000004">
      <c r="A44">
        <v>-40</v>
      </c>
      <c r="D44">
        <v>8.3099999999999987</v>
      </c>
    </row>
    <row r="45" spans="1:4" x14ac:dyDescent="0.55000000000000004">
      <c r="A45">
        <v>-40</v>
      </c>
      <c r="D45">
        <v>3.3800000000000026</v>
      </c>
    </row>
    <row r="46" spans="1:4" x14ac:dyDescent="0.55000000000000004">
      <c r="A46">
        <v>-40</v>
      </c>
      <c r="D46">
        <v>4.5</v>
      </c>
    </row>
    <row r="47" spans="1:4" x14ac:dyDescent="0.55000000000000004">
      <c r="A47">
        <v>-40</v>
      </c>
      <c r="D47">
        <v>1.6199999999999974</v>
      </c>
    </row>
    <row r="48" spans="1:4" x14ac:dyDescent="0.55000000000000004">
      <c r="A48">
        <v>-40</v>
      </c>
      <c r="D48">
        <v>1.8100000000000023</v>
      </c>
    </row>
    <row r="49" spans="1:6" x14ac:dyDescent="0.55000000000000004">
      <c r="A49">
        <v>-20</v>
      </c>
      <c r="E49">
        <v>0.12000000000000099</v>
      </c>
    </row>
    <row r="50" spans="1:6" x14ac:dyDescent="0.55000000000000004">
      <c r="A50">
        <v>-20</v>
      </c>
      <c r="E50">
        <v>0.12000000000000099</v>
      </c>
    </row>
    <row r="51" spans="1:6" x14ac:dyDescent="0.55000000000000004">
      <c r="A51">
        <v>-20</v>
      </c>
      <c r="E51">
        <v>0.19000000000000128</v>
      </c>
    </row>
    <row r="52" spans="1:6" x14ac:dyDescent="0.55000000000000004">
      <c r="A52">
        <v>-20</v>
      </c>
      <c r="E52">
        <v>1.3099999999999987</v>
      </c>
    </row>
    <row r="53" spans="1:6" x14ac:dyDescent="0.55000000000000004">
      <c r="A53">
        <v>-20</v>
      </c>
      <c r="E53">
        <v>62.31</v>
      </c>
    </row>
    <row r="54" spans="1:6" x14ac:dyDescent="0.55000000000000004">
      <c r="A54">
        <v>-20</v>
      </c>
      <c r="E54">
        <v>5.9999999999998721E-2</v>
      </c>
    </row>
    <row r="55" spans="1:6" x14ac:dyDescent="0.55000000000000004">
      <c r="A55">
        <v>-20</v>
      </c>
      <c r="E55">
        <v>2.5</v>
      </c>
    </row>
    <row r="56" spans="1:6" x14ac:dyDescent="0.55000000000000004">
      <c r="A56">
        <v>-20</v>
      </c>
      <c r="E56">
        <v>1.620000000000001</v>
      </c>
    </row>
    <row r="57" spans="1:6" x14ac:dyDescent="0.55000000000000004">
      <c r="A57">
        <v>-20</v>
      </c>
      <c r="E57">
        <v>1.4400000000000013</v>
      </c>
    </row>
    <row r="58" spans="1:6" x14ac:dyDescent="0.55000000000000004">
      <c r="A58">
        <v>-20</v>
      </c>
      <c r="E58">
        <v>2.6900000000000013</v>
      </c>
    </row>
    <row r="59" spans="1:6" x14ac:dyDescent="0.55000000000000004">
      <c r="A59">
        <v>-20</v>
      </c>
      <c r="E59">
        <v>0.62999999999999901</v>
      </c>
    </row>
    <row r="60" spans="1:6" x14ac:dyDescent="0.55000000000000004">
      <c r="A60">
        <v>0</v>
      </c>
      <c r="F60">
        <v>0.5</v>
      </c>
    </row>
    <row r="61" spans="1:6" x14ac:dyDescent="0.55000000000000004">
      <c r="A61">
        <v>0</v>
      </c>
      <c r="F61">
        <v>0.5</v>
      </c>
    </row>
    <row r="62" spans="1:6" x14ac:dyDescent="0.55000000000000004">
      <c r="A62">
        <v>0</v>
      </c>
      <c r="F62">
        <v>10.19</v>
      </c>
    </row>
    <row r="63" spans="1:6" x14ac:dyDescent="0.55000000000000004">
      <c r="A63">
        <v>0</v>
      </c>
      <c r="F63">
        <v>59.31</v>
      </c>
    </row>
    <row r="64" spans="1:6" x14ac:dyDescent="0.55000000000000004">
      <c r="A64">
        <v>0</v>
      </c>
      <c r="F64">
        <v>1.75</v>
      </c>
    </row>
    <row r="65" spans="1:7" x14ac:dyDescent="0.55000000000000004">
      <c r="A65">
        <v>0</v>
      </c>
      <c r="F65">
        <v>2.13</v>
      </c>
    </row>
    <row r="66" spans="1:7" x14ac:dyDescent="0.55000000000000004">
      <c r="A66">
        <v>0</v>
      </c>
      <c r="F66">
        <v>13.19</v>
      </c>
    </row>
    <row r="67" spans="1:7" x14ac:dyDescent="0.55000000000000004">
      <c r="A67">
        <v>0</v>
      </c>
      <c r="F67">
        <v>9.44</v>
      </c>
    </row>
    <row r="68" spans="1:7" x14ac:dyDescent="0.55000000000000004">
      <c r="A68">
        <v>0</v>
      </c>
      <c r="F68">
        <v>20</v>
      </c>
    </row>
    <row r="69" spans="1:7" x14ac:dyDescent="0.55000000000000004">
      <c r="A69">
        <v>0</v>
      </c>
      <c r="F69">
        <v>1.06</v>
      </c>
    </row>
    <row r="70" spans="1:7" x14ac:dyDescent="0.55000000000000004">
      <c r="A70">
        <v>0</v>
      </c>
      <c r="F70">
        <v>0.13</v>
      </c>
    </row>
    <row r="71" spans="1:7" x14ac:dyDescent="0.55000000000000004">
      <c r="A71">
        <v>20</v>
      </c>
      <c r="G71">
        <v>0.37999999999999901</v>
      </c>
    </row>
    <row r="72" spans="1:7" x14ac:dyDescent="0.55000000000000004">
      <c r="A72">
        <v>20</v>
      </c>
      <c r="G72">
        <v>0.37999999999999901</v>
      </c>
    </row>
    <row r="73" spans="1:7" x14ac:dyDescent="0.55000000000000004">
      <c r="A73">
        <v>20</v>
      </c>
      <c r="G73">
        <v>0.25</v>
      </c>
    </row>
    <row r="74" spans="1:7" x14ac:dyDescent="0.55000000000000004">
      <c r="A74">
        <v>20</v>
      </c>
      <c r="G74">
        <v>2.9400000000000013</v>
      </c>
    </row>
    <row r="75" spans="1:7" x14ac:dyDescent="0.55000000000000004">
      <c r="A75">
        <v>20</v>
      </c>
      <c r="G75">
        <v>6.6900000000000013</v>
      </c>
    </row>
    <row r="76" spans="1:7" x14ac:dyDescent="0.55000000000000004">
      <c r="A76">
        <v>20</v>
      </c>
      <c r="G76">
        <v>3.5</v>
      </c>
    </row>
    <row r="77" spans="1:7" x14ac:dyDescent="0.55000000000000004">
      <c r="A77">
        <v>20</v>
      </c>
      <c r="G77">
        <v>33.44</v>
      </c>
    </row>
    <row r="78" spans="1:7" x14ac:dyDescent="0.55000000000000004">
      <c r="A78">
        <v>20</v>
      </c>
      <c r="G78">
        <v>18.810000000000002</v>
      </c>
    </row>
    <row r="79" spans="1:7" x14ac:dyDescent="0.55000000000000004">
      <c r="A79">
        <v>20</v>
      </c>
      <c r="G79">
        <v>0.87000000000000099</v>
      </c>
    </row>
    <row r="80" spans="1:7" x14ac:dyDescent="0.55000000000000004">
      <c r="A80">
        <v>20</v>
      </c>
      <c r="G80">
        <v>1</v>
      </c>
    </row>
    <row r="81" spans="1:9" x14ac:dyDescent="0.55000000000000004">
      <c r="A81">
        <v>20</v>
      </c>
      <c r="G81">
        <v>0.19000000000000128</v>
      </c>
    </row>
    <row r="82" spans="1:9" x14ac:dyDescent="0.55000000000000004">
      <c r="A82">
        <v>40</v>
      </c>
      <c r="H82">
        <v>0.13000000000000256</v>
      </c>
    </row>
    <row r="83" spans="1:9" x14ac:dyDescent="0.55000000000000004">
      <c r="A83">
        <v>40</v>
      </c>
      <c r="H83">
        <v>3.3100000000000023</v>
      </c>
    </row>
    <row r="84" spans="1:9" x14ac:dyDescent="0.55000000000000004">
      <c r="A84">
        <v>40</v>
      </c>
      <c r="H84">
        <v>0.75</v>
      </c>
    </row>
    <row r="85" spans="1:9" x14ac:dyDescent="0.55000000000000004">
      <c r="A85">
        <v>40</v>
      </c>
      <c r="H85">
        <v>6.0000000000002274E-2</v>
      </c>
    </row>
    <row r="86" spans="1:9" x14ac:dyDescent="0.55000000000000004">
      <c r="A86">
        <v>40</v>
      </c>
      <c r="H86">
        <v>4.9399999999999977</v>
      </c>
    </row>
    <row r="87" spans="1:9" x14ac:dyDescent="0.55000000000000004">
      <c r="A87">
        <v>40</v>
      </c>
      <c r="H87">
        <v>0.38000000000000256</v>
      </c>
    </row>
    <row r="88" spans="1:9" x14ac:dyDescent="0.55000000000000004">
      <c r="A88">
        <v>40</v>
      </c>
      <c r="H88">
        <v>0.56000000000000227</v>
      </c>
    </row>
    <row r="89" spans="1:9" x14ac:dyDescent="0.55000000000000004">
      <c r="A89">
        <v>40</v>
      </c>
      <c r="H89">
        <v>0.56000000000000227</v>
      </c>
    </row>
    <row r="90" spans="1:9" x14ac:dyDescent="0.55000000000000004">
      <c r="A90">
        <v>40</v>
      </c>
      <c r="H90">
        <v>1.75</v>
      </c>
    </row>
    <row r="91" spans="1:9" x14ac:dyDescent="0.55000000000000004">
      <c r="A91">
        <v>40</v>
      </c>
      <c r="H91">
        <v>2.75</v>
      </c>
    </row>
    <row r="92" spans="1:9" x14ac:dyDescent="0.55000000000000004">
      <c r="A92">
        <v>40</v>
      </c>
      <c r="H92">
        <v>53.69</v>
      </c>
    </row>
    <row r="93" spans="1:9" x14ac:dyDescent="0.55000000000000004">
      <c r="A93">
        <v>60</v>
      </c>
      <c r="I93">
        <v>1.6199999999999974</v>
      </c>
    </row>
    <row r="94" spans="1:9" x14ac:dyDescent="0.55000000000000004">
      <c r="A94">
        <v>60</v>
      </c>
      <c r="I94">
        <v>2.6199999999999974</v>
      </c>
    </row>
    <row r="95" spans="1:9" x14ac:dyDescent="0.55000000000000004">
      <c r="A95">
        <v>60</v>
      </c>
      <c r="I95">
        <v>1.6899999999999977</v>
      </c>
    </row>
    <row r="96" spans="1:9" x14ac:dyDescent="0.55000000000000004">
      <c r="A96">
        <v>60</v>
      </c>
      <c r="I96">
        <v>2.0600000000000023</v>
      </c>
    </row>
    <row r="97" spans="1:10" x14ac:dyDescent="0.55000000000000004">
      <c r="A97">
        <v>60</v>
      </c>
      <c r="I97">
        <v>1.25</v>
      </c>
    </row>
    <row r="98" spans="1:10" x14ac:dyDescent="0.55000000000000004">
      <c r="A98">
        <v>60</v>
      </c>
      <c r="I98">
        <v>1.8699999999999974</v>
      </c>
    </row>
    <row r="99" spans="1:10" x14ac:dyDescent="0.55000000000000004">
      <c r="A99">
        <v>60</v>
      </c>
      <c r="I99">
        <v>1.9399999999999977</v>
      </c>
    </row>
    <row r="100" spans="1:10" x14ac:dyDescent="0.55000000000000004">
      <c r="A100">
        <v>60</v>
      </c>
      <c r="I100">
        <v>2</v>
      </c>
    </row>
    <row r="101" spans="1:10" x14ac:dyDescent="0.55000000000000004">
      <c r="A101">
        <v>60</v>
      </c>
      <c r="I101">
        <v>1.5</v>
      </c>
    </row>
    <row r="102" spans="1:10" x14ac:dyDescent="0.55000000000000004">
      <c r="A102">
        <v>60</v>
      </c>
      <c r="I102">
        <v>0.93999999999999773</v>
      </c>
    </row>
    <row r="103" spans="1:10" x14ac:dyDescent="0.55000000000000004">
      <c r="A103">
        <v>60</v>
      </c>
      <c r="I103">
        <v>0.5</v>
      </c>
    </row>
    <row r="104" spans="1:10" x14ac:dyDescent="0.55000000000000004">
      <c r="A104">
        <v>80</v>
      </c>
      <c r="J104">
        <v>0.43999999999999773</v>
      </c>
    </row>
    <row r="105" spans="1:10" x14ac:dyDescent="0.55000000000000004">
      <c r="A105">
        <v>80</v>
      </c>
      <c r="J105">
        <v>53</v>
      </c>
    </row>
    <row r="106" spans="1:10" x14ac:dyDescent="0.55000000000000004">
      <c r="A106">
        <v>80</v>
      </c>
      <c r="J106">
        <v>3.75</v>
      </c>
    </row>
    <row r="107" spans="1:10" x14ac:dyDescent="0.55000000000000004">
      <c r="A107">
        <v>80</v>
      </c>
      <c r="J107">
        <v>2.25</v>
      </c>
    </row>
    <row r="108" spans="1:10" x14ac:dyDescent="0.55000000000000004">
      <c r="A108">
        <v>80</v>
      </c>
      <c r="J108">
        <v>2.0600000000000023</v>
      </c>
    </row>
    <row r="109" spans="1:10" x14ac:dyDescent="0.55000000000000004">
      <c r="A109">
        <v>80</v>
      </c>
      <c r="J109">
        <v>3.5</v>
      </c>
    </row>
    <row r="110" spans="1:10" x14ac:dyDescent="0.55000000000000004">
      <c r="A110">
        <v>80</v>
      </c>
      <c r="J110">
        <v>1.1899999999999977</v>
      </c>
    </row>
    <row r="111" spans="1:10" x14ac:dyDescent="0.55000000000000004">
      <c r="A111">
        <v>80</v>
      </c>
      <c r="J111">
        <v>5.75</v>
      </c>
    </row>
    <row r="112" spans="1:10" x14ac:dyDescent="0.55000000000000004">
      <c r="A112">
        <v>80</v>
      </c>
      <c r="J112">
        <v>1.75</v>
      </c>
    </row>
    <row r="113" spans="1:10" x14ac:dyDescent="0.55000000000000004">
      <c r="A113">
        <v>80</v>
      </c>
      <c r="J113">
        <v>1.9399999999999977</v>
      </c>
    </row>
    <row r="114" spans="1:10" x14ac:dyDescent="0.55000000000000004">
      <c r="A114">
        <v>80</v>
      </c>
      <c r="J114">
        <v>3.9399999999999977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1CF0-5678-4112-8171-43F96219283B}">
  <dimension ref="A1:Y94"/>
  <sheetViews>
    <sheetView topLeftCell="A51" zoomScale="70" zoomScaleNormal="70" workbookViewId="0">
      <selection activeCell="A17" sqref="A17:A94"/>
    </sheetView>
  </sheetViews>
  <sheetFormatPr defaultRowHeight="14.4" x14ac:dyDescent="0.55000000000000004"/>
  <cols>
    <col min="1" max="1" width="12.5234375" customWidth="1"/>
    <col min="2" max="2" width="14.15625" customWidth="1"/>
    <col min="3" max="3" width="11.5234375" customWidth="1"/>
    <col min="4" max="4" width="11.41796875" customWidth="1"/>
    <col min="5" max="5" width="11.7890625" customWidth="1"/>
    <col min="6" max="6" width="10.5234375" customWidth="1"/>
    <col min="7" max="7" width="10.734375" customWidth="1"/>
    <col min="8" max="8" width="9.3671875" bestFit="1" customWidth="1"/>
    <col min="12" max="12" width="10.734375" customWidth="1"/>
    <col min="14" max="14" width="10.7890625" customWidth="1"/>
    <col min="16" max="16" width="10.578125" customWidth="1"/>
  </cols>
  <sheetData>
    <row r="1" spans="1:25" x14ac:dyDescent="0.55000000000000004">
      <c r="A1" t="s">
        <v>8</v>
      </c>
      <c r="B1" t="s">
        <v>9</v>
      </c>
      <c r="C1" t="s">
        <v>10</v>
      </c>
      <c r="D1" t="s">
        <v>14</v>
      </c>
      <c r="E1" t="s">
        <v>11</v>
      </c>
      <c r="F1" t="s">
        <v>15</v>
      </c>
      <c r="G1" t="s">
        <v>12</v>
      </c>
      <c r="H1" t="s">
        <v>13</v>
      </c>
      <c r="K1" t="s">
        <v>8</v>
      </c>
      <c r="L1" t="s">
        <v>9</v>
      </c>
      <c r="M1" t="s">
        <v>32</v>
      </c>
      <c r="N1" t="s">
        <v>10</v>
      </c>
      <c r="O1" t="s">
        <v>24</v>
      </c>
      <c r="P1" t="s">
        <v>14</v>
      </c>
      <c r="Q1" t="s">
        <v>34</v>
      </c>
      <c r="R1" t="s">
        <v>11</v>
      </c>
      <c r="S1" t="s">
        <v>27</v>
      </c>
      <c r="T1" t="s">
        <v>15</v>
      </c>
      <c r="U1" t="s">
        <v>33</v>
      </c>
      <c r="V1" t="s">
        <v>12</v>
      </c>
      <c r="W1" t="s">
        <v>30</v>
      </c>
      <c r="X1" t="s">
        <v>13</v>
      </c>
      <c r="Y1" t="s">
        <v>31</v>
      </c>
    </row>
    <row r="2" spans="1:25" x14ac:dyDescent="0.55000000000000004">
      <c r="A2">
        <v>-80</v>
      </c>
      <c r="B2">
        <v>-75.44</v>
      </c>
      <c r="C2">
        <v>-60.56</v>
      </c>
      <c r="D2">
        <v>-29.94</v>
      </c>
      <c r="E2">
        <v>0</v>
      </c>
      <c r="F2">
        <v>32.56</v>
      </c>
      <c r="G2">
        <v>61.5</v>
      </c>
      <c r="H2">
        <v>77.81</v>
      </c>
      <c r="K2">
        <v>-80</v>
      </c>
      <c r="L2">
        <v>-75.44</v>
      </c>
      <c r="M2">
        <f>ABS(L2+80)</f>
        <v>4.5600000000000023</v>
      </c>
      <c r="N2">
        <v>-60.56</v>
      </c>
      <c r="O2">
        <f>ABS(N2+60)</f>
        <v>0.56000000000000227</v>
      </c>
      <c r="P2">
        <v>-29.94</v>
      </c>
      <c r="Q2">
        <f>ABS(P2+30)</f>
        <v>5.9999999999998721E-2</v>
      </c>
      <c r="R2">
        <v>0</v>
      </c>
      <c r="S2">
        <f>ABS(R2)</f>
        <v>0</v>
      </c>
      <c r="T2">
        <v>32.56</v>
      </c>
      <c r="U2">
        <f>ABS(30-T2)</f>
        <v>2.5600000000000023</v>
      </c>
      <c r="V2">
        <v>61.5</v>
      </c>
      <c r="W2">
        <f>ABS(60-V2)</f>
        <v>1.5</v>
      </c>
      <c r="X2">
        <v>77.81</v>
      </c>
      <c r="Y2">
        <f>ABS(80-X2)</f>
        <v>2.1899999999999977</v>
      </c>
    </row>
    <row r="3" spans="1:25" x14ac:dyDescent="0.55000000000000004">
      <c r="A3">
        <v>-60</v>
      </c>
      <c r="B3">
        <v>-76.19</v>
      </c>
      <c r="C3">
        <v>-60.94</v>
      </c>
      <c r="D3">
        <v>-28.06</v>
      </c>
      <c r="E3">
        <v>1.25</v>
      </c>
      <c r="F3">
        <v>32.380000000000003</v>
      </c>
      <c r="G3">
        <v>46.31</v>
      </c>
      <c r="H3">
        <v>69.69</v>
      </c>
      <c r="K3">
        <v>-60</v>
      </c>
      <c r="L3">
        <v>-76.19</v>
      </c>
      <c r="M3">
        <f t="shared" ref="M3:M12" si="0">ABS(L3+80)</f>
        <v>3.8100000000000023</v>
      </c>
      <c r="N3">
        <v>-60.94</v>
      </c>
      <c r="O3">
        <f t="shared" ref="O3:O12" si="1">ABS(N3+60)</f>
        <v>0.93999999999999773</v>
      </c>
      <c r="P3">
        <v>-28.06</v>
      </c>
      <c r="Q3">
        <f t="shared" ref="Q3:Q12" si="2">ABS(P3+30)</f>
        <v>1.9400000000000013</v>
      </c>
      <c r="R3">
        <v>1.25</v>
      </c>
      <c r="S3">
        <f t="shared" ref="S3:S12" si="3">ABS(R3)</f>
        <v>1.25</v>
      </c>
      <c r="T3">
        <v>32.380000000000003</v>
      </c>
      <c r="U3">
        <f t="shared" ref="U3:U12" si="4">ABS(30-T3)</f>
        <v>2.3800000000000026</v>
      </c>
      <c r="V3">
        <v>46.31</v>
      </c>
      <c r="W3">
        <f t="shared" ref="W3:W12" si="5">ABS(60-V3)</f>
        <v>13.689999999999998</v>
      </c>
      <c r="X3">
        <v>69.69</v>
      </c>
      <c r="Y3">
        <f t="shared" ref="Y3:Y12" si="6">ABS(80-X3)</f>
        <v>10.310000000000002</v>
      </c>
    </row>
    <row r="4" spans="1:25" x14ac:dyDescent="0.55000000000000004">
      <c r="A4">
        <v>-40</v>
      </c>
      <c r="B4">
        <v>-77.69</v>
      </c>
      <c r="C4">
        <v>-61.75</v>
      </c>
      <c r="D4">
        <v>-29.56</v>
      </c>
      <c r="E4">
        <v>1.19</v>
      </c>
      <c r="F4">
        <v>32.44</v>
      </c>
      <c r="G4">
        <v>61.44</v>
      </c>
      <c r="H4">
        <v>78.25</v>
      </c>
      <c r="K4">
        <v>-40</v>
      </c>
      <c r="L4">
        <v>-77.69</v>
      </c>
      <c r="M4">
        <f t="shared" si="0"/>
        <v>2.3100000000000023</v>
      </c>
      <c r="N4">
        <v>-61.75</v>
      </c>
      <c r="O4">
        <f t="shared" si="1"/>
        <v>1.75</v>
      </c>
      <c r="P4">
        <v>-29.56</v>
      </c>
      <c r="Q4">
        <f t="shared" si="2"/>
        <v>0.44000000000000128</v>
      </c>
      <c r="R4">
        <v>1.19</v>
      </c>
      <c r="S4">
        <f t="shared" si="3"/>
        <v>1.19</v>
      </c>
      <c r="T4">
        <v>32.44</v>
      </c>
      <c r="U4">
        <f t="shared" si="4"/>
        <v>2.4399999999999977</v>
      </c>
      <c r="V4">
        <v>61.44</v>
      </c>
      <c r="W4">
        <f t="shared" si="5"/>
        <v>1.4399999999999977</v>
      </c>
      <c r="X4">
        <v>78.25</v>
      </c>
      <c r="Y4">
        <f t="shared" si="6"/>
        <v>1.75</v>
      </c>
    </row>
    <row r="5" spans="1:25" x14ac:dyDescent="0.55000000000000004">
      <c r="A5">
        <v>-20</v>
      </c>
      <c r="B5">
        <v>-75.81</v>
      </c>
      <c r="C5">
        <v>-59.69</v>
      </c>
      <c r="D5">
        <v>-31.19</v>
      </c>
      <c r="E5">
        <v>-0.44</v>
      </c>
      <c r="F5">
        <v>31.69</v>
      </c>
      <c r="G5">
        <v>61.94</v>
      </c>
      <c r="H5">
        <v>77.63</v>
      </c>
      <c r="K5">
        <v>-20</v>
      </c>
      <c r="L5">
        <v>-75.81</v>
      </c>
      <c r="M5">
        <f t="shared" si="0"/>
        <v>4.1899999999999977</v>
      </c>
      <c r="N5">
        <v>-59.69</v>
      </c>
      <c r="O5">
        <f t="shared" si="1"/>
        <v>0.31000000000000227</v>
      </c>
      <c r="P5">
        <v>-31.19</v>
      </c>
      <c r="Q5">
        <f t="shared" si="2"/>
        <v>1.1900000000000013</v>
      </c>
      <c r="R5">
        <v>-0.44</v>
      </c>
      <c r="S5">
        <f t="shared" si="3"/>
        <v>0.44</v>
      </c>
      <c r="T5">
        <v>31.69</v>
      </c>
      <c r="U5">
        <f t="shared" si="4"/>
        <v>1.6900000000000013</v>
      </c>
      <c r="V5">
        <v>61.94</v>
      </c>
      <c r="W5">
        <f t="shared" si="5"/>
        <v>1.9399999999999977</v>
      </c>
      <c r="X5">
        <v>77.63</v>
      </c>
      <c r="Y5">
        <f t="shared" si="6"/>
        <v>2.3700000000000045</v>
      </c>
    </row>
    <row r="6" spans="1:25" x14ac:dyDescent="0.55000000000000004">
      <c r="A6">
        <v>0</v>
      </c>
      <c r="B6">
        <v>-76.75</v>
      </c>
      <c r="C6">
        <v>-60.81</v>
      </c>
      <c r="D6">
        <v>-29.25</v>
      </c>
      <c r="E6">
        <v>1.25</v>
      </c>
      <c r="F6">
        <v>32.19</v>
      </c>
      <c r="G6">
        <v>62.06</v>
      </c>
      <c r="H6">
        <v>77.19</v>
      </c>
      <c r="K6">
        <v>0</v>
      </c>
      <c r="L6">
        <v>-76.75</v>
      </c>
      <c r="M6">
        <f t="shared" si="0"/>
        <v>3.25</v>
      </c>
      <c r="N6">
        <v>-60.81</v>
      </c>
      <c r="O6">
        <f t="shared" si="1"/>
        <v>0.81000000000000227</v>
      </c>
      <c r="P6">
        <v>-29.25</v>
      </c>
      <c r="Q6">
        <f t="shared" si="2"/>
        <v>0.75</v>
      </c>
      <c r="R6">
        <v>1.25</v>
      </c>
      <c r="S6">
        <f t="shared" si="3"/>
        <v>1.25</v>
      </c>
      <c r="T6">
        <v>32.19</v>
      </c>
      <c r="U6">
        <f t="shared" si="4"/>
        <v>2.1899999999999977</v>
      </c>
      <c r="V6">
        <v>62.06</v>
      </c>
      <c r="W6">
        <f t="shared" si="5"/>
        <v>2.0600000000000023</v>
      </c>
      <c r="X6">
        <v>77.19</v>
      </c>
      <c r="Y6">
        <f t="shared" si="6"/>
        <v>2.8100000000000023</v>
      </c>
    </row>
    <row r="7" spans="1:25" x14ac:dyDescent="0.55000000000000004">
      <c r="A7">
        <v>20</v>
      </c>
      <c r="B7">
        <v>-76.31</v>
      </c>
      <c r="C7">
        <v>-62.81</v>
      </c>
      <c r="D7">
        <v>-30.06</v>
      </c>
      <c r="E7">
        <v>9.19</v>
      </c>
      <c r="F7">
        <v>32.56</v>
      </c>
      <c r="G7">
        <v>62.56</v>
      </c>
      <c r="H7">
        <v>77.69</v>
      </c>
      <c r="K7">
        <v>20</v>
      </c>
      <c r="L7">
        <v>-76.31</v>
      </c>
      <c r="M7">
        <f t="shared" si="0"/>
        <v>3.6899999999999977</v>
      </c>
      <c r="N7">
        <v>-62.81</v>
      </c>
      <c r="O7">
        <f t="shared" si="1"/>
        <v>2.8100000000000023</v>
      </c>
      <c r="P7">
        <v>-30.06</v>
      </c>
      <c r="Q7">
        <f t="shared" si="2"/>
        <v>5.9999999999998721E-2</v>
      </c>
      <c r="R7">
        <v>9.19</v>
      </c>
      <c r="S7">
        <f t="shared" si="3"/>
        <v>9.19</v>
      </c>
      <c r="T7">
        <v>32.56</v>
      </c>
      <c r="U7">
        <f t="shared" si="4"/>
        <v>2.5600000000000023</v>
      </c>
      <c r="V7">
        <v>62.56</v>
      </c>
      <c r="W7">
        <f t="shared" si="5"/>
        <v>2.5600000000000023</v>
      </c>
      <c r="X7">
        <v>77.69</v>
      </c>
      <c r="Y7">
        <f t="shared" si="6"/>
        <v>2.3100000000000023</v>
      </c>
    </row>
    <row r="8" spans="1:25" x14ac:dyDescent="0.55000000000000004">
      <c r="A8">
        <v>40</v>
      </c>
      <c r="B8">
        <v>-76.06</v>
      </c>
      <c r="C8">
        <v>-61.56</v>
      </c>
      <c r="D8">
        <v>-28</v>
      </c>
      <c r="E8">
        <v>-1.69</v>
      </c>
      <c r="F8">
        <v>29.19</v>
      </c>
      <c r="G8">
        <v>63.06</v>
      </c>
      <c r="H8">
        <v>78.31</v>
      </c>
      <c r="K8">
        <v>40</v>
      </c>
      <c r="L8">
        <v>-76.06</v>
      </c>
      <c r="M8">
        <f t="shared" si="0"/>
        <v>3.9399999999999977</v>
      </c>
      <c r="N8">
        <v>-61.56</v>
      </c>
      <c r="O8">
        <f t="shared" si="1"/>
        <v>1.5600000000000023</v>
      </c>
      <c r="P8">
        <v>-28</v>
      </c>
      <c r="Q8">
        <f t="shared" si="2"/>
        <v>2</v>
      </c>
      <c r="R8">
        <v>-1.69</v>
      </c>
      <c r="S8">
        <f t="shared" si="3"/>
        <v>1.69</v>
      </c>
      <c r="T8">
        <v>29.19</v>
      </c>
      <c r="U8">
        <f t="shared" si="4"/>
        <v>0.80999999999999872</v>
      </c>
      <c r="V8">
        <v>63.06</v>
      </c>
      <c r="W8">
        <f t="shared" si="5"/>
        <v>3.0600000000000023</v>
      </c>
      <c r="X8">
        <v>78.31</v>
      </c>
      <c r="Y8">
        <f t="shared" si="6"/>
        <v>1.6899999999999977</v>
      </c>
    </row>
    <row r="9" spans="1:25" x14ac:dyDescent="0.55000000000000004">
      <c r="A9">
        <v>60</v>
      </c>
      <c r="B9">
        <v>-76.88</v>
      </c>
      <c r="C9">
        <v>-75.63</v>
      </c>
      <c r="D9">
        <v>-29.81</v>
      </c>
      <c r="E9">
        <v>-0.56000000000000005</v>
      </c>
      <c r="F9">
        <v>31.5</v>
      </c>
      <c r="G9">
        <v>60.63</v>
      </c>
      <c r="H9">
        <v>20.81</v>
      </c>
      <c r="K9">
        <v>60</v>
      </c>
      <c r="L9">
        <v>-76.88</v>
      </c>
      <c r="M9">
        <f t="shared" si="0"/>
        <v>3.1200000000000045</v>
      </c>
      <c r="N9">
        <v>-75.63</v>
      </c>
      <c r="O9">
        <f t="shared" si="1"/>
        <v>15.629999999999995</v>
      </c>
      <c r="P9">
        <v>-29.81</v>
      </c>
      <c r="Q9">
        <f t="shared" si="2"/>
        <v>0.19000000000000128</v>
      </c>
      <c r="R9">
        <v>-0.56000000000000005</v>
      </c>
      <c r="S9">
        <f t="shared" si="3"/>
        <v>0.56000000000000005</v>
      </c>
      <c r="T9">
        <v>31.5</v>
      </c>
      <c r="U9">
        <f t="shared" si="4"/>
        <v>1.5</v>
      </c>
      <c r="V9">
        <v>60.63</v>
      </c>
      <c r="W9">
        <f t="shared" si="5"/>
        <v>0.63000000000000256</v>
      </c>
      <c r="X9">
        <v>20.81</v>
      </c>
      <c r="Y9">
        <f t="shared" si="6"/>
        <v>59.19</v>
      </c>
    </row>
    <row r="10" spans="1:25" x14ac:dyDescent="0.55000000000000004">
      <c r="A10">
        <v>80</v>
      </c>
      <c r="B10">
        <v>-75.44</v>
      </c>
      <c r="C10">
        <v>-64.81</v>
      </c>
      <c r="D10">
        <v>-31.19</v>
      </c>
      <c r="E10">
        <v>-23</v>
      </c>
      <c r="F10">
        <v>24.88</v>
      </c>
      <c r="G10">
        <v>60.44</v>
      </c>
      <c r="H10">
        <v>77.56</v>
      </c>
      <c r="K10">
        <v>80</v>
      </c>
      <c r="L10">
        <v>-75.44</v>
      </c>
      <c r="M10">
        <f t="shared" si="0"/>
        <v>4.5600000000000023</v>
      </c>
      <c r="N10">
        <v>-64.81</v>
      </c>
      <c r="O10">
        <f t="shared" si="1"/>
        <v>4.8100000000000023</v>
      </c>
      <c r="P10">
        <v>-31.19</v>
      </c>
      <c r="Q10">
        <f t="shared" si="2"/>
        <v>1.1900000000000013</v>
      </c>
      <c r="R10">
        <v>-23</v>
      </c>
      <c r="S10">
        <f t="shared" si="3"/>
        <v>23</v>
      </c>
      <c r="T10">
        <v>24.88</v>
      </c>
      <c r="U10">
        <f t="shared" si="4"/>
        <v>5.120000000000001</v>
      </c>
      <c r="V10">
        <v>60.44</v>
      </c>
      <c r="W10">
        <f t="shared" si="5"/>
        <v>0.43999999999999773</v>
      </c>
      <c r="X10">
        <v>77.56</v>
      </c>
      <c r="Y10">
        <f t="shared" si="6"/>
        <v>2.4399999999999977</v>
      </c>
    </row>
    <row r="11" spans="1:25" x14ac:dyDescent="0.55000000000000004">
      <c r="B11">
        <v>-94.63</v>
      </c>
      <c r="C11">
        <v>-62.25</v>
      </c>
      <c r="D11">
        <v>-30.06</v>
      </c>
      <c r="E11">
        <v>23.94</v>
      </c>
      <c r="F11">
        <v>31.5</v>
      </c>
      <c r="G11">
        <v>61.06</v>
      </c>
      <c r="H11">
        <v>77.5</v>
      </c>
      <c r="L11">
        <v>-94.63</v>
      </c>
      <c r="M11">
        <f t="shared" si="0"/>
        <v>14.629999999999995</v>
      </c>
      <c r="N11">
        <v>-62.25</v>
      </c>
      <c r="O11">
        <f t="shared" si="1"/>
        <v>2.25</v>
      </c>
      <c r="P11">
        <v>-30.06</v>
      </c>
      <c r="Q11">
        <f t="shared" si="2"/>
        <v>5.9999999999998721E-2</v>
      </c>
      <c r="R11">
        <v>23.94</v>
      </c>
      <c r="S11">
        <f t="shared" si="3"/>
        <v>23.94</v>
      </c>
      <c r="T11">
        <v>31.5</v>
      </c>
      <c r="U11">
        <f t="shared" si="4"/>
        <v>1.5</v>
      </c>
      <c r="V11">
        <v>61.06</v>
      </c>
      <c r="W11">
        <f t="shared" si="5"/>
        <v>1.0600000000000023</v>
      </c>
      <c r="X11">
        <v>77.5</v>
      </c>
      <c r="Y11">
        <f t="shared" si="6"/>
        <v>2.5</v>
      </c>
    </row>
    <row r="12" spans="1:25" x14ac:dyDescent="0.55000000000000004">
      <c r="B12">
        <v>-78.44</v>
      </c>
      <c r="C12">
        <v>-61</v>
      </c>
      <c r="D12">
        <v>-29.75</v>
      </c>
      <c r="E12">
        <v>0</v>
      </c>
      <c r="F12">
        <v>32.56</v>
      </c>
      <c r="G12">
        <v>63.44</v>
      </c>
      <c r="H12">
        <v>78.56</v>
      </c>
      <c r="L12">
        <v>-78.44</v>
      </c>
      <c r="M12">
        <f t="shared" si="0"/>
        <v>1.5600000000000023</v>
      </c>
      <c r="N12">
        <v>-61</v>
      </c>
      <c r="O12">
        <f t="shared" si="1"/>
        <v>1</v>
      </c>
      <c r="P12">
        <v>-29.75</v>
      </c>
      <c r="Q12">
        <f t="shared" si="2"/>
        <v>0.25</v>
      </c>
      <c r="R12">
        <v>0</v>
      </c>
      <c r="S12">
        <f t="shared" si="3"/>
        <v>0</v>
      </c>
      <c r="T12">
        <v>32.56</v>
      </c>
      <c r="U12">
        <f t="shared" si="4"/>
        <v>2.5600000000000023</v>
      </c>
      <c r="V12">
        <v>63.44</v>
      </c>
      <c r="W12">
        <f t="shared" si="5"/>
        <v>3.4399999999999977</v>
      </c>
      <c r="X12">
        <v>78.56</v>
      </c>
      <c r="Y12">
        <f t="shared" si="6"/>
        <v>1.4399999999999977</v>
      </c>
    </row>
    <row r="17" spans="1:3" x14ac:dyDescent="0.55000000000000004">
      <c r="A17" t="s">
        <v>8</v>
      </c>
    </row>
    <row r="18" spans="1:3" x14ac:dyDescent="0.55000000000000004">
      <c r="A18">
        <v>-80</v>
      </c>
      <c r="B18">
        <v>-75.44</v>
      </c>
    </row>
    <row r="19" spans="1:3" x14ac:dyDescent="0.55000000000000004">
      <c r="A19">
        <v>-80</v>
      </c>
      <c r="B19">
        <v>-76.19</v>
      </c>
    </row>
    <row r="20" spans="1:3" x14ac:dyDescent="0.55000000000000004">
      <c r="A20">
        <v>-80</v>
      </c>
      <c r="B20">
        <v>-77.69</v>
      </c>
    </row>
    <row r="21" spans="1:3" x14ac:dyDescent="0.55000000000000004">
      <c r="A21">
        <v>-80</v>
      </c>
      <c r="B21">
        <v>-75.81</v>
      </c>
    </row>
    <row r="22" spans="1:3" x14ac:dyDescent="0.55000000000000004">
      <c r="A22">
        <v>-80</v>
      </c>
      <c r="B22">
        <v>-76.75</v>
      </c>
    </row>
    <row r="23" spans="1:3" x14ac:dyDescent="0.55000000000000004">
      <c r="A23">
        <v>-80</v>
      </c>
      <c r="B23">
        <v>-76.31</v>
      </c>
    </row>
    <row r="24" spans="1:3" x14ac:dyDescent="0.55000000000000004">
      <c r="A24">
        <v>-80</v>
      </c>
      <c r="B24">
        <v>-76.06</v>
      </c>
    </row>
    <row r="25" spans="1:3" x14ac:dyDescent="0.55000000000000004">
      <c r="A25">
        <v>-80</v>
      </c>
      <c r="B25">
        <v>-76.88</v>
      </c>
    </row>
    <row r="26" spans="1:3" x14ac:dyDescent="0.55000000000000004">
      <c r="A26">
        <v>-80</v>
      </c>
      <c r="B26">
        <v>-75.44</v>
      </c>
    </row>
    <row r="27" spans="1:3" x14ac:dyDescent="0.55000000000000004">
      <c r="A27">
        <v>-80</v>
      </c>
      <c r="B27">
        <v>-94.63</v>
      </c>
    </row>
    <row r="28" spans="1:3" x14ac:dyDescent="0.55000000000000004">
      <c r="A28">
        <v>-80</v>
      </c>
      <c r="B28">
        <v>-78.44</v>
      </c>
    </row>
    <row r="29" spans="1:3" x14ac:dyDescent="0.55000000000000004">
      <c r="A29">
        <v>-60</v>
      </c>
      <c r="C29">
        <v>-60.56</v>
      </c>
    </row>
    <row r="30" spans="1:3" x14ac:dyDescent="0.55000000000000004">
      <c r="A30">
        <v>-60</v>
      </c>
      <c r="C30">
        <v>-60.94</v>
      </c>
    </row>
    <row r="31" spans="1:3" x14ac:dyDescent="0.55000000000000004">
      <c r="A31">
        <v>-60</v>
      </c>
      <c r="C31">
        <v>-61.75</v>
      </c>
    </row>
    <row r="32" spans="1:3" x14ac:dyDescent="0.55000000000000004">
      <c r="A32">
        <v>-60</v>
      </c>
      <c r="C32">
        <v>-59.69</v>
      </c>
    </row>
    <row r="33" spans="1:4" x14ac:dyDescent="0.55000000000000004">
      <c r="A33">
        <v>-60</v>
      </c>
      <c r="C33">
        <v>-60.81</v>
      </c>
    </row>
    <row r="34" spans="1:4" x14ac:dyDescent="0.55000000000000004">
      <c r="A34">
        <v>-60</v>
      </c>
      <c r="C34">
        <v>-62.81</v>
      </c>
    </row>
    <row r="35" spans="1:4" x14ac:dyDescent="0.55000000000000004">
      <c r="A35">
        <v>-60</v>
      </c>
      <c r="C35">
        <v>-61.56</v>
      </c>
    </row>
    <row r="36" spans="1:4" x14ac:dyDescent="0.55000000000000004">
      <c r="A36">
        <v>-60</v>
      </c>
      <c r="C36">
        <v>-75.63</v>
      </c>
    </row>
    <row r="37" spans="1:4" x14ac:dyDescent="0.55000000000000004">
      <c r="A37">
        <v>-60</v>
      </c>
      <c r="C37">
        <v>-64.81</v>
      </c>
    </row>
    <row r="38" spans="1:4" x14ac:dyDescent="0.55000000000000004">
      <c r="A38">
        <v>-60</v>
      </c>
      <c r="C38">
        <v>-62.25</v>
      </c>
    </row>
    <row r="39" spans="1:4" x14ac:dyDescent="0.55000000000000004">
      <c r="A39">
        <v>-60</v>
      </c>
      <c r="C39">
        <v>-61</v>
      </c>
    </row>
    <row r="40" spans="1:4" x14ac:dyDescent="0.55000000000000004">
      <c r="A40">
        <v>-30</v>
      </c>
      <c r="D40">
        <v>-29.94</v>
      </c>
    </row>
    <row r="41" spans="1:4" x14ac:dyDescent="0.55000000000000004">
      <c r="A41">
        <v>-30</v>
      </c>
      <c r="D41">
        <v>-28.06</v>
      </c>
    </row>
    <row r="42" spans="1:4" x14ac:dyDescent="0.55000000000000004">
      <c r="A42">
        <v>-30</v>
      </c>
      <c r="D42">
        <v>-29.56</v>
      </c>
    </row>
    <row r="43" spans="1:4" x14ac:dyDescent="0.55000000000000004">
      <c r="A43">
        <v>-30</v>
      </c>
      <c r="D43">
        <v>-31.19</v>
      </c>
    </row>
    <row r="44" spans="1:4" x14ac:dyDescent="0.55000000000000004">
      <c r="A44">
        <v>-30</v>
      </c>
      <c r="D44">
        <v>-29.25</v>
      </c>
    </row>
    <row r="45" spans="1:4" x14ac:dyDescent="0.55000000000000004">
      <c r="A45">
        <v>-30</v>
      </c>
      <c r="D45">
        <v>-30.06</v>
      </c>
    </row>
    <row r="46" spans="1:4" x14ac:dyDescent="0.55000000000000004">
      <c r="A46">
        <v>-30</v>
      </c>
      <c r="D46">
        <v>-28</v>
      </c>
    </row>
    <row r="47" spans="1:4" x14ac:dyDescent="0.55000000000000004">
      <c r="A47">
        <v>-30</v>
      </c>
      <c r="D47">
        <v>-29.81</v>
      </c>
    </row>
    <row r="48" spans="1:4" x14ac:dyDescent="0.55000000000000004">
      <c r="A48">
        <v>-30</v>
      </c>
      <c r="D48">
        <v>-31.19</v>
      </c>
    </row>
    <row r="49" spans="1:6" x14ac:dyDescent="0.55000000000000004">
      <c r="A49">
        <v>-30</v>
      </c>
      <c r="D49">
        <v>-30.06</v>
      </c>
    </row>
    <row r="50" spans="1:6" x14ac:dyDescent="0.55000000000000004">
      <c r="A50">
        <v>-30</v>
      </c>
      <c r="D50">
        <v>-29.75</v>
      </c>
    </row>
    <row r="51" spans="1:6" x14ac:dyDescent="0.55000000000000004">
      <c r="A51">
        <v>0</v>
      </c>
      <c r="E51">
        <v>0</v>
      </c>
    </row>
    <row r="52" spans="1:6" x14ac:dyDescent="0.55000000000000004">
      <c r="A52">
        <v>0</v>
      </c>
      <c r="E52">
        <v>1.25</v>
      </c>
    </row>
    <row r="53" spans="1:6" x14ac:dyDescent="0.55000000000000004">
      <c r="A53">
        <v>0</v>
      </c>
      <c r="E53">
        <v>1.19</v>
      </c>
    </row>
    <row r="54" spans="1:6" x14ac:dyDescent="0.55000000000000004">
      <c r="A54">
        <v>0</v>
      </c>
      <c r="E54">
        <v>-0.44</v>
      </c>
    </row>
    <row r="55" spans="1:6" x14ac:dyDescent="0.55000000000000004">
      <c r="A55">
        <v>0</v>
      </c>
      <c r="E55">
        <v>1.25</v>
      </c>
    </row>
    <row r="56" spans="1:6" x14ac:dyDescent="0.55000000000000004">
      <c r="A56">
        <v>0</v>
      </c>
      <c r="E56">
        <v>9.19</v>
      </c>
    </row>
    <row r="57" spans="1:6" x14ac:dyDescent="0.55000000000000004">
      <c r="A57">
        <v>0</v>
      </c>
      <c r="E57">
        <v>-1.69</v>
      </c>
    </row>
    <row r="58" spans="1:6" x14ac:dyDescent="0.55000000000000004">
      <c r="A58">
        <v>0</v>
      </c>
      <c r="E58">
        <v>-0.56000000000000005</v>
      </c>
    </row>
    <row r="59" spans="1:6" x14ac:dyDescent="0.55000000000000004">
      <c r="A59">
        <v>0</v>
      </c>
      <c r="E59">
        <v>-23</v>
      </c>
    </row>
    <row r="60" spans="1:6" x14ac:dyDescent="0.55000000000000004">
      <c r="A60">
        <v>0</v>
      </c>
      <c r="E60">
        <v>23.94</v>
      </c>
    </row>
    <row r="61" spans="1:6" x14ac:dyDescent="0.55000000000000004">
      <c r="A61">
        <v>0</v>
      </c>
      <c r="E61">
        <v>0</v>
      </c>
    </row>
    <row r="62" spans="1:6" x14ac:dyDescent="0.55000000000000004">
      <c r="A62">
        <v>30</v>
      </c>
      <c r="F62">
        <v>32.56</v>
      </c>
    </row>
    <row r="63" spans="1:6" x14ac:dyDescent="0.55000000000000004">
      <c r="A63">
        <v>30</v>
      </c>
      <c r="F63">
        <v>32.380000000000003</v>
      </c>
    </row>
    <row r="64" spans="1:6" x14ac:dyDescent="0.55000000000000004">
      <c r="A64">
        <v>30</v>
      </c>
      <c r="F64">
        <v>32.44</v>
      </c>
    </row>
    <row r="65" spans="1:7" x14ac:dyDescent="0.55000000000000004">
      <c r="A65">
        <v>30</v>
      </c>
      <c r="F65">
        <v>31.69</v>
      </c>
    </row>
    <row r="66" spans="1:7" x14ac:dyDescent="0.55000000000000004">
      <c r="A66">
        <v>30</v>
      </c>
      <c r="F66">
        <v>32.19</v>
      </c>
    </row>
    <row r="67" spans="1:7" x14ac:dyDescent="0.55000000000000004">
      <c r="A67">
        <v>30</v>
      </c>
      <c r="F67">
        <v>32.56</v>
      </c>
    </row>
    <row r="68" spans="1:7" x14ac:dyDescent="0.55000000000000004">
      <c r="A68">
        <v>30</v>
      </c>
      <c r="F68">
        <v>29.19</v>
      </c>
    </row>
    <row r="69" spans="1:7" x14ac:dyDescent="0.55000000000000004">
      <c r="A69">
        <v>30</v>
      </c>
      <c r="F69">
        <v>31.5</v>
      </c>
    </row>
    <row r="70" spans="1:7" x14ac:dyDescent="0.55000000000000004">
      <c r="A70">
        <v>30</v>
      </c>
      <c r="F70">
        <v>24.88</v>
      </c>
    </row>
    <row r="71" spans="1:7" x14ac:dyDescent="0.55000000000000004">
      <c r="A71">
        <v>30</v>
      </c>
      <c r="F71">
        <v>31.5</v>
      </c>
    </row>
    <row r="72" spans="1:7" x14ac:dyDescent="0.55000000000000004">
      <c r="A72">
        <v>30</v>
      </c>
      <c r="F72">
        <v>32.56</v>
      </c>
    </row>
    <row r="73" spans="1:7" x14ac:dyDescent="0.55000000000000004">
      <c r="A73">
        <v>60</v>
      </c>
      <c r="G73">
        <v>61.5</v>
      </c>
    </row>
    <row r="74" spans="1:7" x14ac:dyDescent="0.55000000000000004">
      <c r="A74">
        <v>60</v>
      </c>
      <c r="G74">
        <v>46.31</v>
      </c>
    </row>
    <row r="75" spans="1:7" x14ac:dyDescent="0.55000000000000004">
      <c r="A75">
        <v>60</v>
      </c>
      <c r="G75">
        <v>61.44</v>
      </c>
    </row>
    <row r="76" spans="1:7" x14ac:dyDescent="0.55000000000000004">
      <c r="A76">
        <v>60</v>
      </c>
      <c r="G76">
        <v>61.94</v>
      </c>
    </row>
    <row r="77" spans="1:7" x14ac:dyDescent="0.55000000000000004">
      <c r="A77">
        <v>60</v>
      </c>
      <c r="G77">
        <v>62.06</v>
      </c>
    </row>
    <row r="78" spans="1:7" x14ac:dyDescent="0.55000000000000004">
      <c r="A78">
        <v>60</v>
      </c>
      <c r="G78">
        <v>62.56</v>
      </c>
    </row>
    <row r="79" spans="1:7" x14ac:dyDescent="0.55000000000000004">
      <c r="A79">
        <v>60</v>
      </c>
      <c r="G79">
        <v>63.06</v>
      </c>
    </row>
    <row r="80" spans="1:7" x14ac:dyDescent="0.55000000000000004">
      <c r="A80">
        <v>60</v>
      </c>
      <c r="G80">
        <v>60.63</v>
      </c>
    </row>
    <row r="81" spans="1:8" x14ac:dyDescent="0.55000000000000004">
      <c r="A81">
        <v>60</v>
      </c>
      <c r="G81">
        <v>60.44</v>
      </c>
    </row>
    <row r="82" spans="1:8" x14ac:dyDescent="0.55000000000000004">
      <c r="A82">
        <v>60</v>
      </c>
      <c r="G82">
        <v>61.06</v>
      </c>
    </row>
    <row r="83" spans="1:8" x14ac:dyDescent="0.55000000000000004">
      <c r="A83">
        <v>60</v>
      </c>
      <c r="G83">
        <v>63.44</v>
      </c>
    </row>
    <row r="84" spans="1:8" x14ac:dyDescent="0.55000000000000004">
      <c r="A84">
        <v>80</v>
      </c>
      <c r="H84">
        <v>77.81</v>
      </c>
    </row>
    <row r="85" spans="1:8" x14ac:dyDescent="0.55000000000000004">
      <c r="A85">
        <v>80</v>
      </c>
      <c r="H85">
        <v>69.69</v>
      </c>
    </row>
    <row r="86" spans="1:8" x14ac:dyDescent="0.55000000000000004">
      <c r="A86">
        <v>80</v>
      </c>
      <c r="H86">
        <v>78.25</v>
      </c>
    </row>
    <row r="87" spans="1:8" x14ac:dyDescent="0.55000000000000004">
      <c r="A87">
        <v>80</v>
      </c>
      <c r="H87">
        <v>77.63</v>
      </c>
    </row>
    <row r="88" spans="1:8" x14ac:dyDescent="0.55000000000000004">
      <c r="A88">
        <v>80</v>
      </c>
      <c r="H88">
        <v>77.19</v>
      </c>
    </row>
    <row r="89" spans="1:8" x14ac:dyDescent="0.55000000000000004">
      <c r="A89">
        <v>80</v>
      </c>
      <c r="H89">
        <v>77.69</v>
      </c>
    </row>
    <row r="90" spans="1:8" x14ac:dyDescent="0.55000000000000004">
      <c r="A90">
        <v>80</v>
      </c>
      <c r="H90">
        <v>78.31</v>
      </c>
    </row>
    <row r="91" spans="1:8" x14ac:dyDescent="0.55000000000000004">
      <c r="A91">
        <v>80</v>
      </c>
      <c r="H91">
        <v>20.81</v>
      </c>
    </row>
    <row r="92" spans="1:8" x14ac:dyDescent="0.55000000000000004">
      <c r="A92">
        <v>80</v>
      </c>
      <c r="H92">
        <v>77.56</v>
      </c>
    </row>
    <row r="93" spans="1:8" x14ac:dyDescent="0.55000000000000004">
      <c r="A93">
        <v>80</v>
      </c>
      <c r="H93">
        <v>77.5</v>
      </c>
    </row>
    <row r="94" spans="1:8" x14ac:dyDescent="0.55000000000000004">
      <c r="A94">
        <v>80</v>
      </c>
      <c r="H94">
        <v>78.56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7BE7-3693-4F55-B329-58D35B3C4583}">
  <dimension ref="A1:Q92"/>
  <sheetViews>
    <sheetView topLeftCell="A4" zoomScale="55" zoomScaleNormal="55" workbookViewId="0">
      <selection activeCell="Q16" sqref="Q16"/>
    </sheetView>
  </sheetViews>
  <sheetFormatPr defaultRowHeight="14.4" x14ac:dyDescent="0.55000000000000004"/>
  <sheetData>
    <row r="1" spans="1:17" x14ac:dyDescent="0.55000000000000004">
      <c r="A1" t="s">
        <v>8</v>
      </c>
      <c r="B1" t="s">
        <v>9</v>
      </c>
      <c r="C1" t="s">
        <v>32</v>
      </c>
      <c r="D1" t="s">
        <v>10</v>
      </c>
      <c r="E1" t="s">
        <v>24</v>
      </c>
      <c r="F1" t="s">
        <v>14</v>
      </c>
      <c r="G1" t="s">
        <v>34</v>
      </c>
      <c r="H1" t="s">
        <v>11</v>
      </c>
      <c r="I1" t="s">
        <v>27</v>
      </c>
      <c r="J1" t="s">
        <v>15</v>
      </c>
      <c r="K1" t="s">
        <v>33</v>
      </c>
      <c r="L1" t="s">
        <v>12</v>
      </c>
      <c r="M1" t="s">
        <v>30</v>
      </c>
      <c r="N1" t="s">
        <v>13</v>
      </c>
      <c r="O1" t="s">
        <v>31</v>
      </c>
    </row>
    <row r="2" spans="1:17" x14ac:dyDescent="0.55000000000000004">
      <c r="A2">
        <v>-80</v>
      </c>
      <c r="B2">
        <v>-75.44</v>
      </c>
      <c r="C2">
        <f>ABS(B2+80)</f>
        <v>4.5600000000000023</v>
      </c>
      <c r="D2">
        <v>-60.56</v>
      </c>
      <c r="E2">
        <f>ABS(D2+60)</f>
        <v>0.56000000000000227</v>
      </c>
      <c r="F2">
        <v>-29.94</v>
      </c>
      <c r="G2">
        <f>ABS(F2+30)</f>
        <v>5.9999999999998721E-2</v>
      </c>
      <c r="H2">
        <v>0</v>
      </c>
      <c r="I2">
        <f>ABS(H2)</f>
        <v>0</v>
      </c>
      <c r="J2">
        <v>32.56</v>
      </c>
      <c r="K2">
        <f>ABS(30-J2)</f>
        <v>2.5600000000000023</v>
      </c>
      <c r="L2">
        <v>61.5</v>
      </c>
      <c r="M2">
        <f>ABS(60-L2)</f>
        <v>1.5</v>
      </c>
      <c r="N2">
        <v>77.81</v>
      </c>
      <c r="O2">
        <f>ABS(80-N2)</f>
        <v>2.1899999999999977</v>
      </c>
    </row>
    <row r="3" spans="1:17" x14ac:dyDescent="0.55000000000000004">
      <c r="A3">
        <v>-60</v>
      </c>
      <c r="B3">
        <v>-76.19</v>
      </c>
      <c r="C3">
        <f t="shared" ref="C3:C12" si="0">ABS(B3+80)</f>
        <v>3.8100000000000023</v>
      </c>
      <c r="D3">
        <v>-60.94</v>
      </c>
      <c r="E3">
        <f t="shared" ref="E3:E12" si="1">ABS(D3+60)</f>
        <v>0.93999999999999773</v>
      </c>
      <c r="F3">
        <v>-28.06</v>
      </c>
      <c r="G3">
        <f t="shared" ref="G3:G12" si="2">ABS(F3+30)</f>
        <v>1.9400000000000013</v>
      </c>
      <c r="H3">
        <v>1.25</v>
      </c>
      <c r="I3">
        <f t="shared" ref="I3:I12" si="3">ABS(H3)</f>
        <v>1.25</v>
      </c>
      <c r="J3">
        <v>32.380000000000003</v>
      </c>
      <c r="K3">
        <f t="shared" ref="K3:K12" si="4">ABS(30-J3)</f>
        <v>2.3800000000000026</v>
      </c>
      <c r="L3">
        <v>46.31</v>
      </c>
      <c r="M3">
        <f t="shared" ref="M3:M12" si="5">ABS(60-L3)</f>
        <v>13.689999999999998</v>
      </c>
      <c r="N3">
        <v>69.69</v>
      </c>
      <c r="O3">
        <f t="shared" ref="O3:O12" si="6">ABS(80-N3)</f>
        <v>10.310000000000002</v>
      </c>
    </row>
    <row r="4" spans="1:17" x14ac:dyDescent="0.55000000000000004">
      <c r="A4">
        <v>-40</v>
      </c>
      <c r="B4">
        <v>-77.69</v>
      </c>
      <c r="C4">
        <f t="shared" si="0"/>
        <v>2.3100000000000023</v>
      </c>
      <c r="D4">
        <v>-61.75</v>
      </c>
      <c r="E4">
        <f t="shared" si="1"/>
        <v>1.75</v>
      </c>
      <c r="F4">
        <v>-29.56</v>
      </c>
      <c r="G4">
        <f t="shared" si="2"/>
        <v>0.44000000000000128</v>
      </c>
      <c r="H4">
        <v>1.19</v>
      </c>
      <c r="I4">
        <f t="shared" si="3"/>
        <v>1.19</v>
      </c>
      <c r="J4">
        <v>32.44</v>
      </c>
      <c r="K4">
        <f t="shared" si="4"/>
        <v>2.4399999999999977</v>
      </c>
      <c r="L4">
        <v>61.44</v>
      </c>
      <c r="M4">
        <f t="shared" si="5"/>
        <v>1.4399999999999977</v>
      </c>
      <c r="N4">
        <v>78.25</v>
      </c>
      <c r="O4">
        <f t="shared" si="6"/>
        <v>1.75</v>
      </c>
    </row>
    <row r="5" spans="1:17" x14ac:dyDescent="0.55000000000000004">
      <c r="A5">
        <v>-20</v>
      </c>
      <c r="B5">
        <v>-75.81</v>
      </c>
      <c r="C5">
        <f t="shared" si="0"/>
        <v>4.1899999999999977</v>
      </c>
      <c r="D5">
        <v>-59.69</v>
      </c>
      <c r="E5">
        <f t="shared" si="1"/>
        <v>0.31000000000000227</v>
      </c>
      <c r="F5">
        <v>-31.19</v>
      </c>
      <c r="G5">
        <f t="shared" si="2"/>
        <v>1.1900000000000013</v>
      </c>
      <c r="H5">
        <v>-0.44</v>
      </c>
      <c r="I5">
        <f t="shared" si="3"/>
        <v>0.44</v>
      </c>
      <c r="J5">
        <v>31.69</v>
      </c>
      <c r="K5">
        <f t="shared" si="4"/>
        <v>1.6900000000000013</v>
      </c>
      <c r="L5">
        <v>61.94</v>
      </c>
      <c r="M5">
        <f t="shared" si="5"/>
        <v>1.9399999999999977</v>
      </c>
      <c r="N5">
        <v>77.63</v>
      </c>
      <c r="O5">
        <f t="shared" si="6"/>
        <v>2.3700000000000045</v>
      </c>
    </row>
    <row r="6" spans="1:17" x14ac:dyDescent="0.55000000000000004">
      <c r="A6">
        <v>0</v>
      </c>
      <c r="B6">
        <v>-76.75</v>
      </c>
      <c r="C6">
        <f t="shared" si="0"/>
        <v>3.25</v>
      </c>
      <c r="D6">
        <v>-60.81</v>
      </c>
      <c r="E6">
        <f t="shared" si="1"/>
        <v>0.81000000000000227</v>
      </c>
      <c r="F6">
        <v>-29.25</v>
      </c>
      <c r="G6">
        <f t="shared" si="2"/>
        <v>0.75</v>
      </c>
      <c r="H6">
        <v>1.25</v>
      </c>
      <c r="I6">
        <f t="shared" si="3"/>
        <v>1.25</v>
      </c>
      <c r="J6">
        <v>32.19</v>
      </c>
      <c r="K6">
        <f t="shared" si="4"/>
        <v>2.1899999999999977</v>
      </c>
      <c r="L6">
        <v>62.06</v>
      </c>
      <c r="M6">
        <f t="shared" si="5"/>
        <v>2.0600000000000023</v>
      </c>
      <c r="N6">
        <v>77.19</v>
      </c>
      <c r="O6">
        <f t="shared" si="6"/>
        <v>2.8100000000000023</v>
      </c>
    </row>
    <row r="7" spans="1:17" x14ac:dyDescent="0.55000000000000004">
      <c r="A7">
        <v>20</v>
      </c>
      <c r="B7">
        <v>-76.31</v>
      </c>
      <c r="C7">
        <f t="shared" si="0"/>
        <v>3.6899999999999977</v>
      </c>
      <c r="D7">
        <v>-62.81</v>
      </c>
      <c r="E7">
        <f t="shared" si="1"/>
        <v>2.8100000000000023</v>
      </c>
      <c r="F7">
        <v>-30.06</v>
      </c>
      <c r="G7">
        <f t="shared" si="2"/>
        <v>5.9999999999998721E-2</v>
      </c>
      <c r="H7">
        <v>9.19</v>
      </c>
      <c r="I7">
        <f t="shared" si="3"/>
        <v>9.19</v>
      </c>
      <c r="J7">
        <v>32.56</v>
      </c>
      <c r="K7">
        <f t="shared" si="4"/>
        <v>2.5600000000000023</v>
      </c>
      <c r="L7">
        <v>62.56</v>
      </c>
      <c r="M7">
        <f t="shared" si="5"/>
        <v>2.5600000000000023</v>
      </c>
      <c r="N7">
        <v>77.69</v>
      </c>
      <c r="O7">
        <f t="shared" si="6"/>
        <v>2.3100000000000023</v>
      </c>
    </row>
    <row r="8" spans="1:17" x14ac:dyDescent="0.55000000000000004">
      <c r="A8">
        <v>40</v>
      </c>
      <c r="B8">
        <v>-76.06</v>
      </c>
      <c r="C8">
        <f t="shared" si="0"/>
        <v>3.9399999999999977</v>
      </c>
      <c r="D8">
        <v>-61.56</v>
      </c>
      <c r="E8">
        <f t="shared" si="1"/>
        <v>1.5600000000000023</v>
      </c>
      <c r="F8">
        <v>-28</v>
      </c>
      <c r="G8">
        <f t="shared" si="2"/>
        <v>2</v>
      </c>
      <c r="H8">
        <v>-1.69</v>
      </c>
      <c r="I8">
        <f t="shared" si="3"/>
        <v>1.69</v>
      </c>
      <c r="J8">
        <v>29.19</v>
      </c>
      <c r="K8">
        <f t="shared" si="4"/>
        <v>0.80999999999999872</v>
      </c>
      <c r="L8">
        <v>63.06</v>
      </c>
      <c r="M8">
        <f t="shared" si="5"/>
        <v>3.0600000000000023</v>
      </c>
      <c r="N8">
        <v>78.31</v>
      </c>
      <c r="O8">
        <f t="shared" si="6"/>
        <v>1.6899999999999977</v>
      </c>
    </row>
    <row r="9" spans="1:17" x14ac:dyDescent="0.55000000000000004">
      <c r="A9">
        <v>60</v>
      </c>
      <c r="B9">
        <v>-76.88</v>
      </c>
      <c r="C9">
        <f t="shared" si="0"/>
        <v>3.1200000000000045</v>
      </c>
      <c r="D9">
        <v>-75.63</v>
      </c>
      <c r="E9">
        <f t="shared" si="1"/>
        <v>15.629999999999995</v>
      </c>
      <c r="F9">
        <v>-29.81</v>
      </c>
      <c r="G9">
        <f t="shared" si="2"/>
        <v>0.19000000000000128</v>
      </c>
      <c r="H9">
        <v>-0.56000000000000005</v>
      </c>
      <c r="I9">
        <f t="shared" si="3"/>
        <v>0.56000000000000005</v>
      </c>
      <c r="J9">
        <v>31.5</v>
      </c>
      <c r="K9">
        <f t="shared" si="4"/>
        <v>1.5</v>
      </c>
      <c r="L9">
        <v>60.63</v>
      </c>
      <c r="M9">
        <f t="shared" si="5"/>
        <v>0.63000000000000256</v>
      </c>
      <c r="N9">
        <v>20.81</v>
      </c>
      <c r="O9">
        <f t="shared" si="6"/>
        <v>59.19</v>
      </c>
    </row>
    <row r="10" spans="1:17" x14ac:dyDescent="0.55000000000000004">
      <c r="A10">
        <v>80</v>
      </c>
      <c r="B10">
        <v>-75.44</v>
      </c>
      <c r="C10">
        <f t="shared" si="0"/>
        <v>4.5600000000000023</v>
      </c>
      <c r="D10">
        <v>-64.81</v>
      </c>
      <c r="E10">
        <f t="shared" si="1"/>
        <v>4.8100000000000023</v>
      </c>
      <c r="F10">
        <v>-31.19</v>
      </c>
      <c r="G10">
        <f t="shared" si="2"/>
        <v>1.1900000000000013</v>
      </c>
      <c r="H10">
        <v>-23</v>
      </c>
      <c r="I10">
        <f t="shared" si="3"/>
        <v>23</v>
      </c>
      <c r="J10">
        <v>24.88</v>
      </c>
      <c r="K10">
        <f t="shared" si="4"/>
        <v>5.120000000000001</v>
      </c>
      <c r="L10">
        <v>60.44</v>
      </c>
      <c r="M10">
        <f t="shared" si="5"/>
        <v>0.43999999999999773</v>
      </c>
      <c r="N10">
        <v>77.56</v>
      </c>
      <c r="O10">
        <f t="shared" si="6"/>
        <v>2.4399999999999977</v>
      </c>
    </row>
    <row r="11" spans="1:17" x14ac:dyDescent="0.55000000000000004">
      <c r="B11">
        <v>-94.63</v>
      </c>
      <c r="C11">
        <f t="shared" si="0"/>
        <v>14.629999999999995</v>
      </c>
      <c r="D11">
        <v>-62.25</v>
      </c>
      <c r="E11">
        <f t="shared" si="1"/>
        <v>2.25</v>
      </c>
      <c r="F11">
        <v>-30.06</v>
      </c>
      <c r="G11">
        <f t="shared" si="2"/>
        <v>5.9999999999998721E-2</v>
      </c>
      <c r="H11">
        <v>23.94</v>
      </c>
      <c r="I11">
        <f t="shared" si="3"/>
        <v>23.94</v>
      </c>
      <c r="J11">
        <v>31.5</v>
      </c>
      <c r="K11">
        <f t="shared" si="4"/>
        <v>1.5</v>
      </c>
      <c r="L11">
        <v>61.06</v>
      </c>
      <c r="M11">
        <f t="shared" si="5"/>
        <v>1.0600000000000023</v>
      </c>
      <c r="N11">
        <v>77.5</v>
      </c>
      <c r="O11">
        <f t="shared" si="6"/>
        <v>2.5</v>
      </c>
    </row>
    <row r="12" spans="1:17" x14ac:dyDescent="0.55000000000000004">
      <c r="B12">
        <v>-78.44</v>
      </c>
      <c r="C12">
        <f t="shared" si="0"/>
        <v>1.5600000000000023</v>
      </c>
      <c r="D12">
        <v>-61</v>
      </c>
      <c r="E12">
        <f t="shared" si="1"/>
        <v>1</v>
      </c>
      <c r="F12">
        <v>-29.75</v>
      </c>
      <c r="G12">
        <f t="shared" si="2"/>
        <v>0.25</v>
      </c>
      <c r="H12">
        <v>0</v>
      </c>
      <c r="I12">
        <f t="shared" si="3"/>
        <v>0</v>
      </c>
      <c r="J12">
        <v>32.56</v>
      </c>
      <c r="K12">
        <f t="shared" si="4"/>
        <v>2.5600000000000023</v>
      </c>
      <c r="L12">
        <v>63.44</v>
      </c>
      <c r="M12">
        <f t="shared" si="5"/>
        <v>3.4399999999999977</v>
      </c>
      <c r="N12">
        <v>78.56</v>
      </c>
      <c r="O12">
        <f t="shared" si="6"/>
        <v>1.4399999999999977</v>
      </c>
    </row>
    <row r="14" spans="1:17" x14ac:dyDescent="0.55000000000000004">
      <c r="Q14" t="s">
        <v>35</v>
      </c>
    </row>
    <row r="15" spans="1:17" x14ac:dyDescent="0.55000000000000004">
      <c r="A15" t="s">
        <v>8</v>
      </c>
      <c r="Q15">
        <f>SUM(C2:C12,E2:E12,G2:G12,I2:I12,K2:K12,M2:M12,O2:O12)/70</f>
        <v>4.2688571428571427</v>
      </c>
    </row>
    <row r="16" spans="1:17" x14ac:dyDescent="0.55000000000000004">
      <c r="A16">
        <v>-80</v>
      </c>
      <c r="B16">
        <v>4.5600000000000023</v>
      </c>
    </row>
    <row r="17" spans="1:3" x14ac:dyDescent="0.55000000000000004">
      <c r="A17">
        <v>-80</v>
      </c>
      <c r="B17">
        <v>3.8100000000000023</v>
      </c>
    </row>
    <row r="18" spans="1:3" x14ac:dyDescent="0.55000000000000004">
      <c r="A18">
        <v>-80</v>
      </c>
      <c r="B18">
        <v>2.3100000000000023</v>
      </c>
    </row>
    <row r="19" spans="1:3" x14ac:dyDescent="0.55000000000000004">
      <c r="A19">
        <v>-80</v>
      </c>
      <c r="B19">
        <v>4.1899999999999977</v>
      </c>
    </row>
    <row r="20" spans="1:3" x14ac:dyDescent="0.55000000000000004">
      <c r="A20">
        <v>-80</v>
      </c>
      <c r="B20">
        <v>3.25</v>
      </c>
    </row>
    <row r="21" spans="1:3" x14ac:dyDescent="0.55000000000000004">
      <c r="A21">
        <v>-80</v>
      </c>
      <c r="B21">
        <v>3.6899999999999977</v>
      </c>
    </row>
    <row r="22" spans="1:3" x14ac:dyDescent="0.55000000000000004">
      <c r="A22">
        <v>-80</v>
      </c>
      <c r="B22">
        <v>3.9399999999999977</v>
      </c>
    </row>
    <row r="23" spans="1:3" x14ac:dyDescent="0.55000000000000004">
      <c r="A23">
        <v>-80</v>
      </c>
      <c r="B23">
        <v>3.1200000000000045</v>
      </c>
    </row>
    <row r="24" spans="1:3" x14ac:dyDescent="0.55000000000000004">
      <c r="A24">
        <v>-80</v>
      </c>
      <c r="B24">
        <v>4.5600000000000023</v>
      </c>
    </row>
    <row r="25" spans="1:3" x14ac:dyDescent="0.55000000000000004">
      <c r="A25">
        <v>-80</v>
      </c>
      <c r="B25">
        <v>14.629999999999995</v>
      </c>
    </row>
    <row r="26" spans="1:3" x14ac:dyDescent="0.55000000000000004">
      <c r="A26">
        <v>-80</v>
      </c>
      <c r="B26">
        <v>1.5600000000000023</v>
      </c>
    </row>
    <row r="27" spans="1:3" x14ac:dyDescent="0.55000000000000004">
      <c r="A27">
        <v>-60</v>
      </c>
      <c r="C27">
        <v>0.56000000000000227</v>
      </c>
    </row>
    <row r="28" spans="1:3" x14ac:dyDescent="0.55000000000000004">
      <c r="A28">
        <v>-60</v>
      </c>
      <c r="C28">
        <v>0.93999999999999773</v>
      </c>
    </row>
    <row r="29" spans="1:3" x14ac:dyDescent="0.55000000000000004">
      <c r="A29">
        <v>-60</v>
      </c>
      <c r="C29">
        <v>1.75</v>
      </c>
    </row>
    <row r="30" spans="1:3" x14ac:dyDescent="0.55000000000000004">
      <c r="A30">
        <v>-60</v>
      </c>
      <c r="C30">
        <v>0.31000000000000227</v>
      </c>
    </row>
    <row r="31" spans="1:3" x14ac:dyDescent="0.55000000000000004">
      <c r="A31">
        <v>-60</v>
      </c>
      <c r="C31">
        <v>0.81000000000000227</v>
      </c>
    </row>
    <row r="32" spans="1:3" x14ac:dyDescent="0.55000000000000004">
      <c r="A32">
        <v>-60</v>
      </c>
      <c r="C32">
        <v>2.8100000000000023</v>
      </c>
    </row>
    <row r="33" spans="1:4" x14ac:dyDescent="0.55000000000000004">
      <c r="A33">
        <v>-60</v>
      </c>
      <c r="C33">
        <v>1.5600000000000023</v>
      </c>
    </row>
    <row r="34" spans="1:4" x14ac:dyDescent="0.55000000000000004">
      <c r="A34">
        <v>-60</v>
      </c>
      <c r="C34">
        <v>15.629999999999995</v>
      </c>
    </row>
    <row r="35" spans="1:4" x14ac:dyDescent="0.55000000000000004">
      <c r="A35">
        <v>-60</v>
      </c>
      <c r="C35">
        <v>4.8100000000000023</v>
      </c>
    </row>
    <row r="36" spans="1:4" x14ac:dyDescent="0.55000000000000004">
      <c r="A36">
        <v>-60</v>
      </c>
      <c r="C36">
        <v>2.25</v>
      </c>
    </row>
    <row r="37" spans="1:4" x14ac:dyDescent="0.55000000000000004">
      <c r="A37">
        <v>-60</v>
      </c>
      <c r="C37">
        <v>1</v>
      </c>
    </row>
    <row r="38" spans="1:4" x14ac:dyDescent="0.55000000000000004">
      <c r="A38">
        <v>-30</v>
      </c>
      <c r="D38">
        <v>5.9999999999998721E-2</v>
      </c>
    </row>
    <row r="39" spans="1:4" x14ac:dyDescent="0.55000000000000004">
      <c r="A39">
        <v>-30</v>
      </c>
      <c r="D39">
        <v>1.9400000000000013</v>
      </c>
    </row>
    <row r="40" spans="1:4" x14ac:dyDescent="0.55000000000000004">
      <c r="A40">
        <v>-30</v>
      </c>
      <c r="D40">
        <v>0.44000000000000128</v>
      </c>
    </row>
    <row r="41" spans="1:4" x14ac:dyDescent="0.55000000000000004">
      <c r="A41">
        <v>-30</v>
      </c>
      <c r="D41">
        <v>1.1900000000000013</v>
      </c>
    </row>
    <row r="42" spans="1:4" x14ac:dyDescent="0.55000000000000004">
      <c r="A42">
        <v>-30</v>
      </c>
      <c r="D42">
        <v>0.75</v>
      </c>
    </row>
    <row r="43" spans="1:4" x14ac:dyDescent="0.55000000000000004">
      <c r="A43">
        <v>-30</v>
      </c>
      <c r="D43">
        <v>5.9999999999998721E-2</v>
      </c>
    </row>
    <row r="44" spans="1:4" x14ac:dyDescent="0.55000000000000004">
      <c r="A44">
        <v>-30</v>
      </c>
      <c r="D44">
        <v>2</v>
      </c>
    </row>
    <row r="45" spans="1:4" x14ac:dyDescent="0.55000000000000004">
      <c r="A45">
        <v>-30</v>
      </c>
      <c r="D45">
        <v>0.19000000000000128</v>
      </c>
    </row>
    <row r="46" spans="1:4" x14ac:dyDescent="0.55000000000000004">
      <c r="A46">
        <v>-30</v>
      </c>
      <c r="D46">
        <v>1.1900000000000013</v>
      </c>
    </row>
    <row r="47" spans="1:4" x14ac:dyDescent="0.55000000000000004">
      <c r="A47">
        <v>-30</v>
      </c>
      <c r="D47">
        <v>5.9999999999998721E-2</v>
      </c>
    </row>
    <row r="48" spans="1:4" x14ac:dyDescent="0.55000000000000004">
      <c r="A48">
        <v>-30</v>
      </c>
      <c r="D48">
        <v>0.25</v>
      </c>
    </row>
    <row r="49" spans="1:6" x14ac:dyDescent="0.55000000000000004">
      <c r="A49">
        <v>0</v>
      </c>
      <c r="E49">
        <v>0</v>
      </c>
    </row>
    <row r="50" spans="1:6" x14ac:dyDescent="0.55000000000000004">
      <c r="A50">
        <v>0</v>
      </c>
      <c r="E50">
        <v>1.25</v>
      </c>
    </row>
    <row r="51" spans="1:6" x14ac:dyDescent="0.55000000000000004">
      <c r="A51">
        <v>0</v>
      </c>
      <c r="E51">
        <v>1.19</v>
      </c>
    </row>
    <row r="52" spans="1:6" x14ac:dyDescent="0.55000000000000004">
      <c r="A52">
        <v>0</v>
      </c>
      <c r="E52">
        <v>0.44</v>
      </c>
    </row>
    <row r="53" spans="1:6" x14ac:dyDescent="0.55000000000000004">
      <c r="A53">
        <v>0</v>
      </c>
      <c r="E53">
        <v>1.25</v>
      </c>
    </row>
    <row r="54" spans="1:6" x14ac:dyDescent="0.55000000000000004">
      <c r="A54">
        <v>0</v>
      </c>
      <c r="E54">
        <v>9.19</v>
      </c>
    </row>
    <row r="55" spans="1:6" x14ac:dyDescent="0.55000000000000004">
      <c r="A55">
        <v>0</v>
      </c>
      <c r="E55">
        <v>1.69</v>
      </c>
    </row>
    <row r="56" spans="1:6" x14ac:dyDescent="0.55000000000000004">
      <c r="A56">
        <v>0</v>
      </c>
      <c r="E56">
        <v>0.56000000000000005</v>
      </c>
    </row>
    <row r="57" spans="1:6" x14ac:dyDescent="0.55000000000000004">
      <c r="A57">
        <v>0</v>
      </c>
      <c r="E57">
        <v>23</v>
      </c>
    </row>
    <row r="58" spans="1:6" x14ac:dyDescent="0.55000000000000004">
      <c r="A58">
        <v>0</v>
      </c>
      <c r="E58">
        <v>23.94</v>
      </c>
    </row>
    <row r="59" spans="1:6" x14ac:dyDescent="0.55000000000000004">
      <c r="A59">
        <v>0</v>
      </c>
      <c r="E59">
        <v>0</v>
      </c>
    </row>
    <row r="60" spans="1:6" x14ac:dyDescent="0.55000000000000004">
      <c r="A60">
        <v>30</v>
      </c>
      <c r="F60">
        <v>2.5600000000000023</v>
      </c>
    </row>
    <row r="61" spans="1:6" x14ac:dyDescent="0.55000000000000004">
      <c r="A61">
        <v>30</v>
      </c>
      <c r="F61">
        <v>2.3800000000000026</v>
      </c>
    </row>
    <row r="62" spans="1:6" x14ac:dyDescent="0.55000000000000004">
      <c r="A62">
        <v>30</v>
      </c>
      <c r="F62">
        <v>2.4399999999999977</v>
      </c>
    </row>
    <row r="63" spans="1:6" x14ac:dyDescent="0.55000000000000004">
      <c r="A63">
        <v>30</v>
      </c>
      <c r="F63">
        <v>1.6900000000000013</v>
      </c>
    </row>
    <row r="64" spans="1:6" x14ac:dyDescent="0.55000000000000004">
      <c r="A64">
        <v>30</v>
      </c>
      <c r="F64">
        <v>2.1899999999999977</v>
      </c>
    </row>
    <row r="65" spans="1:7" x14ac:dyDescent="0.55000000000000004">
      <c r="A65">
        <v>30</v>
      </c>
      <c r="F65">
        <v>2.5600000000000023</v>
      </c>
    </row>
    <row r="66" spans="1:7" x14ac:dyDescent="0.55000000000000004">
      <c r="A66">
        <v>30</v>
      </c>
      <c r="F66">
        <v>0.80999999999999872</v>
      </c>
    </row>
    <row r="67" spans="1:7" x14ac:dyDescent="0.55000000000000004">
      <c r="A67">
        <v>30</v>
      </c>
      <c r="F67">
        <v>1.5</v>
      </c>
    </row>
    <row r="68" spans="1:7" x14ac:dyDescent="0.55000000000000004">
      <c r="A68">
        <v>30</v>
      </c>
      <c r="F68">
        <v>5.120000000000001</v>
      </c>
    </row>
    <row r="69" spans="1:7" x14ac:dyDescent="0.55000000000000004">
      <c r="A69">
        <v>30</v>
      </c>
      <c r="F69">
        <v>1.5</v>
      </c>
    </row>
    <row r="70" spans="1:7" x14ac:dyDescent="0.55000000000000004">
      <c r="A70">
        <v>30</v>
      </c>
      <c r="F70">
        <v>2.5600000000000023</v>
      </c>
    </row>
    <row r="71" spans="1:7" x14ac:dyDescent="0.55000000000000004">
      <c r="A71">
        <v>60</v>
      </c>
      <c r="G71">
        <v>1.5</v>
      </c>
    </row>
    <row r="72" spans="1:7" x14ac:dyDescent="0.55000000000000004">
      <c r="A72">
        <v>60</v>
      </c>
      <c r="G72">
        <v>13.689999999999998</v>
      </c>
    </row>
    <row r="73" spans="1:7" x14ac:dyDescent="0.55000000000000004">
      <c r="A73">
        <v>60</v>
      </c>
      <c r="G73">
        <v>1.4399999999999977</v>
      </c>
    </row>
    <row r="74" spans="1:7" x14ac:dyDescent="0.55000000000000004">
      <c r="A74">
        <v>60</v>
      </c>
      <c r="G74">
        <v>1.9399999999999977</v>
      </c>
    </row>
    <row r="75" spans="1:7" x14ac:dyDescent="0.55000000000000004">
      <c r="A75">
        <v>60</v>
      </c>
      <c r="G75">
        <v>2.0600000000000023</v>
      </c>
    </row>
    <row r="76" spans="1:7" x14ac:dyDescent="0.55000000000000004">
      <c r="A76">
        <v>60</v>
      </c>
      <c r="G76">
        <v>2.5600000000000023</v>
      </c>
    </row>
    <row r="77" spans="1:7" x14ac:dyDescent="0.55000000000000004">
      <c r="A77">
        <v>60</v>
      </c>
      <c r="G77">
        <v>3.0600000000000023</v>
      </c>
    </row>
    <row r="78" spans="1:7" x14ac:dyDescent="0.55000000000000004">
      <c r="A78">
        <v>60</v>
      </c>
      <c r="G78">
        <v>0.63000000000000256</v>
      </c>
    </row>
    <row r="79" spans="1:7" x14ac:dyDescent="0.55000000000000004">
      <c r="A79">
        <v>60</v>
      </c>
      <c r="G79">
        <v>0.43999999999999773</v>
      </c>
    </row>
    <row r="80" spans="1:7" x14ac:dyDescent="0.55000000000000004">
      <c r="A80">
        <v>60</v>
      </c>
      <c r="G80">
        <v>1.0600000000000023</v>
      </c>
    </row>
    <row r="81" spans="1:8" x14ac:dyDescent="0.55000000000000004">
      <c r="A81">
        <v>60</v>
      </c>
      <c r="G81">
        <v>3.4399999999999977</v>
      </c>
    </row>
    <row r="82" spans="1:8" x14ac:dyDescent="0.55000000000000004">
      <c r="A82">
        <v>80</v>
      </c>
      <c r="H82">
        <v>2.1899999999999977</v>
      </c>
    </row>
    <row r="83" spans="1:8" x14ac:dyDescent="0.55000000000000004">
      <c r="A83">
        <v>80</v>
      </c>
      <c r="H83">
        <v>10.310000000000002</v>
      </c>
    </row>
    <row r="84" spans="1:8" x14ac:dyDescent="0.55000000000000004">
      <c r="A84">
        <v>80</v>
      </c>
      <c r="H84">
        <v>1.75</v>
      </c>
    </row>
    <row r="85" spans="1:8" x14ac:dyDescent="0.55000000000000004">
      <c r="A85">
        <v>80</v>
      </c>
      <c r="H85">
        <v>2.3700000000000045</v>
      </c>
    </row>
    <row r="86" spans="1:8" x14ac:dyDescent="0.55000000000000004">
      <c r="A86">
        <v>80</v>
      </c>
      <c r="H86">
        <v>2.8100000000000023</v>
      </c>
    </row>
    <row r="87" spans="1:8" x14ac:dyDescent="0.55000000000000004">
      <c r="A87">
        <v>80</v>
      </c>
      <c r="H87">
        <v>2.3100000000000023</v>
      </c>
    </row>
    <row r="88" spans="1:8" x14ac:dyDescent="0.55000000000000004">
      <c r="A88">
        <v>80</v>
      </c>
      <c r="H88">
        <v>1.6899999999999977</v>
      </c>
    </row>
    <row r="89" spans="1:8" x14ac:dyDescent="0.55000000000000004">
      <c r="A89">
        <v>80</v>
      </c>
      <c r="H89">
        <v>59.19</v>
      </c>
    </row>
    <row r="90" spans="1:8" x14ac:dyDescent="0.55000000000000004">
      <c r="A90">
        <v>80</v>
      </c>
      <c r="H90">
        <v>2.4399999999999977</v>
      </c>
    </row>
    <row r="91" spans="1:8" x14ac:dyDescent="0.55000000000000004">
      <c r="A91">
        <v>80</v>
      </c>
      <c r="H91">
        <v>2.5</v>
      </c>
    </row>
    <row r="92" spans="1:8" x14ac:dyDescent="0.55000000000000004">
      <c r="A92">
        <v>80</v>
      </c>
      <c r="H92">
        <v>1.4399999999999977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</vt:lpstr>
      <vt:lpstr>Alpha_Err</vt:lpstr>
      <vt:lpstr>Beta</vt:lpstr>
      <vt:lpstr>Beta_Err</vt:lpstr>
      <vt:lpstr>Gamma</vt:lpstr>
      <vt:lpstr>Gamma_Err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Schirber</dc:creator>
  <cp:lastModifiedBy>Simon Schirber</cp:lastModifiedBy>
  <dcterms:created xsi:type="dcterms:W3CDTF">2022-12-06T06:40:38Z</dcterms:created>
  <dcterms:modified xsi:type="dcterms:W3CDTF">2022-12-07T09:17:07Z</dcterms:modified>
</cp:coreProperties>
</file>