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codeName="ThisWorkbook"/>
  <xr:revisionPtr revIDLastSave="0" documentId="8_{B3F77D8D-DFF2-483D-98CD-2305A5AE93EA}" xr6:coauthVersionLast="47" xr6:coauthVersionMax="47" xr10:uidLastSave="{00000000-0000-0000-0000-000000000000}"/>
  <bookViews>
    <workbookView xWindow="-120" yWindow="-120" windowWidth="29040" windowHeight="16440" tabRatio="415" firstSheet="1" activeTab="1" xr2:uid="{00000000-000D-0000-FFFF-FFFF00000000}"/>
  </bookViews>
  <sheets>
    <sheet name="About" sheetId="12" r:id="rId1"/>
    <sheet name="Light" sheetId="17" r:id="rId2"/>
    <sheet name="Dark" sheetId="16" r:id="rId3"/>
    <sheet name="Colour" sheetId="18" r:id="rId4"/>
  </sheets>
  <definedNames>
    <definedName name="_xlnm.Print_Titles" localSheetId="3">Colour!$6:$9</definedName>
    <definedName name="_xlnm.Print_Titles" localSheetId="2">Dark!$6:$9</definedName>
    <definedName name="_xlnm.Print_Titles" localSheetId="1">Light!$6:$9</definedName>
    <definedName name="Project_Start" localSheetId="3">Colour!$C$6</definedName>
    <definedName name="Project_Start" localSheetId="2">Dark!$C$6</definedName>
    <definedName name="Project_Start" localSheetId="1">Light!$C$6</definedName>
    <definedName name="Scrolling_Increment" localSheetId="3">Colour!$C$7</definedName>
    <definedName name="Scrolling_Increment" localSheetId="2">Dark!$C$7</definedName>
    <definedName name="Scrolling_Increment" localSheetId="1">Light!$C$7</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4" i="17" l="1"/>
  <c r="F66" i="17"/>
  <c r="F65" i="17"/>
  <c r="F64" i="17"/>
  <c r="F63" i="17"/>
  <c r="F62" i="17"/>
  <c r="F36" i="17"/>
  <c r="F37" i="17" s="1"/>
  <c r="F38" i="17" s="1"/>
  <c r="F39" i="17" s="1"/>
  <c r="F40" i="17" s="1"/>
  <c r="F41" i="17" s="1"/>
  <c r="F42" i="17" s="1"/>
  <c r="F43" i="17" s="1"/>
  <c r="F45" i="17" s="1"/>
  <c r="F46" i="17" s="1"/>
  <c r="F47" i="17" s="1"/>
  <c r="F48" i="17" s="1"/>
  <c r="F49" i="17" s="1"/>
  <c r="F50" i="17" s="1"/>
  <c r="F52" i="17" s="1"/>
  <c r="F54" i="17" s="1"/>
  <c r="F55" i="17" s="1"/>
  <c r="F56" i="17" s="1"/>
  <c r="F57" i="17" s="1"/>
  <c r="F58" i="17" s="1"/>
  <c r="F59" i="17" s="1"/>
  <c r="F15" i="17"/>
  <c r="F16" i="17" s="1"/>
  <c r="F17" i="17" s="1"/>
  <c r="F18" i="17" s="1"/>
  <c r="F22" i="17" s="1"/>
  <c r="F24" i="17" s="1"/>
  <c r="F25" i="17" s="1"/>
  <c r="F26" i="17" s="1"/>
  <c r="F13" i="18" l="1"/>
  <c r="F12" i="18"/>
  <c r="F24" i="18" l="1"/>
  <c r="F25" i="18" s="1"/>
  <c r="F26" i="18" s="1"/>
  <c r="F15" i="18"/>
  <c r="F18" i="18"/>
  <c r="F19" i="18" s="1"/>
  <c r="F20" i="18" s="1"/>
  <c r="F21" i="18" s="1"/>
  <c r="F16" i="18"/>
  <c r="F28" i="18" s="1"/>
  <c r="F14" i="18"/>
  <c r="F28" i="17"/>
  <c r="F29" i="17" s="1"/>
  <c r="F30" i="17" s="1"/>
  <c r="F31" i="17" s="1"/>
  <c r="F27" i="18" l="1"/>
  <c r="F30" i="18" s="1"/>
  <c r="F31" i="18" s="1"/>
  <c r="F32" i="18" s="1"/>
  <c r="F22" i="18"/>
  <c r="I7" i="17"/>
  <c r="I35" i="17" s="1"/>
  <c r="C6" i="18" l="1" a="1"/>
  <c r="C6" i="18" s="1"/>
  <c r="I7" i="18" s="1"/>
  <c r="I26" i="18" s="1"/>
  <c r="J7" i="17"/>
  <c r="J35" i="17" s="1"/>
  <c r="I9" i="17"/>
  <c r="I23" i="17"/>
  <c r="I13" i="17"/>
  <c r="I11" i="17"/>
  <c r="I24" i="17"/>
  <c r="I25" i="17"/>
  <c r="I16" i="17"/>
  <c r="I26" i="17"/>
  <c r="I12" i="17"/>
  <c r="I17" i="17"/>
  <c r="I15" i="17"/>
  <c r="I33" i="17"/>
  <c r="I14" i="17"/>
  <c r="I6" i="17"/>
  <c r="I34" i="17"/>
  <c r="I28" i="17"/>
  <c r="J15" i="17" l="1"/>
  <c r="J28" i="17"/>
  <c r="J14" i="17"/>
  <c r="J16" i="17"/>
  <c r="J26" i="17"/>
  <c r="J24" i="17"/>
  <c r="J33" i="17"/>
  <c r="K7" i="17"/>
  <c r="K33" i="17" s="1"/>
  <c r="J17" i="17"/>
  <c r="J23" i="17"/>
  <c r="J34" i="17"/>
  <c r="J9" i="17"/>
  <c r="J12" i="17"/>
  <c r="J11" i="17"/>
  <c r="J13" i="17"/>
  <c r="J25"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28" i="17"/>
  <c r="K9" i="17"/>
  <c r="K13" i="17"/>
  <c r="K12" i="17"/>
  <c r="K11" i="17"/>
  <c r="K34" i="17"/>
  <c r="K17" i="17"/>
  <c r="K25" i="17"/>
  <c r="K26" i="17"/>
  <c r="K23" i="17"/>
  <c r="K14" i="17"/>
  <c r="K15" i="17"/>
  <c r="L7" i="17"/>
  <c r="L35" i="17" s="1"/>
  <c r="K16"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6" i="17"/>
  <c r="L15" i="17"/>
  <c r="L16" i="17"/>
  <c r="L13" i="17"/>
  <c r="M7" i="17"/>
  <c r="M35" i="17" s="1"/>
  <c r="L17" i="17"/>
  <c r="L33" i="17"/>
  <c r="L24" i="17"/>
  <c r="L9" i="17"/>
  <c r="L12" i="17"/>
  <c r="L25" i="17"/>
  <c r="L34" i="17"/>
  <c r="L14" i="17"/>
  <c r="L11" i="17"/>
  <c r="L23" i="17"/>
  <c r="L28" i="17"/>
  <c r="K21" i="18"/>
  <c r="K20" i="18"/>
  <c r="K31" i="18"/>
  <c r="K18" i="18"/>
  <c r="K24" i="18"/>
  <c r="K9" i="18"/>
  <c r="K25" i="18"/>
  <c r="K27" i="18"/>
  <c r="K34" i="18"/>
  <c r="K13" i="18"/>
  <c r="K14" i="18"/>
  <c r="K16" i="18"/>
  <c r="K22" i="18"/>
  <c r="K28" i="18"/>
  <c r="K32" i="18"/>
  <c r="K15" i="18"/>
  <c r="L7" i="18"/>
  <c r="L35" i="18" s="1"/>
  <c r="K19" i="18"/>
  <c r="K17" i="18"/>
  <c r="K23" i="18"/>
  <c r="K29" i="18"/>
  <c r="M12" i="17" l="1"/>
  <c r="M34" i="17"/>
  <c r="M14" i="17"/>
  <c r="M24" i="17"/>
  <c r="M28" i="17"/>
  <c r="M17" i="17"/>
  <c r="M15" i="17"/>
  <c r="M26" i="17"/>
  <c r="M33" i="17"/>
  <c r="M16" i="17"/>
  <c r="M9" i="17"/>
  <c r="N7" i="17"/>
  <c r="N35" i="17" s="1"/>
  <c r="M13" i="17"/>
  <c r="M11" i="17"/>
  <c r="M23" i="17"/>
  <c r="M25"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15" i="17"/>
  <c r="N23" i="17"/>
  <c r="N25" i="17"/>
  <c r="O7" i="17"/>
  <c r="O33" i="17" s="1"/>
  <c r="N26" i="17"/>
  <c r="N33" i="17"/>
  <c r="N12" i="17"/>
  <c r="N14" i="17"/>
  <c r="N28" i="17"/>
  <c r="M33" i="18"/>
  <c r="N9" i="17"/>
  <c r="N16" i="17"/>
  <c r="N13" i="17"/>
  <c r="N24" i="17"/>
  <c r="N34"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4" i="17"/>
  <c r="O16" i="17"/>
  <c r="O9" i="17"/>
  <c r="O11" i="17"/>
  <c r="O25" i="17"/>
  <c r="O17" i="17"/>
  <c r="O23" i="17"/>
  <c r="O35" i="17"/>
  <c r="O15" i="17"/>
  <c r="O24" i="17"/>
  <c r="O26" i="17"/>
  <c r="O14" i="17"/>
  <c r="P7" i="17"/>
  <c r="P33" i="17" s="1"/>
  <c r="O13" i="17"/>
  <c r="O28"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12" i="17"/>
  <c r="P34" i="17"/>
  <c r="P25" i="17"/>
  <c r="P23" i="17"/>
  <c r="P14" i="17"/>
  <c r="P16" i="17"/>
  <c r="P28" i="17"/>
  <c r="P35" i="17"/>
  <c r="P6" i="17"/>
  <c r="P9" i="17"/>
  <c r="P24" i="17"/>
  <c r="P17" i="17"/>
  <c r="P13" i="17"/>
  <c r="P11" i="17"/>
  <c r="Q7"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3" i="17"/>
  <c r="Q17" i="17"/>
  <c r="Q28" i="17"/>
  <c r="Q9" i="17"/>
  <c r="Q24" i="17"/>
  <c r="Q25" i="17"/>
  <c r="Q14" i="17"/>
  <c r="Q11" i="17"/>
  <c r="Q23" i="17"/>
  <c r="Q26" i="17"/>
  <c r="Q12" i="17"/>
  <c r="R7" i="17"/>
  <c r="R33" i="17" s="1"/>
  <c r="Q16" i="17"/>
  <c r="Q15" i="17"/>
  <c r="Q35" i="17"/>
  <c r="Q33"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S7" i="17" l="1"/>
  <c r="R28" i="17"/>
  <c r="R13" i="17"/>
  <c r="R34" i="17"/>
  <c r="R11" i="17"/>
  <c r="R12" i="17"/>
  <c r="R14" i="17"/>
  <c r="R24" i="17"/>
  <c r="R35" i="17"/>
  <c r="R9" i="17"/>
  <c r="R25" i="17"/>
  <c r="R16" i="17"/>
  <c r="R26" i="17"/>
  <c r="R15" i="17"/>
  <c r="R17" i="17"/>
  <c r="R23"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16" i="17" l="1"/>
  <c r="S25" i="17"/>
  <c r="S15" i="17"/>
  <c r="T7" i="17"/>
  <c r="S14" i="17"/>
  <c r="S28" i="17"/>
  <c r="S33" i="17"/>
  <c r="S12" i="17"/>
  <c r="S34" i="17"/>
  <c r="S9" i="17"/>
  <c r="S17" i="17"/>
  <c r="S26" i="17"/>
  <c r="S13" i="17"/>
  <c r="S35" i="17"/>
  <c r="S11" i="17"/>
  <c r="S24"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17" i="17"/>
  <c r="T33" i="17"/>
  <c r="T23" i="17"/>
  <c r="T26" i="17"/>
  <c r="T24" i="17"/>
  <c r="T34" i="17"/>
  <c r="T13" i="17"/>
  <c r="U7" i="17"/>
  <c r="T14" i="17"/>
  <c r="T9" i="17"/>
  <c r="T12" i="17"/>
  <c r="T25" i="17"/>
  <c r="T28" i="17"/>
  <c r="T35" i="17"/>
  <c r="T11" i="17"/>
  <c r="T16"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5" i="17" l="1"/>
  <c r="U15" i="17"/>
  <c r="U17" i="17"/>
  <c r="U11" i="17"/>
  <c r="U24" i="17"/>
  <c r="U34" i="17"/>
  <c r="V7" i="17"/>
  <c r="V33" i="17" s="1"/>
  <c r="U25" i="17"/>
  <c r="U28" i="17"/>
  <c r="U16" i="17"/>
  <c r="U14" i="17"/>
  <c r="U26" i="17"/>
  <c r="U12" i="17"/>
  <c r="U13" i="17"/>
  <c r="U9" i="17"/>
  <c r="U23"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6" i="17"/>
  <c r="V25" i="17"/>
  <c r="V34" i="17"/>
  <c r="V11" i="17"/>
  <c r="V24" i="17"/>
  <c r="V14" i="17"/>
  <c r="W7" i="17"/>
  <c r="V28" i="17"/>
  <c r="V15" i="17"/>
  <c r="V17" i="17"/>
  <c r="V23" i="17"/>
  <c r="V35" i="17"/>
  <c r="V13" i="17"/>
  <c r="V26" i="17"/>
  <c r="V9" i="17"/>
  <c r="V12"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15" i="17"/>
  <c r="W17" i="17"/>
  <c r="W23" i="17"/>
  <c r="W6" i="17"/>
  <c r="W33" i="17"/>
  <c r="W34" i="17"/>
  <c r="X7" i="17"/>
  <c r="X34" i="17" s="1"/>
  <c r="W13" i="17"/>
  <c r="W16" i="17"/>
  <c r="W9" i="17"/>
  <c r="W12" i="17"/>
  <c r="W25" i="17"/>
  <c r="W28" i="17"/>
  <c r="W35" i="17"/>
  <c r="W14" i="17"/>
  <c r="W11" i="17"/>
  <c r="W26"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l="1"/>
  <c r="X14" i="17"/>
  <c r="X11" i="17"/>
  <c r="X15" i="17"/>
  <c r="X24" i="17"/>
  <c r="X33" i="17"/>
  <c r="X17" i="17"/>
  <c r="X9" i="17"/>
  <c r="X28" i="17"/>
  <c r="Y7" i="17"/>
  <c r="X12" i="17"/>
  <c r="X13" i="17"/>
  <c r="X26" i="17"/>
  <c r="X25"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1" i="17" l="1"/>
  <c r="Y28" i="17"/>
  <c r="Y9" i="17"/>
  <c r="Y26" i="17"/>
  <c r="Z7" i="17"/>
  <c r="Y34" i="17"/>
  <c r="Y14" i="17"/>
  <c r="Y15" i="17"/>
  <c r="Y12" i="17"/>
  <c r="Y16" i="17"/>
  <c r="Y24" i="17"/>
  <c r="Y33" i="17"/>
  <c r="Y13" i="17"/>
  <c r="Y25" i="17"/>
  <c r="Y35" i="17"/>
  <c r="Y17" i="17"/>
  <c r="Y23"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3" i="17" l="1"/>
  <c r="Z13" i="17"/>
  <c r="Z14" i="17"/>
  <c r="Z9" i="17"/>
  <c r="Z24" i="17"/>
  <c r="Z12" i="17"/>
  <c r="Z26" i="17"/>
  <c r="Z11" i="17"/>
  <c r="Z25" i="17"/>
  <c r="Z35" i="17"/>
  <c r="Z16" i="17"/>
  <c r="Z33" i="17"/>
  <c r="Z15" i="17"/>
  <c r="Z17" i="17"/>
  <c r="Z34" i="17"/>
  <c r="Z28" i="17"/>
  <c r="AA7" i="17"/>
  <c r="AA33" i="17" s="1"/>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B7" i="17" l="1"/>
  <c r="AB34" i="17" s="1"/>
  <c r="AA9" i="17"/>
  <c r="AA15" i="17"/>
  <c r="AA34" i="17"/>
  <c r="AA26" i="17"/>
  <c r="AA17" i="17"/>
  <c r="AA28" i="17"/>
  <c r="AA12" i="17"/>
  <c r="AA35" i="17"/>
  <c r="AA14" i="17"/>
  <c r="AA13" i="17"/>
  <c r="AA23" i="17"/>
  <c r="AA11" i="17"/>
  <c r="AA25" i="17"/>
  <c r="AA24" i="17"/>
  <c r="AA16"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C7" i="17" l="1"/>
  <c r="AC35" i="17" s="1"/>
  <c r="AB28" i="17"/>
  <c r="AB12" i="17"/>
  <c r="AB24" i="17"/>
  <c r="AB25" i="17"/>
  <c r="AB26" i="17"/>
  <c r="AB23" i="17"/>
  <c r="AB13" i="17"/>
  <c r="AB14" i="17"/>
  <c r="AB35" i="17"/>
  <c r="AB15" i="17"/>
  <c r="AB33" i="17"/>
  <c r="AB9" i="17"/>
  <c r="AB16" i="17"/>
  <c r="AB11" i="17"/>
  <c r="AB17"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7" i="17" l="1"/>
  <c r="AC16" i="17"/>
  <c r="AC15" i="17"/>
  <c r="AC12" i="17"/>
  <c r="AC26" i="17"/>
  <c r="AC23" i="17"/>
  <c r="AC24" i="17"/>
  <c r="AC25" i="17"/>
  <c r="AC34" i="17"/>
  <c r="AC13" i="17"/>
  <c r="AC28" i="17"/>
  <c r="AC14" i="17"/>
  <c r="AC9" i="17"/>
  <c r="AC33" i="17"/>
  <c r="AD7" i="17"/>
  <c r="AD28" i="17" s="1"/>
  <c r="AC11"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6" i="17" l="1"/>
  <c r="AD25" i="17"/>
  <c r="AD13" i="17"/>
  <c r="AD6" i="17"/>
  <c r="AD34" i="17"/>
  <c r="AD14" i="17"/>
  <c r="AD23" i="17"/>
  <c r="AD11" i="17"/>
  <c r="AD9" i="17"/>
  <c r="AD35" i="17"/>
  <c r="AD15" i="17"/>
  <c r="AD26" i="17"/>
  <c r="AE7" i="17"/>
  <c r="AE17" i="17" s="1"/>
  <c r="AD33" i="17"/>
  <c r="AD12" i="17"/>
  <c r="AD24" i="17"/>
  <c r="AD17"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3" i="17" l="1"/>
  <c r="AE34" i="17"/>
  <c r="AE14" i="17"/>
  <c r="AE25" i="17"/>
  <c r="AE35" i="17"/>
  <c r="AF7" i="17"/>
  <c r="AF34" i="17" s="1"/>
  <c r="AE23" i="17"/>
  <c r="AE12" i="17"/>
  <c r="AE26" i="17"/>
  <c r="AE24" i="17"/>
  <c r="AE33" i="17"/>
  <c r="AE28" i="17"/>
  <c r="AE11" i="17"/>
  <c r="AE16" i="17"/>
  <c r="AE9" i="17"/>
  <c r="AE15"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4" i="17" l="1"/>
  <c r="AF12" i="17"/>
  <c r="AF25" i="17"/>
  <c r="AF28" i="17"/>
  <c r="AF23" i="17"/>
  <c r="AF17" i="17"/>
  <c r="AF13" i="17"/>
  <c r="AF16" i="17"/>
  <c r="AF9" i="17"/>
  <c r="AF26" i="17"/>
  <c r="AF11" i="17"/>
  <c r="AF35" i="17"/>
  <c r="AF15" i="17"/>
  <c r="AG7" i="17"/>
  <c r="AG15" i="17" s="1"/>
  <c r="AF33" i="17"/>
  <c r="AF24"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H7" i="17" l="1"/>
  <c r="AH17" i="17" s="1"/>
  <c r="AG35" i="17"/>
  <c r="AG17" i="17"/>
  <c r="AG11" i="17"/>
  <c r="AG23" i="17"/>
  <c r="AG13" i="17"/>
  <c r="AG14" i="17"/>
  <c r="AG28" i="17"/>
  <c r="AG34" i="17"/>
  <c r="AG26" i="17"/>
  <c r="AG25" i="17"/>
  <c r="AG12" i="17"/>
  <c r="AG24" i="17"/>
  <c r="AG9" i="17"/>
  <c r="AG33" i="17"/>
  <c r="AG16"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1" i="17" l="1"/>
  <c r="AH13" i="17"/>
  <c r="AH24" i="17"/>
  <c r="AH33" i="17"/>
  <c r="AH15" i="17"/>
  <c r="AH23" i="17"/>
  <c r="AH28" i="17"/>
  <c r="AH34" i="17"/>
  <c r="AI7" i="17"/>
  <c r="AI33" i="17" s="1"/>
  <c r="AH25" i="17"/>
  <c r="AH12" i="17"/>
  <c r="AH26" i="17"/>
  <c r="AH14" i="17"/>
  <c r="AH35" i="17"/>
  <c r="AH16" i="17"/>
  <c r="AH9"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l="1"/>
  <c r="AI34" i="17"/>
  <c r="AI11" i="17"/>
  <c r="AI14" i="17"/>
  <c r="AI17" i="17"/>
  <c r="AI9" i="17"/>
  <c r="AI24" i="17"/>
  <c r="AI25" i="17"/>
  <c r="AI16" i="17"/>
  <c r="AJ7" i="17"/>
  <c r="AJ28" i="17" s="1"/>
  <c r="AI28" i="17"/>
  <c r="AI12" i="17"/>
  <c r="AI23" i="17"/>
  <c r="AI13" i="17"/>
  <c r="AI26" i="17"/>
  <c r="AI15"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4" i="17" l="1"/>
  <c r="AK7" i="17"/>
  <c r="AK26" i="17" s="1"/>
  <c r="AJ12" i="17"/>
  <c r="AJ24" i="17"/>
  <c r="AJ25" i="17"/>
  <c r="AJ26" i="17"/>
  <c r="AJ33" i="17"/>
  <c r="AJ34" i="17"/>
  <c r="AJ13" i="17"/>
  <c r="AJ15" i="17"/>
  <c r="AJ35" i="17"/>
  <c r="AJ16" i="17"/>
  <c r="AJ23" i="17"/>
  <c r="AJ9" i="17"/>
  <c r="AJ17" i="17"/>
  <c r="AJ11"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L7" i="17" l="1"/>
  <c r="AL24" i="17" s="1"/>
  <c r="AK24" i="17"/>
  <c r="AK9" i="17"/>
  <c r="AK28" i="17"/>
  <c r="AK13" i="17"/>
  <c r="AK15" i="17"/>
  <c r="AK14" i="17"/>
  <c r="AK33" i="17"/>
  <c r="AK6" i="17"/>
  <c r="AK35" i="17"/>
  <c r="AK12" i="17"/>
  <c r="AK11" i="17"/>
  <c r="AK25" i="17"/>
  <c r="AK17" i="17"/>
  <c r="AK23" i="17"/>
  <c r="AK34" i="17"/>
  <c r="AK16"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M7" i="17" l="1"/>
  <c r="AM17" i="17" s="1"/>
  <c r="AL16" i="17"/>
  <c r="AL13" i="17"/>
  <c r="AL28" i="17"/>
  <c r="AL34" i="17"/>
  <c r="AL25" i="17"/>
  <c r="AL12" i="17"/>
  <c r="AL26" i="17"/>
  <c r="AL17" i="17"/>
  <c r="AL33" i="17"/>
  <c r="AL35" i="17"/>
  <c r="AL9" i="17"/>
  <c r="AL14" i="17"/>
  <c r="AL11" i="17"/>
  <c r="AL23" i="17"/>
  <c r="AL15" i="17"/>
  <c r="AK11" i="18"/>
  <c r="AK15" i="18"/>
  <c r="AK23" i="18"/>
  <c r="AK24" i="18"/>
  <c r="AK20" i="18"/>
  <c r="AK6" i="18"/>
  <c r="AK16" i="18"/>
  <c r="AK12" i="18"/>
  <c r="AK21" i="18"/>
  <c r="AK9" i="18"/>
  <c r="AK22" i="18"/>
  <c r="AK19" i="18"/>
  <c r="AK35" i="18"/>
  <c r="AK14" i="18"/>
  <c r="AK31" i="18"/>
  <c r="AK28" i="18"/>
  <c r="AK26" i="18"/>
  <c r="AK29" i="18"/>
  <c r="AK30" i="18"/>
  <c r="AL7" i="18"/>
  <c r="AL30" i="18" s="1"/>
  <c r="AK13" i="18"/>
  <c r="AK17" i="18"/>
  <c r="AK18" i="18"/>
  <c r="AK27" i="18"/>
  <c r="AK33" i="18"/>
  <c r="AK32" i="18"/>
  <c r="AK25" i="18"/>
  <c r="AM23" i="17"/>
  <c r="AM12" i="17"/>
  <c r="AN7" i="17"/>
  <c r="AM24" i="17" l="1"/>
  <c r="AM28" i="17"/>
  <c r="AM26" i="17"/>
  <c r="AM33" i="17"/>
  <c r="AM15" i="17"/>
  <c r="AM25" i="17"/>
  <c r="AM34" i="17"/>
  <c r="AM14" i="17"/>
  <c r="AM13" i="17"/>
  <c r="AM35" i="17"/>
  <c r="AM9" i="17"/>
  <c r="AM16" i="17"/>
  <c r="AM11" i="17"/>
  <c r="AL33" i="18"/>
  <c r="AL13" i="18"/>
  <c r="AL25" i="18"/>
  <c r="AL35" i="18"/>
  <c r="AL17" i="18"/>
  <c r="AL11" i="18"/>
  <c r="AL20" i="18"/>
  <c r="AL26" i="18"/>
  <c r="AL31" i="18"/>
  <c r="AL9" i="18"/>
  <c r="AL22" i="18"/>
  <c r="AL34" i="18"/>
  <c r="AM7" i="18"/>
  <c r="AM30" i="18" s="1"/>
  <c r="AL27" i="18"/>
  <c r="AL14" i="18"/>
  <c r="AL24" i="18"/>
  <c r="AL16" i="18"/>
  <c r="AL28" i="18"/>
  <c r="AL15" i="18"/>
  <c r="AL18" i="18"/>
  <c r="AL32" i="18"/>
  <c r="AL12" i="18"/>
  <c r="AL21" i="18"/>
  <c r="AL29" i="18"/>
  <c r="AL19" i="18"/>
  <c r="AL23" i="18"/>
  <c r="AN35" i="17"/>
  <c r="AN34" i="17"/>
  <c r="AN33" i="17"/>
  <c r="AN26" i="17"/>
  <c r="AN28" i="17"/>
  <c r="AN17" i="17"/>
  <c r="AN16" i="17"/>
  <c r="AN15" i="17"/>
  <c r="AN25" i="17"/>
  <c r="AN24" i="17"/>
  <c r="AN12" i="17"/>
  <c r="AO7" i="17"/>
  <c r="AN23" i="17"/>
  <c r="AN11" i="17"/>
  <c r="AN9" i="17"/>
  <c r="AN14" i="17"/>
  <c r="AN13" i="17"/>
  <c r="AM19" i="18" l="1"/>
  <c r="AM9" i="18"/>
  <c r="AM23" i="18"/>
  <c r="AM33" i="18"/>
  <c r="AN7" i="18"/>
  <c r="AN27" i="18" s="1"/>
  <c r="AM28" i="18"/>
  <c r="AM15" i="18"/>
  <c r="AM26" i="18"/>
  <c r="AM31" i="18"/>
  <c r="AM14" i="18"/>
  <c r="AM22" i="18"/>
  <c r="AM32" i="18"/>
  <c r="AM11" i="18"/>
  <c r="AM20" i="18"/>
  <c r="AM27" i="18"/>
  <c r="AM34" i="18"/>
  <c r="AM18" i="18"/>
  <c r="AM35" i="18"/>
  <c r="AM24" i="18"/>
  <c r="AM12" i="18"/>
  <c r="AM21" i="18"/>
  <c r="AM29" i="18"/>
  <c r="AM16" i="18"/>
  <c r="AM17" i="18"/>
  <c r="AM13" i="18"/>
  <c r="AM25" i="18"/>
  <c r="AO25" i="17"/>
  <c r="AO35" i="17"/>
  <c r="AO33" i="17"/>
  <c r="AO28" i="17"/>
  <c r="AO34" i="17"/>
  <c r="AO26" i="17"/>
  <c r="AO15" i="17"/>
  <c r="AO24" i="17"/>
  <c r="AO23" i="17"/>
  <c r="AO11" i="17"/>
  <c r="AO9" i="17"/>
  <c r="AO17" i="17"/>
  <c r="AO16" i="17"/>
  <c r="AO14" i="17"/>
  <c r="AO13" i="17"/>
  <c r="AP7" i="17"/>
  <c r="AO12" i="17"/>
  <c r="AN9" i="18" l="1"/>
  <c r="AN24" i="18"/>
  <c r="AN25" i="18"/>
  <c r="AN31" i="18"/>
  <c r="AN20" i="18"/>
  <c r="AN33" i="18"/>
  <c r="AN17" i="18"/>
  <c r="AN21" i="18"/>
  <c r="AN32" i="18"/>
  <c r="AN11" i="18"/>
  <c r="AN29" i="18"/>
  <c r="AN14" i="18"/>
  <c r="AN26" i="18"/>
  <c r="AN34" i="18"/>
  <c r="AO7" i="18"/>
  <c r="AO26" i="18" s="1"/>
  <c r="AN18" i="18"/>
  <c r="AN22" i="18"/>
  <c r="AN35" i="18"/>
  <c r="AN12" i="18"/>
  <c r="AN23" i="18"/>
  <c r="AN16" i="18"/>
  <c r="AN15" i="18"/>
  <c r="AN30" i="18"/>
  <c r="AN19" i="18"/>
  <c r="AN13" i="18"/>
  <c r="AN28" i="18"/>
  <c r="AP35" i="17"/>
  <c r="AP34" i="17"/>
  <c r="AP33" i="17"/>
  <c r="AP28" i="17"/>
  <c r="AP26" i="17"/>
  <c r="AP24" i="17"/>
  <c r="AP25" i="17"/>
  <c r="AP23" i="17"/>
  <c r="AP17" i="17"/>
  <c r="AP16" i="17"/>
  <c r="AP14" i="17"/>
  <c r="AP15" i="17"/>
  <c r="AP13" i="17"/>
  <c r="AP12" i="17"/>
  <c r="AQ7" i="17"/>
  <c r="AP11" i="17"/>
  <c r="AP9" i="17"/>
  <c r="AO27" i="18" l="1"/>
  <c r="AO21" i="18"/>
  <c r="AO24" i="18"/>
  <c r="AO18" i="18"/>
  <c r="AO28" i="18"/>
  <c r="AO29" i="18"/>
  <c r="AO30" i="18"/>
  <c r="AO15" i="18"/>
  <c r="AO25" i="18"/>
  <c r="AO22" i="18"/>
  <c r="AO32" i="18"/>
  <c r="AO17" i="18"/>
  <c r="AO34" i="18"/>
  <c r="AO9" i="18"/>
  <c r="AO14" i="18"/>
  <c r="AO31" i="18"/>
  <c r="AP7" i="18"/>
  <c r="AP29" i="18" s="1"/>
  <c r="AO11" i="18"/>
  <c r="AO19" i="18"/>
  <c r="AO33" i="18"/>
  <c r="AO12" i="18"/>
  <c r="AO20" i="18"/>
  <c r="AO35" i="18"/>
  <c r="AO13" i="18"/>
  <c r="AO16" i="18"/>
  <c r="AO23" i="18"/>
  <c r="AQ35" i="17"/>
  <c r="AQ34" i="17"/>
  <c r="AQ33" i="17"/>
  <c r="AQ26" i="17"/>
  <c r="AQ25" i="17"/>
  <c r="AQ23" i="17"/>
  <c r="AQ17" i="17"/>
  <c r="AQ16" i="17"/>
  <c r="AQ15" i="17"/>
  <c r="AQ13" i="17"/>
  <c r="AQ28" i="17"/>
  <c r="AQ12" i="17"/>
  <c r="AR7" i="17"/>
  <c r="AQ24" i="17"/>
  <c r="AQ11" i="17"/>
  <c r="AQ9" i="17"/>
  <c r="AQ14" i="17"/>
  <c r="AP9" i="18" l="1"/>
  <c r="AP23" i="18"/>
  <c r="AP21" i="18"/>
  <c r="AP18" i="18"/>
  <c r="AP27" i="18"/>
  <c r="AP25" i="18"/>
  <c r="AP13" i="18"/>
  <c r="AP12" i="18"/>
  <c r="AP31" i="18"/>
  <c r="AP22" i="18"/>
  <c r="AP33" i="18"/>
  <c r="AP14" i="18"/>
  <c r="AQ7" i="18"/>
  <c r="AQ29" i="18" s="1"/>
  <c r="AP26" i="18"/>
  <c r="AP30" i="18"/>
  <c r="AP32" i="18"/>
  <c r="AP11" i="18"/>
  <c r="AP15" i="18"/>
  <c r="AP24" i="18"/>
  <c r="AP34" i="18"/>
  <c r="AP16" i="18"/>
  <c r="AP20" i="18"/>
  <c r="AP28" i="18"/>
  <c r="AP35" i="18"/>
  <c r="AP19" i="18"/>
  <c r="AP17" i="18"/>
  <c r="AR35" i="17"/>
  <c r="AR34" i="17"/>
  <c r="AR33" i="17"/>
  <c r="AR26" i="17"/>
  <c r="AR28" i="17"/>
  <c r="AR17" i="17"/>
  <c r="AR16" i="17"/>
  <c r="AR15" i="17"/>
  <c r="AR24" i="17"/>
  <c r="AR25" i="17"/>
  <c r="AR23" i="17"/>
  <c r="AR12" i="17"/>
  <c r="AS7" i="17"/>
  <c r="AR11" i="17"/>
  <c r="AR9" i="17"/>
  <c r="AR14" i="17"/>
  <c r="AR6" i="17"/>
  <c r="AR13" i="17"/>
  <c r="AQ22" i="18" l="1"/>
  <c r="AQ23" i="18"/>
  <c r="AQ18" i="18"/>
  <c r="AQ25" i="18"/>
  <c r="AQ31" i="18"/>
  <c r="AQ33" i="18"/>
  <c r="AQ26" i="18"/>
  <c r="AQ15" i="18"/>
  <c r="AQ32" i="18"/>
  <c r="AQ14" i="18"/>
  <c r="AQ12" i="18"/>
  <c r="AQ21" i="18"/>
  <c r="AQ30" i="18"/>
  <c r="AQ9" i="18"/>
  <c r="AQ27" i="18"/>
  <c r="AQ11" i="18"/>
  <c r="AQ20" i="18"/>
  <c r="AQ24" i="18"/>
  <c r="AQ35" i="18"/>
  <c r="AQ19" i="18"/>
  <c r="AQ34" i="18"/>
  <c r="AQ13" i="18"/>
  <c r="AQ16" i="18"/>
  <c r="AQ28" i="18"/>
  <c r="AR7" i="18"/>
  <c r="AR23" i="18" s="1"/>
  <c r="AQ17" i="18"/>
  <c r="AS35" i="17"/>
  <c r="AS33" i="17"/>
  <c r="AS25" i="17"/>
  <c r="AS28" i="17"/>
  <c r="AS34" i="17"/>
  <c r="AS15" i="17"/>
  <c r="AS24" i="17"/>
  <c r="AS23" i="17"/>
  <c r="AS26" i="17"/>
  <c r="AS11" i="17"/>
  <c r="AS9" i="17"/>
  <c r="AS14" i="17"/>
  <c r="AS13" i="17"/>
  <c r="AS16" i="17"/>
  <c r="AS12" i="17"/>
  <c r="AS17" i="17"/>
  <c r="AT7" i="17"/>
  <c r="AR19" i="18" l="1"/>
  <c r="AS7" i="18"/>
  <c r="AS34" i="18" s="1"/>
  <c r="AR27" i="18"/>
  <c r="AR12" i="18"/>
  <c r="AR30" i="18"/>
  <c r="AR9" i="18"/>
  <c r="AR14" i="18"/>
  <c r="AR13" i="18"/>
  <c r="AR25" i="18"/>
  <c r="AR33" i="18"/>
  <c r="AR17" i="18"/>
  <c r="AR18" i="18"/>
  <c r="AR26" i="18"/>
  <c r="AR34" i="18"/>
  <c r="AR15" i="18"/>
  <c r="AR20" i="18"/>
  <c r="AR31" i="18"/>
  <c r="AR6" i="18"/>
  <c r="AR11" i="18"/>
  <c r="AR28" i="18"/>
  <c r="AR32" i="18"/>
  <c r="AR16" i="18"/>
  <c r="AR24" i="18"/>
  <c r="AR22" i="18"/>
  <c r="AR35" i="18"/>
  <c r="AR21" i="18"/>
  <c r="AR29" i="18"/>
  <c r="AT35" i="17"/>
  <c r="AT34" i="17"/>
  <c r="AT33" i="17"/>
  <c r="AT28" i="17"/>
  <c r="AT26" i="17"/>
  <c r="AT24" i="17"/>
  <c r="AT23" i="17"/>
  <c r="AT25" i="17"/>
  <c r="AT14" i="17"/>
  <c r="AT13" i="17"/>
  <c r="AT17" i="17"/>
  <c r="AT16" i="17"/>
  <c r="AT12" i="17"/>
  <c r="AU7" i="17"/>
  <c r="AT9" i="17"/>
  <c r="AT15" i="17"/>
  <c r="AT11" i="17"/>
  <c r="AS11" i="18" l="1"/>
  <c r="AS24" i="18"/>
  <c r="AS19" i="18"/>
  <c r="AS32" i="18"/>
  <c r="AS27" i="18"/>
  <c r="AS25" i="18"/>
  <c r="AS20" i="18"/>
  <c r="AS13" i="18"/>
  <c r="AS16" i="18"/>
  <c r="AS26" i="18"/>
  <c r="AS17" i="18"/>
  <c r="AS31" i="18"/>
  <c r="AS14" i="18"/>
  <c r="AT7" i="18"/>
  <c r="AT25" i="18" s="1"/>
  <c r="AS21" i="18"/>
  <c r="AS28" i="18"/>
  <c r="AS33" i="18"/>
  <c r="AS12" i="18"/>
  <c r="AS22" i="18"/>
  <c r="AS29" i="18"/>
  <c r="AS35" i="18"/>
  <c r="AS9" i="18"/>
  <c r="AS23" i="18"/>
  <c r="AS30" i="18"/>
  <c r="AS15" i="18"/>
  <c r="AS18" i="18"/>
  <c r="AU35" i="17"/>
  <c r="AU34" i="17"/>
  <c r="AU33" i="17"/>
  <c r="AU26" i="17"/>
  <c r="AU23" i="17"/>
  <c r="AU25" i="17"/>
  <c r="AU17" i="17"/>
  <c r="AU16" i="17"/>
  <c r="AU28" i="17"/>
  <c r="AU13" i="17"/>
  <c r="AU24" i="17"/>
  <c r="AU12" i="17"/>
  <c r="AV7" i="17"/>
  <c r="AU15" i="17"/>
  <c r="AU11" i="17"/>
  <c r="AU9" i="17"/>
  <c r="AU14" i="17"/>
  <c r="AT19" i="18" l="1"/>
  <c r="AT30" i="18"/>
  <c r="AT26" i="18"/>
  <c r="AU7" i="18"/>
  <c r="AU29" i="18" s="1"/>
  <c r="AT28" i="18"/>
  <c r="AT16" i="18"/>
  <c r="AT31" i="18"/>
  <c r="AT15" i="18"/>
  <c r="AT32" i="18"/>
  <c r="AT21" i="18"/>
  <c r="AT35" i="18"/>
  <c r="AT13" i="18"/>
  <c r="AT18" i="18"/>
  <c r="AT9" i="18"/>
  <c r="AT20" i="18"/>
  <c r="AT27" i="18"/>
  <c r="AT33" i="18"/>
  <c r="AT11" i="18"/>
  <c r="AT17" i="18"/>
  <c r="AT24" i="18"/>
  <c r="AT34" i="18"/>
  <c r="AT12" i="18"/>
  <c r="AT22" i="18"/>
  <c r="AT29" i="18"/>
  <c r="AT14" i="18"/>
  <c r="AT23" i="18"/>
  <c r="AV35" i="17"/>
  <c r="AV34" i="17"/>
  <c r="AV33" i="17"/>
  <c r="AV26" i="17"/>
  <c r="AV28" i="17"/>
  <c r="AV25" i="17"/>
  <c r="AV17" i="17"/>
  <c r="AV16" i="17"/>
  <c r="AV15" i="17"/>
  <c r="AV24" i="17"/>
  <c r="AV12" i="17"/>
  <c r="AW7" i="17"/>
  <c r="AV11" i="17"/>
  <c r="AV9" i="17"/>
  <c r="AV14" i="17"/>
  <c r="AV23" i="17"/>
  <c r="AV13" i="17"/>
  <c r="AU26" i="18" l="1"/>
  <c r="AU13" i="18"/>
  <c r="AU12" i="18"/>
  <c r="AU21" i="18"/>
  <c r="AU22" i="18"/>
  <c r="AU32" i="18"/>
  <c r="AU31" i="18"/>
  <c r="AU9" i="18"/>
  <c r="AU33" i="18"/>
  <c r="AU11" i="18"/>
  <c r="AU25" i="18"/>
  <c r="AU34" i="18"/>
  <c r="AU20" i="18"/>
  <c r="AU30" i="18"/>
  <c r="AU15" i="18"/>
  <c r="AU23" i="18"/>
  <c r="AU35" i="18"/>
  <c r="AU14" i="18"/>
  <c r="AU27" i="18"/>
  <c r="AU19" i="18"/>
  <c r="AU24" i="18"/>
  <c r="AU18" i="18"/>
  <c r="AU16" i="18"/>
  <c r="AU28" i="18"/>
  <c r="AV7" i="18"/>
  <c r="AV32" i="18" s="1"/>
  <c r="AU17" i="18"/>
  <c r="AW25" i="17"/>
  <c r="AW34" i="17"/>
  <c r="AW28" i="17"/>
  <c r="AW35" i="17"/>
  <c r="AW15" i="17"/>
  <c r="AW24" i="17"/>
  <c r="AW26" i="17"/>
  <c r="AW23" i="17"/>
  <c r="AW11" i="17"/>
  <c r="AW9" i="17"/>
  <c r="AW33" i="17"/>
  <c r="AW17" i="17"/>
  <c r="AW16" i="17"/>
  <c r="AW14" i="17"/>
  <c r="AW13" i="17"/>
  <c r="AX7" i="17"/>
  <c r="AW12" i="17"/>
  <c r="AV19" i="18" l="1"/>
  <c r="AV24" i="18"/>
  <c r="AV29" i="18"/>
  <c r="AV12" i="18"/>
  <c r="AV13" i="18"/>
  <c r="AW7" i="18"/>
  <c r="AW28" i="18" s="1"/>
  <c r="AV17" i="18"/>
  <c r="AV15" i="18"/>
  <c r="AV28" i="18"/>
  <c r="AV20" i="18"/>
  <c r="AV30" i="18"/>
  <c r="AV9" i="18"/>
  <c r="AV14" i="18"/>
  <c r="AV33" i="18"/>
  <c r="AV18" i="18"/>
  <c r="AV35" i="18"/>
  <c r="AV11" i="18"/>
  <c r="AV25" i="18"/>
  <c r="AV22" i="18"/>
  <c r="AV23" i="18"/>
  <c r="AV27" i="18"/>
  <c r="AV16" i="18"/>
  <c r="AV21" i="18"/>
  <c r="AV26" i="18"/>
  <c r="AV34" i="18"/>
  <c r="AV31" i="18"/>
  <c r="AX35" i="17"/>
  <c r="AX34" i="17"/>
  <c r="AX33" i="17"/>
  <c r="AX28" i="17"/>
  <c r="AX26" i="17"/>
  <c r="AX24" i="17"/>
  <c r="AX23" i="17"/>
  <c r="AX17" i="17"/>
  <c r="AX16" i="17"/>
  <c r="AX14" i="17"/>
  <c r="AX15" i="17"/>
  <c r="AX13" i="17"/>
  <c r="AX12" i="17"/>
  <c r="AY7" i="17"/>
  <c r="AX25" i="17"/>
  <c r="AX9" i="17"/>
  <c r="AX11" i="17"/>
  <c r="AW18" i="18" l="1"/>
  <c r="AW27" i="18"/>
  <c r="AW14" i="18"/>
  <c r="AW29" i="18"/>
  <c r="AW25" i="18"/>
  <c r="AW30" i="18"/>
  <c r="AW33" i="18"/>
  <c r="AW11" i="18"/>
  <c r="AW15" i="18"/>
  <c r="AX7" i="18"/>
  <c r="AX34" i="18" s="1"/>
  <c r="AW16" i="18"/>
  <c r="AW22" i="18"/>
  <c r="AW34" i="18"/>
  <c r="AW12" i="18"/>
  <c r="AW20" i="18"/>
  <c r="AW21" i="18"/>
  <c r="AW35" i="18"/>
  <c r="AW9" i="18"/>
  <c r="AW13" i="18"/>
  <c r="AW19" i="18"/>
  <c r="AW32" i="18"/>
  <c r="AW17" i="18"/>
  <c r="AW23" i="18"/>
  <c r="AW26" i="18"/>
  <c r="AW24" i="18"/>
  <c r="AW31" i="18"/>
  <c r="AY35" i="17"/>
  <c r="AY34" i="17"/>
  <c r="AY33" i="17"/>
  <c r="AY26" i="17"/>
  <c r="AY23" i="17"/>
  <c r="AY28" i="17"/>
  <c r="AY17" i="17"/>
  <c r="AY16" i="17"/>
  <c r="AY25" i="17"/>
  <c r="AY24" i="17"/>
  <c r="AY15" i="17"/>
  <c r="AY13" i="17"/>
  <c r="AY12" i="17"/>
  <c r="AZ7" i="17"/>
  <c r="AY11" i="17"/>
  <c r="AY9" i="17"/>
  <c r="AY6" i="17"/>
  <c r="AY14" i="17"/>
  <c r="AX15" i="18" l="1"/>
  <c r="AX20" i="18"/>
  <c r="AX29" i="18"/>
  <c r="AX28" i="18"/>
  <c r="AX14" i="18"/>
  <c r="AX35" i="18"/>
  <c r="AX16" i="18"/>
  <c r="AX17" i="18"/>
  <c r="AX23" i="18"/>
  <c r="AX19" i="18"/>
  <c r="AX18" i="18"/>
  <c r="AX32" i="18"/>
  <c r="AX12" i="18"/>
  <c r="AX31" i="18"/>
  <c r="AX9" i="18"/>
  <c r="AX22" i="18"/>
  <c r="AX27" i="18"/>
  <c r="AX33" i="18"/>
  <c r="AY7" i="18"/>
  <c r="AY30" i="18" s="1"/>
  <c r="AX25" i="18"/>
  <c r="AX21" i="18"/>
  <c r="AX30" i="18"/>
  <c r="AX13" i="18"/>
  <c r="AX11" i="18"/>
  <c r="AX26" i="18"/>
  <c r="AX24" i="18"/>
  <c r="AZ35" i="17"/>
  <c r="AZ34" i="17"/>
  <c r="AZ33" i="17"/>
  <c r="AZ26" i="17"/>
  <c r="AZ28" i="17"/>
  <c r="AZ17" i="17"/>
  <c r="AZ16" i="17"/>
  <c r="AZ25" i="17"/>
  <c r="AZ15" i="17"/>
  <c r="AZ24" i="17"/>
  <c r="AZ12" i="17"/>
  <c r="BA7" i="17"/>
  <c r="AZ11" i="17"/>
  <c r="AZ9" i="17"/>
  <c r="AZ23" i="17"/>
  <c r="AZ14" i="17"/>
  <c r="AZ13" i="17"/>
  <c r="AY31" i="18" l="1"/>
  <c r="AY35" i="18"/>
  <c r="AY32" i="18"/>
  <c r="AY9" i="18"/>
  <c r="AY22" i="18"/>
  <c r="AY15" i="18"/>
  <c r="AY33" i="18"/>
  <c r="AY19" i="18"/>
  <c r="AY20" i="18"/>
  <c r="AY17" i="18"/>
  <c r="AY18" i="18"/>
  <c r="AY26" i="18"/>
  <c r="AY34" i="18"/>
  <c r="AY11" i="18"/>
  <c r="AY23" i="18"/>
  <c r="AY12" i="18"/>
  <c r="AY27" i="18"/>
  <c r="AY14" i="18"/>
  <c r="AY24" i="18"/>
  <c r="AY13" i="18"/>
  <c r="AY25" i="18"/>
  <c r="AY28" i="18"/>
  <c r="AY6" i="18"/>
  <c r="AY16" i="18"/>
  <c r="AY29" i="18"/>
  <c r="AZ7" i="18"/>
  <c r="AZ35" i="18" s="1"/>
  <c r="AY21" i="18"/>
  <c r="BA34" i="17"/>
  <c r="BA25" i="17"/>
  <c r="BA28" i="17"/>
  <c r="BA35" i="17"/>
  <c r="BA33" i="17"/>
  <c r="BA15" i="17"/>
  <c r="BA26" i="17"/>
  <c r="BA24" i="17"/>
  <c r="BA23" i="17"/>
  <c r="BA11" i="17"/>
  <c r="BA9" i="17"/>
  <c r="BA14" i="17"/>
  <c r="BA13" i="17"/>
  <c r="BA17" i="17"/>
  <c r="BB7" i="17"/>
  <c r="BA12" i="17"/>
  <c r="BA16" i="17"/>
  <c r="AZ24" i="18" l="1"/>
  <c r="AZ23" i="18"/>
  <c r="AZ13" i="18"/>
  <c r="AZ30" i="18"/>
  <c r="AZ19" i="18"/>
  <c r="AZ27" i="18"/>
  <c r="AZ12" i="18"/>
  <c r="AZ15" i="18"/>
  <c r="AZ16" i="18"/>
  <c r="AZ20" i="18"/>
  <c r="AZ31" i="18"/>
  <c r="AZ9" i="18"/>
  <c r="AZ29" i="18"/>
  <c r="AZ32" i="18"/>
  <c r="AZ11" i="18"/>
  <c r="AZ25" i="18"/>
  <c r="AZ33" i="18"/>
  <c r="AZ14" i="18"/>
  <c r="AZ17" i="18"/>
  <c r="AZ21" i="18"/>
  <c r="AZ34" i="18"/>
  <c r="AZ18" i="18"/>
  <c r="AZ26" i="18"/>
  <c r="BA7" i="18"/>
  <c r="BA26" i="18" s="1"/>
  <c r="AZ28" i="18"/>
  <c r="AZ22" i="18"/>
  <c r="BB35" i="17"/>
  <c r="BB34" i="17"/>
  <c r="BB33" i="17"/>
  <c r="BB28" i="17"/>
  <c r="BB26" i="17"/>
  <c r="BB25" i="17"/>
  <c r="BB24" i="17"/>
  <c r="BB23" i="17"/>
  <c r="BB14" i="17"/>
  <c r="BB13" i="17"/>
  <c r="BB17" i="17"/>
  <c r="BB16" i="17"/>
  <c r="BB12" i="17"/>
  <c r="BC7" i="17"/>
  <c r="BB11" i="17"/>
  <c r="BB15" i="17"/>
  <c r="BB9" i="17"/>
  <c r="BA20" i="18" l="1"/>
  <c r="BA28" i="18"/>
  <c r="BA16" i="18"/>
  <c r="BA29" i="18"/>
  <c r="BA17" i="18"/>
  <c r="BA31" i="18"/>
  <c r="BB7" i="18"/>
  <c r="BB33" i="18" s="1"/>
  <c r="BA22" i="18"/>
  <c r="BA33" i="18"/>
  <c r="BA12" i="18"/>
  <c r="BA23" i="18"/>
  <c r="BA35" i="18"/>
  <c r="BA11" i="18"/>
  <c r="BA18" i="18"/>
  <c r="BA30" i="18"/>
  <c r="BA13" i="18"/>
  <c r="BA24" i="18"/>
  <c r="BA32" i="18"/>
  <c r="BA15" i="18"/>
  <c r="BA27" i="18"/>
  <c r="BA34" i="18"/>
  <c r="BA9" i="18"/>
  <c r="BA14" i="18"/>
  <c r="BA25" i="18"/>
  <c r="BA21" i="18"/>
  <c r="BA19" i="18"/>
  <c r="BC35" i="17"/>
  <c r="BC34" i="17"/>
  <c r="BC33" i="17"/>
  <c r="BC26" i="17"/>
  <c r="BC28" i="17"/>
  <c r="BC23" i="17"/>
  <c r="BC17" i="17"/>
  <c r="BC16" i="17"/>
  <c r="BC13" i="17"/>
  <c r="BC12" i="17"/>
  <c r="BD7" i="17"/>
  <c r="BC25" i="17"/>
  <c r="BC15" i="17"/>
  <c r="BC11" i="17"/>
  <c r="BC9" i="17"/>
  <c r="BC24" i="17"/>
  <c r="BC14" i="17"/>
  <c r="BB14" i="18" l="1"/>
  <c r="BB24" i="18"/>
  <c r="BC7" i="18"/>
  <c r="BC29" i="18" s="1"/>
  <c r="BB28" i="18"/>
  <c r="BB16" i="18"/>
  <c r="BB29" i="18"/>
  <c r="BB21" i="18"/>
  <c r="BB30" i="18"/>
  <c r="BB26" i="18"/>
  <c r="BB34" i="18"/>
  <c r="BB17" i="18"/>
  <c r="BB35" i="18"/>
  <c r="BB11" i="18"/>
  <c r="BB23" i="18"/>
  <c r="BB19" i="18"/>
  <c r="BB13" i="18"/>
  <c r="BB31" i="18"/>
  <c r="BB12" i="18"/>
  <c r="BB22" i="18"/>
  <c r="BB25" i="18"/>
  <c r="BB15" i="18"/>
  <c r="BB18" i="18"/>
  <c r="BB32" i="18"/>
  <c r="BB9" i="18"/>
  <c r="BB20" i="18"/>
  <c r="BB27" i="18"/>
  <c r="BD35" i="17"/>
  <c r="BD34" i="17"/>
  <c r="BD33" i="17"/>
  <c r="BD26" i="17"/>
  <c r="BD28" i="17"/>
  <c r="BD17" i="17"/>
  <c r="BD16" i="17"/>
  <c r="BD15" i="17"/>
  <c r="BD25" i="17"/>
  <c r="BD24" i="17"/>
  <c r="BD12" i="17"/>
  <c r="BE7" i="17"/>
  <c r="BD23" i="17"/>
  <c r="BD11" i="17"/>
  <c r="BD9" i="17"/>
  <c r="BD14" i="17"/>
  <c r="BD13" i="17"/>
  <c r="BC35" i="18" l="1"/>
  <c r="BC15" i="18"/>
  <c r="BC25" i="18"/>
  <c r="BC23" i="18"/>
  <c r="BC24" i="18"/>
  <c r="BC31" i="18"/>
  <c r="BC13" i="18"/>
  <c r="BC32" i="18"/>
  <c r="BC14" i="18"/>
  <c r="BC19" i="18"/>
  <c r="BC21" i="18"/>
  <c r="BC33" i="18"/>
  <c r="BC9" i="18"/>
  <c r="BC26" i="18"/>
  <c r="BC18" i="18"/>
  <c r="BC22" i="18"/>
  <c r="BC30" i="18"/>
  <c r="BC11" i="18"/>
  <c r="BC20" i="18"/>
  <c r="BC27" i="18"/>
  <c r="BC34" i="18"/>
  <c r="BD7" i="18"/>
  <c r="BD27" i="18" s="1"/>
  <c r="BC16" i="18"/>
  <c r="BC28" i="18"/>
  <c r="BC12" i="18"/>
  <c r="BC17" i="18"/>
  <c r="BE25" i="17"/>
  <c r="BE35" i="17"/>
  <c r="BE33" i="17"/>
  <c r="BE28" i="17"/>
  <c r="BE26" i="17"/>
  <c r="BE15" i="17"/>
  <c r="BE24" i="17"/>
  <c r="BE23" i="17"/>
  <c r="BE34" i="17"/>
  <c r="BE11" i="17"/>
  <c r="BE9" i="17"/>
  <c r="BE17" i="17"/>
  <c r="BE16" i="17"/>
  <c r="BE14" i="17"/>
  <c r="BE13" i="17"/>
  <c r="BF7" i="17"/>
  <c r="BE12" i="17"/>
  <c r="BD24" i="18" l="1"/>
  <c r="BD9" i="18"/>
  <c r="BD11" i="18"/>
  <c r="BD25" i="18"/>
  <c r="BD32" i="18"/>
  <c r="BD31" i="18"/>
  <c r="BD13" i="18"/>
  <c r="BD20" i="18"/>
  <c r="BD30" i="18"/>
  <c r="BE7" i="18"/>
  <c r="BE29" i="18" s="1"/>
  <c r="BD14" i="18"/>
  <c r="BD21" i="18"/>
  <c r="BD33" i="18"/>
  <c r="BD16" i="18"/>
  <c r="BD18" i="18"/>
  <c r="BD26" i="18"/>
  <c r="BD34" i="18"/>
  <c r="BD17" i="18"/>
  <c r="BD19" i="18"/>
  <c r="BD22" i="18"/>
  <c r="BD35" i="18"/>
  <c r="BD29" i="18"/>
  <c r="BD28" i="18"/>
  <c r="BD23" i="18"/>
  <c r="BD12" i="18"/>
  <c r="BD15" i="18"/>
  <c r="BF35" i="17"/>
  <c r="BF34" i="17"/>
  <c r="BF33" i="17"/>
  <c r="BF28" i="17"/>
  <c r="BF26" i="17"/>
  <c r="BF24" i="17"/>
  <c r="BF25" i="17"/>
  <c r="BF23" i="17"/>
  <c r="BF17" i="17"/>
  <c r="BF16" i="17"/>
  <c r="BF14" i="17"/>
  <c r="BF15" i="17"/>
  <c r="BF13" i="17"/>
  <c r="BF6" i="17"/>
  <c r="BF12" i="17"/>
  <c r="BG7" i="17"/>
  <c r="BF11" i="17"/>
  <c r="BF9" i="17"/>
  <c r="BE9" i="18" l="1"/>
  <c r="BE25" i="18"/>
  <c r="BF7" i="18"/>
  <c r="BF25" i="18" s="1"/>
  <c r="BE11" i="18"/>
  <c r="BE14" i="18"/>
  <c r="BE22" i="18"/>
  <c r="BE17" i="18"/>
  <c r="BE33" i="18"/>
  <c r="BE24" i="18"/>
  <c r="BE32" i="18"/>
  <c r="BE13" i="18"/>
  <c r="BE30" i="18"/>
  <c r="BE34" i="18"/>
  <c r="BE31" i="18"/>
  <c r="BE18" i="18"/>
  <c r="BE20" i="18"/>
  <c r="BE28" i="18"/>
  <c r="BE21" i="18"/>
  <c r="BE15" i="18"/>
  <c r="BE27" i="18"/>
  <c r="BE19" i="18"/>
  <c r="BE35" i="18"/>
  <c r="BE12" i="18"/>
  <c r="BE16" i="18"/>
  <c r="BE23" i="18"/>
  <c r="BE26" i="18"/>
  <c r="BG35" i="17"/>
  <c r="BG34" i="17"/>
  <c r="BG33" i="17"/>
  <c r="BG26" i="17"/>
  <c r="BG25" i="17"/>
  <c r="BG23" i="17"/>
  <c r="BG17" i="17"/>
  <c r="BG16" i="17"/>
  <c r="BG28" i="17"/>
  <c r="BG15" i="17"/>
  <c r="BG13" i="17"/>
  <c r="BG12" i="17"/>
  <c r="BH7" i="17"/>
  <c r="BG24" i="17"/>
  <c r="BG11" i="17"/>
  <c r="BG9" i="17"/>
  <c r="BG14" i="17"/>
  <c r="BF35" i="18" l="1"/>
  <c r="BF11" i="18"/>
  <c r="BF6" i="18"/>
  <c r="BF21" i="18"/>
  <c r="BF28" i="18"/>
  <c r="BF23" i="18"/>
  <c r="BF31" i="18"/>
  <c r="BF15" i="18"/>
  <c r="BF32" i="18"/>
  <c r="BF14" i="18"/>
  <c r="BF20" i="18"/>
  <c r="BF33" i="18"/>
  <c r="BF9" i="18"/>
  <c r="BF18" i="18"/>
  <c r="BF34" i="18"/>
  <c r="BF16" i="18"/>
  <c r="BF27" i="18"/>
  <c r="BF22" i="18"/>
  <c r="BF24" i="18"/>
  <c r="BF19" i="18"/>
  <c r="BF17" i="18"/>
  <c r="BF29" i="18"/>
  <c r="BF26" i="18"/>
  <c r="BF12" i="18"/>
  <c r="BF13" i="18"/>
  <c r="BF30" i="18"/>
  <c r="BG7" i="18"/>
  <c r="BG35" i="18" s="1"/>
  <c r="BH35" i="17"/>
  <c r="BH34" i="17"/>
  <c r="BH33" i="17"/>
  <c r="BH26" i="17"/>
  <c r="BH28" i="17"/>
  <c r="BH17" i="17"/>
  <c r="BH16" i="17"/>
  <c r="BH15" i="17"/>
  <c r="BH24" i="17"/>
  <c r="BH23" i="17"/>
  <c r="BH12" i="17"/>
  <c r="BI7" i="17"/>
  <c r="BH25" i="17"/>
  <c r="BH11" i="17"/>
  <c r="BH9" i="17"/>
  <c r="BH14" i="17"/>
  <c r="BH13" i="17"/>
  <c r="BG9" i="18" l="1"/>
  <c r="BG13" i="18"/>
  <c r="BG20" i="18"/>
  <c r="BG17" i="18"/>
  <c r="BG28" i="18"/>
  <c r="BG30" i="18"/>
  <c r="BG11" i="18"/>
  <c r="BG16" i="18"/>
  <c r="BG29" i="18"/>
  <c r="BH7" i="18"/>
  <c r="BH27" i="18" s="1"/>
  <c r="BG26" i="18"/>
  <c r="BG31" i="18"/>
  <c r="BG12" i="18"/>
  <c r="BG22" i="18"/>
  <c r="BG32" i="18"/>
  <c r="BG15" i="18"/>
  <c r="BG18" i="18"/>
  <c r="BG23" i="18"/>
  <c r="BG33" i="18"/>
  <c r="BG21" i="18"/>
  <c r="BG14" i="18"/>
  <c r="BG27" i="18"/>
  <c r="BG34" i="18"/>
  <c r="BG25" i="18"/>
  <c r="BG19" i="18"/>
  <c r="BG24" i="18"/>
  <c r="BI35" i="17"/>
  <c r="BI33" i="17"/>
  <c r="BI25" i="17"/>
  <c r="BI28" i="17"/>
  <c r="BI34" i="17"/>
  <c r="BI15" i="17"/>
  <c r="BI24" i="17"/>
  <c r="BI23" i="17"/>
  <c r="BI11" i="17"/>
  <c r="BI9" i="17"/>
  <c r="BI14" i="17"/>
  <c r="BI13" i="17"/>
  <c r="BI26" i="17"/>
  <c r="BI12" i="17"/>
  <c r="BI17" i="17"/>
  <c r="BI16" i="17"/>
  <c r="BJ7" i="17"/>
  <c r="BH12" i="18" l="1"/>
  <c r="BH13" i="18"/>
  <c r="BH25" i="18"/>
  <c r="BH16" i="18"/>
  <c r="BH21" i="18"/>
  <c r="BH31" i="18"/>
  <c r="BH11" i="18"/>
  <c r="BH32" i="18"/>
  <c r="BH18" i="18"/>
  <c r="BH28" i="18"/>
  <c r="BH23" i="18"/>
  <c r="BH19" i="18"/>
  <c r="BH9" i="18"/>
  <c r="BH20" i="18"/>
  <c r="BH30" i="18"/>
  <c r="BH33" i="18"/>
  <c r="BH14" i="18"/>
  <c r="BH24" i="18"/>
  <c r="BH26" i="18"/>
  <c r="BH34" i="18"/>
  <c r="BH17" i="18"/>
  <c r="BH29" i="18"/>
  <c r="BH22" i="18"/>
  <c r="BH35" i="18"/>
  <c r="BI7" i="18"/>
  <c r="BI31" i="18" s="1"/>
  <c r="BH15" i="18"/>
  <c r="BJ35" i="17"/>
  <c r="BJ34" i="17"/>
  <c r="BJ33" i="17"/>
  <c r="BJ28" i="17"/>
  <c r="BJ26" i="17"/>
  <c r="BJ24" i="17"/>
  <c r="BJ23" i="17"/>
  <c r="BJ25" i="17"/>
  <c r="BJ14" i="17"/>
  <c r="BJ13" i="17"/>
  <c r="BJ17" i="17"/>
  <c r="BJ16" i="17"/>
  <c r="BJ12" i="17"/>
  <c r="BK7" i="17"/>
  <c r="BJ15" i="17"/>
  <c r="BJ9" i="17"/>
  <c r="BJ11" i="17"/>
  <c r="BI35" i="18" l="1"/>
  <c r="BI15" i="18"/>
  <c r="BI16" i="18"/>
  <c r="BI23" i="18"/>
  <c r="BI27" i="18"/>
  <c r="BI34" i="18"/>
  <c r="BI19" i="18"/>
  <c r="BI11" i="18"/>
  <c r="BI30" i="18"/>
  <c r="BI18" i="18"/>
  <c r="BI20" i="18"/>
  <c r="BI32" i="18"/>
  <c r="BI26" i="18"/>
  <c r="BI12" i="18"/>
  <c r="BI22" i="18"/>
  <c r="BI29" i="18"/>
  <c r="BI33" i="18"/>
  <c r="BI9" i="18"/>
  <c r="BI24" i="18"/>
  <c r="BI25" i="18"/>
  <c r="BI13" i="18"/>
  <c r="BI14" i="18"/>
  <c r="BI21" i="18"/>
  <c r="BJ7" i="18"/>
  <c r="BJ33" i="18" s="1"/>
  <c r="BI17" i="18"/>
  <c r="BI28" i="18"/>
  <c r="BK35" i="17"/>
  <c r="BK34" i="17"/>
  <c r="BK33" i="17"/>
  <c r="BK26" i="17"/>
  <c r="BK23" i="17"/>
  <c r="BK25" i="17"/>
  <c r="BK17" i="17"/>
  <c r="BK16" i="17"/>
  <c r="BK28" i="17"/>
  <c r="BK13" i="17"/>
  <c r="BK24" i="17"/>
  <c r="BK12" i="17"/>
  <c r="BL7" i="17"/>
  <c r="BK15" i="17"/>
  <c r="BK11" i="17"/>
  <c r="BK9" i="17"/>
  <c r="BK14" i="17"/>
  <c r="BJ17" i="18" l="1"/>
  <c r="BJ23" i="18"/>
  <c r="BJ25" i="18"/>
  <c r="BJ19" i="18"/>
  <c r="BJ32" i="18"/>
  <c r="BJ28" i="18"/>
  <c r="BK7" i="18"/>
  <c r="BK34" i="18" s="1"/>
  <c r="BJ14" i="18"/>
  <c r="BJ29" i="18"/>
  <c r="BJ15" i="18"/>
  <c r="BJ30" i="18"/>
  <c r="BJ22" i="18"/>
  <c r="BJ35" i="18"/>
  <c r="BJ11" i="18"/>
  <c r="BJ13" i="18"/>
  <c r="BJ12" i="18"/>
  <c r="BJ26" i="18"/>
  <c r="BJ21" i="18"/>
  <c r="BJ24" i="18"/>
  <c r="BJ34" i="18"/>
  <c r="BJ16" i="18"/>
  <c r="BJ18" i="18"/>
  <c r="BJ31" i="18"/>
  <c r="BJ9" i="18"/>
  <c r="BJ20" i="18"/>
  <c r="BJ27" i="18"/>
  <c r="BL35" i="17"/>
  <c r="BL34" i="17"/>
  <c r="BL33" i="17"/>
  <c r="BL26" i="17"/>
  <c r="BL28" i="17"/>
  <c r="BL25" i="17"/>
  <c r="BL17" i="17"/>
  <c r="BL16" i="17"/>
  <c r="BL15" i="17"/>
  <c r="BL24" i="17"/>
  <c r="BL12" i="17"/>
  <c r="BL11" i="17"/>
  <c r="BL9" i="17"/>
  <c r="BL23" i="17"/>
  <c r="BL14" i="17"/>
  <c r="BL13" i="17"/>
  <c r="BK15" i="18" l="1"/>
  <c r="BK12" i="18"/>
  <c r="BK17" i="18"/>
  <c r="BK26" i="18"/>
  <c r="BK30" i="18"/>
  <c r="BK31" i="18"/>
  <c r="BK9" i="18"/>
  <c r="BK20" i="18"/>
  <c r="BK24" i="18"/>
  <c r="BK35" i="18"/>
  <c r="BK11" i="18"/>
  <c r="BK21" i="18"/>
  <c r="BK28" i="18"/>
  <c r="BL7" i="18"/>
  <c r="BL29" i="18" s="1"/>
  <c r="BK16" i="18"/>
  <c r="BK29" i="18"/>
  <c r="BK14" i="18"/>
  <c r="BK22" i="18"/>
  <c r="BK32" i="18"/>
  <c r="BK13" i="18"/>
  <c r="BK19" i="18"/>
  <c r="BK23" i="18"/>
  <c r="BK33" i="18"/>
  <c r="BK18" i="18"/>
  <c r="BK25" i="18"/>
  <c r="BK27" i="18"/>
  <c r="BL13" i="18" l="1"/>
  <c r="BL24" i="18"/>
  <c r="BL25" i="18"/>
  <c r="BL22" i="18"/>
  <c r="BL30" i="18"/>
  <c r="BL17" i="18"/>
  <c r="BL31" i="18"/>
  <c r="BL9" i="18"/>
  <c r="BL32" i="18"/>
  <c r="BL28" i="18"/>
  <c r="BL35" i="18"/>
  <c r="BL15" i="18"/>
  <c r="BL11" i="18"/>
  <c r="BL21" i="18"/>
  <c r="BL33" i="18"/>
  <c r="BL14" i="18"/>
  <c r="BL26" i="18"/>
  <c r="BL34" i="18"/>
  <c r="BL18" i="18"/>
  <c r="BL23" i="18"/>
  <c r="BL12" i="18"/>
  <c r="BL19" i="18"/>
  <c r="BL27" i="18"/>
  <c r="BL16" i="18"/>
  <c r="BL20"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D7" i="16" l="1"/>
  <c r="BD26" i="16" s="1"/>
  <c r="BC21" i="16"/>
  <c r="BC12" i="16"/>
  <c r="BC27" i="16"/>
  <c r="BC18" i="16"/>
  <c r="BC28" i="16"/>
  <c r="BC22" i="16"/>
  <c r="BC29" i="16"/>
  <c r="BC13" i="16"/>
  <c r="BC24" i="16"/>
  <c r="BC31" i="16"/>
  <c r="BC9" i="16"/>
  <c r="BC23" i="16"/>
  <c r="BC32" i="16"/>
  <c r="BC11" i="16"/>
  <c r="BC16" i="16"/>
  <c r="BC33" i="16"/>
  <c r="BC15" i="16"/>
  <c r="BC17" i="16"/>
  <c r="BC35" i="16"/>
  <c r="BC14" i="16"/>
  <c r="BC25" i="16"/>
  <c r="BC19" i="16"/>
  <c r="BC20" i="16"/>
  <c r="BC26" i="16"/>
  <c r="BC30" i="16"/>
  <c r="BD17" i="16" l="1"/>
  <c r="BD22" i="16"/>
  <c r="BD25" i="16"/>
  <c r="BD27" i="16"/>
  <c r="BD12" i="16"/>
  <c r="BD18" i="16"/>
  <c r="BD19" i="16"/>
  <c r="BD24" i="16"/>
  <c r="BD30" i="16"/>
  <c r="BD16" i="16"/>
  <c r="BD29" i="16"/>
  <c r="BD31" i="16"/>
  <c r="BE7" i="16"/>
  <c r="BE32" i="16" s="1"/>
  <c r="BD23" i="16"/>
  <c r="BD32" i="16"/>
  <c r="BD14" i="16"/>
  <c r="BD28" i="16"/>
  <c r="BD33" i="16"/>
  <c r="BD9" i="16"/>
  <c r="BD15" i="16"/>
  <c r="BD34" i="16"/>
  <c r="BD11" i="16"/>
  <c r="BD20" i="16"/>
  <c r="BD35" i="16"/>
  <c r="BD13" i="16"/>
  <c r="BD21" i="16"/>
  <c r="BE23" i="16" l="1"/>
  <c r="BE29" i="16"/>
  <c r="BE11" i="16"/>
  <c r="BE33" i="16"/>
  <c r="BE18" i="16"/>
  <c r="BE20" i="16"/>
  <c r="BE28" i="16"/>
  <c r="BE22" i="16"/>
  <c r="BE30" i="16"/>
  <c r="BE9" i="16"/>
  <c r="BE31" i="16"/>
  <c r="BE17" i="16"/>
  <c r="BE21" i="16"/>
  <c r="BF7" i="16"/>
  <c r="BF30" i="16" s="1"/>
  <c r="BE14" i="16"/>
  <c r="BE34" i="16"/>
  <c r="BE35" i="16"/>
  <c r="BE12" i="16"/>
  <c r="BE15" i="16"/>
  <c r="BE19" i="16"/>
  <c r="BE26" i="16"/>
  <c r="BE13" i="16"/>
  <c r="BE25" i="16"/>
  <c r="BE24" i="16"/>
  <c r="BE16" i="16"/>
  <c r="BE27" i="16"/>
  <c r="BF14" i="16" l="1"/>
  <c r="BF12" i="16"/>
  <c r="BF6" i="16"/>
  <c r="BF18" i="16"/>
  <c r="BF22" i="16"/>
  <c r="BF31" i="16"/>
  <c r="BF32" i="16"/>
  <c r="BF15" i="16"/>
  <c r="BF13" i="16"/>
  <c r="BF23" i="16"/>
  <c r="BF33" i="16"/>
  <c r="BF9" i="16"/>
  <c r="BF16" i="16"/>
  <c r="BF27" i="16"/>
  <c r="BF34" i="16"/>
  <c r="BF11" i="16"/>
  <c r="BF20" i="16"/>
  <c r="BF28" i="16"/>
  <c r="BF35" i="16"/>
  <c r="BF17" i="16"/>
  <c r="BF19" i="16"/>
  <c r="BF29" i="16"/>
  <c r="BF21" i="16"/>
  <c r="BF26" i="16"/>
  <c r="BF25" i="16"/>
  <c r="BG7" i="16"/>
  <c r="BG34" i="16" s="1"/>
  <c r="BF24" i="16"/>
  <c r="BG35" i="16" l="1"/>
  <c r="BG19" i="16"/>
  <c r="BG28" i="16"/>
  <c r="BG18" i="16"/>
  <c r="BG29" i="16"/>
  <c r="BG15" i="16"/>
  <c r="BG27" i="16"/>
  <c r="BG24" i="16"/>
  <c r="BG20" i="16"/>
  <c r="BG22" i="16"/>
  <c r="BG16" i="16"/>
  <c r="BG30" i="16"/>
  <c r="BG11" i="16"/>
  <c r="BG17" i="16"/>
  <c r="BH7" i="16"/>
  <c r="BH35" i="16" s="1"/>
  <c r="BG21" i="16"/>
  <c r="BG32" i="16"/>
  <c r="BG13" i="16"/>
  <c r="BG12" i="16"/>
  <c r="BG25" i="16"/>
  <c r="BG33" i="16"/>
  <c r="BG9" i="16"/>
  <c r="BG31" i="16"/>
  <c r="BG14" i="16"/>
  <c r="BG23" i="16"/>
  <c r="BG26" i="16"/>
  <c r="BH17" i="16" l="1"/>
  <c r="BH21" i="16"/>
  <c r="BH24" i="16"/>
  <c r="BH30" i="16"/>
  <c r="BH27" i="16"/>
  <c r="BH19" i="16"/>
  <c r="BH31" i="16"/>
  <c r="BH23" i="16"/>
  <c r="BH14" i="16"/>
  <c r="BH13" i="16"/>
  <c r="BH28" i="16"/>
  <c r="BH26" i="16"/>
  <c r="BI7" i="16"/>
  <c r="BI29" i="16" s="1"/>
  <c r="BH20" i="16"/>
  <c r="BH33" i="16"/>
  <c r="BH18" i="16"/>
  <c r="BH15" i="16"/>
  <c r="BH32" i="16"/>
  <c r="BH12" i="16"/>
  <c r="BH16" i="16"/>
  <c r="BH9" i="16"/>
  <c r="BH29" i="16"/>
  <c r="BH34" i="16"/>
  <c r="BH22" i="16"/>
  <c r="BH11" i="16"/>
  <c r="BH25" i="16"/>
  <c r="BI18" i="16" l="1"/>
  <c r="BI23" i="16"/>
  <c r="BI24" i="16"/>
  <c r="BI19" i="16"/>
  <c r="BI13" i="16"/>
  <c r="BI9" i="16"/>
  <c r="BI30" i="16"/>
  <c r="BI15" i="16"/>
  <c r="BI32" i="16"/>
  <c r="BI14" i="16"/>
  <c r="BI11" i="16"/>
  <c r="BI34" i="16"/>
  <c r="BI17" i="16"/>
  <c r="BI26" i="16"/>
  <c r="BI20" i="16"/>
  <c r="BI31" i="16"/>
  <c r="BJ7" i="16"/>
  <c r="BJ29" i="16" s="1"/>
  <c r="BI27" i="16"/>
  <c r="BI12" i="16"/>
  <c r="BI21" i="16"/>
  <c r="BI28" i="16"/>
  <c r="BI35" i="16"/>
  <c r="BI22" i="16"/>
  <c r="BI33" i="16"/>
  <c r="BI16" i="16"/>
  <c r="BI25" i="16"/>
  <c r="BJ21" i="16" l="1"/>
  <c r="BJ25" i="16"/>
  <c r="BJ9" i="16"/>
  <c r="BJ12" i="16"/>
  <c r="BJ16" i="16"/>
  <c r="BJ19" i="16"/>
  <c r="BJ18" i="16"/>
  <c r="BJ31" i="16"/>
  <c r="BJ22" i="16"/>
  <c r="BJ14" i="16"/>
  <c r="BJ33" i="16"/>
  <c r="BJ23" i="16"/>
  <c r="BJ27" i="16"/>
  <c r="BJ11" i="16"/>
  <c r="BJ20" i="16"/>
  <c r="BJ28" i="16"/>
  <c r="BJ35" i="16"/>
  <c r="BJ26" i="16"/>
  <c r="BJ30" i="16"/>
  <c r="BJ13" i="16"/>
  <c r="BJ32" i="16"/>
  <c r="BJ15" i="16"/>
  <c r="BJ17" i="16"/>
  <c r="BJ34" i="16"/>
  <c r="BK7" i="16"/>
  <c r="BK33" i="16" s="1"/>
  <c r="BJ24" i="16"/>
  <c r="BK18" i="16" l="1"/>
  <c r="BK24" i="16"/>
  <c r="BK14" i="16"/>
  <c r="BK9" i="16"/>
  <c r="BK11" i="16"/>
  <c r="BK29" i="16"/>
  <c r="BK27" i="16"/>
  <c r="BK28" i="16"/>
  <c r="BK19" i="16"/>
  <c r="BK34" i="16"/>
  <c r="BK15" i="16"/>
  <c r="BK26" i="16"/>
  <c r="BK22" i="16"/>
  <c r="BK35" i="16"/>
  <c r="BL7" i="16"/>
  <c r="BL35" i="16" s="1"/>
  <c r="BK30" i="16"/>
  <c r="BK25" i="16"/>
  <c r="BK12" i="16"/>
  <c r="BK16" i="16"/>
  <c r="BK31" i="16"/>
  <c r="BK23" i="16"/>
  <c r="BK17" i="16"/>
  <c r="BK32" i="16"/>
  <c r="BK13" i="16"/>
  <c r="BK20" i="16"/>
  <c r="BK21" i="16"/>
  <c r="F19" i="17"/>
  <c r="AV19" i="17" s="1"/>
  <c r="BL18" i="17"/>
  <c r="BK18" i="17"/>
  <c r="BJ18" i="17"/>
  <c r="BI18" i="17"/>
  <c r="BH18" i="17"/>
  <c r="BG18" i="17"/>
  <c r="BF18" i="17"/>
  <c r="BE18" i="17"/>
  <c r="BD18" i="17"/>
  <c r="BC18" i="17"/>
  <c r="BB18" i="17"/>
  <c r="BA18" i="17"/>
  <c r="AZ18" i="17"/>
  <c r="AY18" i="17"/>
  <c r="AX18" i="17"/>
  <c r="AW18" i="17"/>
  <c r="AV18" i="17"/>
  <c r="AU18" i="17"/>
  <c r="AT18" i="17"/>
  <c r="AS18" i="17"/>
  <c r="AR18" i="17"/>
  <c r="AQ18" i="17"/>
  <c r="AP18" i="17"/>
  <c r="AO18" i="17"/>
  <c r="AN18" i="17"/>
  <c r="AM18" i="17"/>
  <c r="AL18" i="17"/>
  <c r="AK18" i="17"/>
  <c r="AJ18" i="17"/>
  <c r="AI18" i="17"/>
  <c r="AH18" i="17"/>
  <c r="AG18" i="17"/>
  <c r="AF18" i="17"/>
  <c r="AE18" i="17"/>
  <c r="AD18" i="17"/>
  <c r="AC18" i="17"/>
  <c r="AB18" i="17"/>
  <c r="Z18" i="17"/>
  <c r="AA18" i="17"/>
  <c r="Y18" i="17"/>
  <c r="X18" i="17"/>
  <c r="W18" i="17"/>
  <c r="V18" i="17"/>
  <c r="U18" i="17"/>
  <c r="T18" i="17"/>
  <c r="S18" i="17"/>
  <c r="R18" i="17"/>
  <c r="Q18" i="17"/>
  <c r="P18" i="17"/>
  <c r="O18" i="17"/>
  <c r="N18" i="17"/>
  <c r="M18" i="17"/>
  <c r="L18" i="17"/>
  <c r="K18" i="17"/>
  <c r="J18" i="17"/>
  <c r="I18" i="17"/>
  <c r="Q19" i="17" l="1"/>
  <c r="BD19" i="17"/>
  <c r="BE19" i="17"/>
  <c r="X19" i="17"/>
  <c r="Y19" i="17"/>
  <c r="AW19" i="17"/>
  <c r="BL9" i="16"/>
  <c r="BL11" i="16"/>
  <c r="BL27" i="16"/>
  <c r="BL29" i="16"/>
  <c r="BL14" i="16"/>
  <c r="BL15" i="16"/>
  <c r="BL21" i="16"/>
  <c r="BL25" i="16"/>
  <c r="BL30" i="16"/>
  <c r="BL12" i="16"/>
  <c r="BL28" i="16"/>
  <c r="BL31" i="16"/>
  <c r="BL23" i="16"/>
  <c r="BL18" i="16"/>
  <c r="BL19" i="16"/>
  <c r="BL32" i="16"/>
  <c r="BL13" i="16"/>
  <c r="BL22" i="16"/>
  <c r="BL33" i="16"/>
  <c r="BL24" i="16"/>
  <c r="BL20" i="16"/>
  <c r="BL34" i="16"/>
  <c r="BL17" i="16"/>
  <c r="BL16" i="16"/>
  <c r="BL26" i="16"/>
  <c r="P19" i="17"/>
  <c r="BJ19" i="17"/>
  <c r="BB19" i="17"/>
  <c r="AT19" i="17"/>
  <c r="AL19" i="17"/>
  <c r="AD19" i="17"/>
  <c r="V19" i="17"/>
  <c r="N19" i="17"/>
  <c r="AQ19" i="17"/>
  <c r="K19" i="17"/>
  <c r="BI19" i="17"/>
  <c r="BA19" i="17"/>
  <c r="AS19" i="17"/>
  <c r="AK19" i="17"/>
  <c r="AC19" i="17"/>
  <c r="U19" i="17"/>
  <c r="M19" i="17"/>
  <c r="AY19" i="17"/>
  <c r="BH19" i="17"/>
  <c r="AZ19" i="17"/>
  <c r="AR19" i="17"/>
  <c r="AJ19" i="17"/>
  <c r="AB19" i="17"/>
  <c r="T19" i="17"/>
  <c r="L19" i="17"/>
  <c r="AI19" i="17"/>
  <c r="AA19" i="17"/>
  <c r="BF19" i="17"/>
  <c r="AX19" i="17"/>
  <c r="AP19" i="17"/>
  <c r="AH19" i="17"/>
  <c r="Z19" i="17"/>
  <c r="R19" i="17"/>
  <c r="J19" i="17"/>
  <c r="BK19" i="17"/>
  <c r="BC19" i="17"/>
  <c r="AU19" i="17"/>
  <c r="AM19" i="17"/>
  <c r="AE19" i="17"/>
  <c r="W19" i="17"/>
  <c r="O19" i="17"/>
  <c r="F20" i="17"/>
  <c r="BG19" i="17"/>
  <c r="S19" i="17"/>
  <c r="AF19" i="17"/>
  <c r="BL19" i="17"/>
  <c r="AG19" i="17"/>
  <c r="AN19" i="17"/>
  <c r="I19" i="17"/>
  <c r="AO19" i="17"/>
  <c r="BJ20" i="17" l="1"/>
  <c r="BB20" i="17"/>
  <c r="AT20" i="17"/>
  <c r="AL20" i="17"/>
  <c r="AD20" i="17"/>
  <c r="V20" i="17"/>
  <c r="N20" i="17"/>
  <c r="F21" i="17"/>
  <c r="AA20" i="17"/>
  <c r="BI20" i="17"/>
  <c r="BA20" i="17"/>
  <c r="AS20" i="17"/>
  <c r="AK20" i="17"/>
  <c r="AC20" i="17"/>
  <c r="U20" i="17"/>
  <c r="M20" i="17"/>
  <c r="AQ20" i="17"/>
  <c r="BH20" i="17"/>
  <c r="AZ20" i="17"/>
  <c r="AR20" i="17"/>
  <c r="AJ20" i="17"/>
  <c r="AB20" i="17"/>
  <c r="T20" i="17"/>
  <c r="L20" i="17"/>
  <c r="BG20" i="17"/>
  <c r="AY20" i="17"/>
  <c r="BF20" i="17"/>
  <c r="AX20" i="17"/>
  <c r="AP20" i="17"/>
  <c r="AH20" i="17"/>
  <c r="Z20" i="17"/>
  <c r="R20" i="17"/>
  <c r="J20" i="17"/>
  <c r="BK20" i="17"/>
  <c r="BC20" i="17"/>
  <c r="AU20" i="17"/>
  <c r="AM20" i="17"/>
  <c r="AE20" i="17"/>
  <c r="W20" i="17"/>
  <c r="O20" i="17"/>
  <c r="AI20" i="17"/>
  <c r="AG20" i="17"/>
  <c r="I20" i="17"/>
  <c r="BL20" i="17"/>
  <c r="AF20" i="17"/>
  <c r="AW20" i="17"/>
  <c r="S20" i="17"/>
  <c r="Q20" i="17"/>
  <c r="BE20" i="17"/>
  <c r="Y20" i="17"/>
  <c r="AV20" i="17"/>
  <c r="BD20" i="17"/>
  <c r="X20" i="17"/>
  <c r="AO20" i="17"/>
  <c r="AN20" i="17"/>
  <c r="K20" i="17"/>
  <c r="P20" i="17"/>
  <c r="BK21" i="17" l="1"/>
  <c r="BC21" i="17"/>
  <c r="AU21" i="17"/>
  <c r="AM21" i="17"/>
  <c r="AE21" i="17"/>
  <c r="W21" i="17"/>
  <c r="O21" i="17"/>
  <c r="BJ21" i="17"/>
  <c r="BB21" i="17"/>
  <c r="AT21" i="17"/>
  <c r="AL21" i="17"/>
  <c r="AD21" i="17"/>
  <c r="V21" i="17"/>
  <c r="N21" i="17"/>
  <c r="I21" i="17"/>
  <c r="BI21" i="17"/>
  <c r="BA21" i="17"/>
  <c r="AS21" i="17"/>
  <c r="AK21" i="17"/>
  <c r="AC21" i="17"/>
  <c r="U21" i="17"/>
  <c r="M21" i="17"/>
  <c r="BG21" i="17"/>
  <c r="AY21" i="17"/>
  <c r="AQ21" i="17"/>
  <c r="AI21" i="17"/>
  <c r="AA21" i="17"/>
  <c r="S21" i="17"/>
  <c r="K21" i="17"/>
  <c r="BL21" i="17"/>
  <c r="BD21" i="17"/>
  <c r="AV21" i="17"/>
  <c r="AN21" i="17"/>
  <c r="AF21" i="17"/>
  <c r="X21" i="17"/>
  <c r="P21" i="17"/>
  <c r="BF21" i="17"/>
  <c r="AJ21" i="17"/>
  <c r="Q21" i="17"/>
  <c r="Z21" i="17"/>
  <c r="AR21" i="17"/>
  <c r="BE21" i="17"/>
  <c r="AH21" i="17"/>
  <c r="L21" i="17"/>
  <c r="AG21" i="17"/>
  <c r="J21" i="17"/>
  <c r="AB21" i="17"/>
  <c r="AW21" i="17"/>
  <c r="AP21" i="17"/>
  <c r="AZ21" i="17"/>
  <c r="AX21" i="17"/>
  <c r="Y21" i="17"/>
  <c r="BH21" i="17"/>
  <c r="AO21" i="17"/>
  <c r="R21" i="17"/>
  <c r="T21" i="17"/>
  <c r="BI27" i="17" l="1"/>
  <c r="BA27" i="17"/>
  <c r="AS27" i="17"/>
  <c r="AK27" i="17"/>
  <c r="AC27" i="17"/>
  <c r="U27" i="17"/>
  <c r="M27" i="17"/>
  <c r="Z27" i="17"/>
  <c r="BH27" i="17"/>
  <c r="AZ27" i="17"/>
  <c r="AR27" i="17"/>
  <c r="AJ27" i="17"/>
  <c r="AB27" i="17"/>
  <c r="T27" i="17"/>
  <c r="L27" i="17"/>
  <c r="BG27" i="17"/>
  <c r="AY27" i="17"/>
  <c r="AQ27" i="17"/>
  <c r="AI27" i="17"/>
  <c r="AA27" i="17"/>
  <c r="S27" i="17"/>
  <c r="K27" i="17"/>
  <c r="BF27" i="17"/>
  <c r="AX27" i="17"/>
  <c r="AP27" i="17"/>
  <c r="R27" i="17"/>
  <c r="J27" i="17"/>
  <c r="BE27" i="17"/>
  <c r="AW27" i="17"/>
  <c r="AO27" i="17"/>
  <c r="AG27" i="17"/>
  <c r="Y27" i="17"/>
  <c r="Q27" i="17"/>
  <c r="BJ27" i="17"/>
  <c r="BB27" i="17"/>
  <c r="AT27" i="17"/>
  <c r="AL27" i="17"/>
  <c r="AD27" i="17"/>
  <c r="V27" i="17"/>
  <c r="N27" i="17"/>
  <c r="AH27" i="17"/>
  <c r="AV27" i="17"/>
  <c r="P27" i="17"/>
  <c r="AE27" i="17"/>
  <c r="BD27" i="17"/>
  <c r="AU27" i="17"/>
  <c r="O27" i="17"/>
  <c r="AF27" i="17"/>
  <c r="X27" i="17"/>
  <c r="AN27" i="17"/>
  <c r="I27" i="17"/>
  <c r="BL27" i="17"/>
  <c r="AM27" i="17"/>
  <c r="BK27" i="17"/>
  <c r="BC27" i="17"/>
  <c r="W27" i="17"/>
  <c r="BJ22" i="17"/>
  <c r="BB22" i="17"/>
  <c r="AT22" i="17"/>
  <c r="AL22" i="17"/>
  <c r="AD22" i="17"/>
  <c r="V22" i="17"/>
  <c r="N22" i="17"/>
  <c r="BI22" i="17"/>
  <c r="BA22" i="17"/>
  <c r="AS22" i="17"/>
  <c r="AK22" i="17"/>
  <c r="AC22" i="17"/>
  <c r="U22" i="17"/>
  <c r="M22" i="17"/>
  <c r="BH22" i="17"/>
  <c r="AZ22" i="17"/>
  <c r="AR22" i="17"/>
  <c r="AJ22" i="17"/>
  <c r="AB22" i="17"/>
  <c r="T22" i="17"/>
  <c r="L22" i="17"/>
  <c r="BF22" i="17"/>
  <c r="AX22" i="17"/>
  <c r="AP22" i="17"/>
  <c r="AH22" i="17"/>
  <c r="Z22" i="17"/>
  <c r="R22" i="17"/>
  <c r="J22" i="17"/>
  <c r="BK22" i="17"/>
  <c r="BC22" i="17"/>
  <c r="AU22" i="17"/>
  <c r="AM22" i="17"/>
  <c r="AE22" i="17"/>
  <c r="W22" i="17"/>
  <c r="O22" i="17"/>
  <c r="AQ22" i="17"/>
  <c r="X22" i="17"/>
  <c r="AG22" i="17"/>
  <c r="AY22" i="17"/>
  <c r="AF22" i="17"/>
  <c r="BL22" i="17"/>
  <c r="AO22" i="17"/>
  <c r="S22" i="17"/>
  <c r="BD22" i="17"/>
  <c r="K22" i="17"/>
  <c r="AW22" i="17"/>
  <c r="BG22" i="17"/>
  <c r="AN22" i="17"/>
  <c r="Q22" i="17"/>
  <c r="BE22" i="17"/>
  <c r="AI22" i="17"/>
  <c r="P22" i="17"/>
  <c r="AA22" i="17"/>
  <c r="I22" i="17"/>
  <c r="AV22" i="17"/>
  <c r="Y22" i="17"/>
  <c r="BH29" i="17" l="1"/>
  <c r="AZ29" i="17"/>
  <c r="AR29" i="17"/>
  <c r="AJ29" i="17"/>
  <c r="AA29" i="17"/>
  <c r="T29" i="17"/>
  <c r="L29" i="17"/>
  <c r="BG29" i="17"/>
  <c r="AY29" i="17"/>
  <c r="AQ29" i="17"/>
  <c r="AI29" i="17"/>
  <c r="AB29" i="17"/>
  <c r="S29" i="17"/>
  <c r="K29" i="17"/>
  <c r="AO29" i="17"/>
  <c r="BF29" i="17"/>
  <c r="AX29" i="17"/>
  <c r="AP29" i="17"/>
  <c r="AH29" i="17"/>
  <c r="Z29" i="17"/>
  <c r="R29" i="17"/>
  <c r="J29" i="17"/>
  <c r="BE29" i="17"/>
  <c r="AW29" i="17"/>
  <c r="AG29" i="17"/>
  <c r="Y29" i="17"/>
  <c r="Q29" i="17"/>
  <c r="BL29" i="17"/>
  <c r="BD29" i="17"/>
  <c r="AV29" i="17"/>
  <c r="AN29" i="17"/>
  <c r="AF29" i="17"/>
  <c r="X29" i="17"/>
  <c r="P29" i="17"/>
  <c r="I29" i="17"/>
  <c r="BI29" i="17"/>
  <c r="BA29" i="17"/>
  <c r="AS29" i="17"/>
  <c r="AK29" i="17"/>
  <c r="AC29" i="17"/>
  <c r="U29" i="17"/>
  <c r="M29" i="17"/>
  <c r="BC29" i="17"/>
  <c r="W29" i="17"/>
  <c r="BK29" i="17"/>
  <c r="AE29" i="17"/>
  <c r="BB29" i="17"/>
  <c r="V29" i="17"/>
  <c r="AU29" i="17"/>
  <c r="O29" i="17"/>
  <c r="AT29" i="17"/>
  <c r="N29" i="17"/>
  <c r="AM29" i="17"/>
  <c r="AL29" i="17"/>
  <c r="BJ29" i="17"/>
  <c r="AD29" i="17"/>
  <c r="BF30" i="17" l="1"/>
  <c r="AX30" i="17"/>
  <c r="AP30" i="17"/>
  <c r="AH30" i="17"/>
  <c r="Z30" i="17"/>
  <c r="R30" i="17"/>
  <c r="J30" i="17"/>
  <c r="BE30" i="17"/>
  <c r="AW30" i="17"/>
  <c r="AO30" i="17"/>
  <c r="AG30" i="17"/>
  <c r="Y30" i="17"/>
  <c r="Q30" i="17"/>
  <c r="I30" i="17"/>
  <c r="BL30" i="17"/>
  <c r="BD30" i="17"/>
  <c r="AV30" i="17"/>
  <c r="AN30" i="17"/>
  <c r="AF30" i="17"/>
  <c r="X30" i="17"/>
  <c r="P30" i="17"/>
  <c r="BK30" i="17"/>
  <c r="BC30" i="17"/>
  <c r="AU30" i="17"/>
  <c r="AM30" i="17"/>
  <c r="AE30" i="17"/>
  <c r="W30" i="17"/>
  <c r="O30" i="17"/>
  <c r="BJ30" i="17"/>
  <c r="BB30" i="17"/>
  <c r="AT30" i="17"/>
  <c r="AL30" i="17"/>
  <c r="AD30" i="17"/>
  <c r="V30" i="17"/>
  <c r="N30" i="17"/>
  <c r="BG30" i="17"/>
  <c r="AY30" i="17"/>
  <c r="AQ30" i="17"/>
  <c r="AI30" i="17"/>
  <c r="AA30" i="17"/>
  <c r="S30" i="17"/>
  <c r="K30" i="17"/>
  <c r="AK30" i="17"/>
  <c r="AS30" i="17"/>
  <c r="AJ30" i="17"/>
  <c r="BA30" i="17"/>
  <c r="BI30" i="17"/>
  <c r="AC30" i="17"/>
  <c r="M30" i="17"/>
  <c r="BH30" i="17"/>
  <c r="AB30" i="17"/>
  <c r="U30" i="17"/>
  <c r="AZ30" i="17"/>
  <c r="T30" i="17"/>
  <c r="AR30" i="17"/>
  <c r="L30" i="17"/>
  <c r="BF31" i="17" l="1"/>
  <c r="AX31" i="17"/>
  <c r="AP31" i="17"/>
  <c r="AH31" i="17"/>
  <c r="Z31" i="17"/>
  <c r="R31" i="17"/>
  <c r="J31" i="17"/>
  <c r="I31" i="17"/>
  <c r="BE31" i="17"/>
  <c r="AW31" i="17"/>
  <c r="AO31" i="17"/>
  <c r="AG31" i="17"/>
  <c r="Y31" i="17"/>
  <c r="Q31" i="17"/>
  <c r="BL31" i="17"/>
  <c r="BD31" i="17"/>
  <c r="AV31" i="17"/>
  <c r="AN31" i="17"/>
  <c r="AF31" i="17"/>
  <c r="X31" i="17"/>
  <c r="P31" i="17"/>
  <c r="BK31" i="17"/>
  <c r="BC31" i="17"/>
  <c r="AU31" i="17"/>
  <c r="AM31" i="17"/>
  <c r="AE31" i="17"/>
  <c r="W31" i="17"/>
  <c r="BJ31" i="17"/>
  <c r="BB31" i="17"/>
  <c r="AT31" i="17"/>
  <c r="AL31" i="17"/>
  <c r="AD31" i="17"/>
  <c r="V31" i="17"/>
  <c r="N31" i="17"/>
  <c r="BG31" i="17"/>
  <c r="AY31" i="17"/>
  <c r="AQ31" i="17"/>
  <c r="AI31" i="17"/>
  <c r="AA31" i="17"/>
  <c r="S31" i="17"/>
  <c r="K31" i="17"/>
  <c r="O31" i="17"/>
  <c r="BI31" i="17"/>
  <c r="AC31" i="17"/>
  <c r="L31" i="17"/>
  <c r="AK31" i="17"/>
  <c r="BH31" i="17"/>
  <c r="AB31" i="17"/>
  <c r="M31" i="17"/>
  <c r="BA31" i="17"/>
  <c r="U31" i="17"/>
  <c r="AS31" i="17"/>
  <c r="AZ31" i="17"/>
  <c r="T31" i="17"/>
  <c r="AR31" i="17"/>
  <c r="AJ3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<sst xmlns="http://schemas.openxmlformats.org/spreadsheetml/2006/main" count="286" uniqueCount="104">
  <si>
    <t>ABOUT THIS GANTT CHART</t>
  </si>
  <si>
    <t xml:space="preserve">Visualise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</si>
  <si>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</si>
  <si>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</si>
  <si>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Company name</t>
  </si>
  <si>
    <t>Project lead</t>
  </si>
  <si>
    <t>Project Start Date:</t>
  </si>
  <si>
    <t>Scrolling Increment:</t>
  </si>
  <si>
    <t>Milestone description</t>
  </si>
  <si>
    <t>TITLE 1</t>
  </si>
  <si>
    <t>Task 1</t>
  </si>
  <si>
    <t>Task 2</t>
  </si>
  <si>
    <t>Task 3</t>
  </si>
  <si>
    <t>Task 4</t>
  </si>
  <si>
    <t>Task 5</t>
  </si>
  <si>
    <t>TITLE 2</t>
  </si>
  <si>
    <t>TITLE 3</t>
  </si>
  <si>
    <t>TITLE 4</t>
  </si>
  <si>
    <t>To add more data, Insert new rows ABOVE this one</t>
  </si>
  <si>
    <t>Category</t>
  </si>
  <si>
    <t>Goal</t>
  </si>
  <si>
    <t>Milestone</t>
  </si>
  <si>
    <t>Low Risk</t>
  </si>
  <si>
    <t>Med Risk</t>
  </si>
  <si>
    <t>High Risk</t>
  </si>
  <si>
    <t>On Track</t>
  </si>
  <si>
    <t>Assigned to</t>
  </si>
  <si>
    <t>Name</t>
  </si>
  <si>
    <t>Progress</t>
  </si>
  <si>
    <t>Start</t>
  </si>
  <si>
    <t>Legend:</t>
  </si>
  <si>
    <t>Days</t>
  </si>
  <si>
    <t>On track</t>
  </si>
  <si>
    <t>Low risk</t>
  </si>
  <si>
    <t>Med risk</t>
  </si>
  <si>
    <t>High risk</t>
  </si>
  <si>
    <t>Unassigned</t>
  </si>
  <si>
    <t>Pre Start Work</t>
  </si>
  <si>
    <t>Plan Project with Aard</t>
  </si>
  <si>
    <t>NN / SN / DM/PG</t>
  </si>
  <si>
    <t>Review content on forums</t>
  </si>
  <si>
    <t xml:space="preserve">NN </t>
  </si>
  <si>
    <t>Start Formal Project</t>
  </si>
  <si>
    <t>Agree scope of work with Aard</t>
  </si>
  <si>
    <t>NN/SJN</t>
  </si>
  <si>
    <t>100`%</t>
  </si>
  <si>
    <t>Review original source code</t>
  </si>
  <si>
    <t>Analyse Code to Identify Tasks</t>
  </si>
  <si>
    <t>TMA 01</t>
  </si>
  <si>
    <t>Section 3.1</t>
  </si>
  <si>
    <t>Section 3.2</t>
  </si>
  <si>
    <t>Section 3.3</t>
  </si>
  <si>
    <t>TMA 01 Complete</t>
  </si>
  <si>
    <t>Restart Project as Army Loader</t>
  </si>
  <si>
    <t>Create CRUD statements on SQL Server</t>
  </si>
  <si>
    <t>Create and populate remote database</t>
  </si>
  <si>
    <t>Create SQL insert Statements (6.6) [1/2 Aard]</t>
  </si>
  <si>
    <t>Build Original Version</t>
  </si>
  <si>
    <t>Set up DOSBOX</t>
  </si>
  <si>
    <t>Install and run Microsoft PDS</t>
  </si>
  <si>
    <t>Build Original Version (6.7)</t>
  </si>
  <si>
    <t>Making the Website</t>
  </si>
  <si>
    <t>NN</t>
  </si>
  <si>
    <t>Modify original PDS files</t>
  </si>
  <si>
    <t>Add the 36 models (6.8)</t>
  </si>
  <si>
    <t>Add the helpers (6.9)</t>
  </si>
  <si>
    <t>Add the makers (6.10)</t>
  </si>
  <si>
    <t>Create Basic Website (6.11)</t>
  </si>
  <si>
    <t>Add ChangeNodeHelper</t>
  </si>
  <si>
    <t>Add ConnectionHelper</t>
  </si>
  <si>
    <t>Add Enums</t>
  </si>
  <si>
    <t>Add EnumExtensions</t>
  </si>
  <si>
    <t>Add FindNodeHelper</t>
  </si>
  <si>
    <t>Add IDisposableHelper</t>
  </si>
  <si>
    <t>Add RNG</t>
  </si>
  <si>
    <t>Add UndoHelper</t>
  </si>
  <si>
    <t>Add ArmyOfficerMaker</t>
  </si>
  <si>
    <t>Add CommonValuesExtractor</t>
  </si>
  <si>
    <t>Add NameMaker</t>
  </si>
  <si>
    <t>Add UnitNameMaker</t>
  </si>
  <si>
    <t>Add UnitOfficerMaker</t>
  </si>
  <si>
    <t>Make Hamburger menu (6.11)</t>
  </si>
  <si>
    <t>Add Create Functionality (6.12)</t>
  </si>
  <si>
    <t>Add Select an area</t>
  </si>
  <si>
    <t>Add Select an army</t>
  </si>
  <si>
    <t>Add Officer</t>
  </si>
  <si>
    <t>Add Troops</t>
  </si>
  <si>
    <t>Add Load and Save (6.12.13)</t>
  </si>
  <si>
    <t>The Treeview (6.14)</t>
  </si>
  <si>
    <t>Drag and Drop (6.15)</t>
  </si>
  <si>
    <t>Editing Units (6.16)</t>
  </si>
  <si>
    <t>Adding Units 6.17)</t>
  </si>
  <si>
    <t>Removing Units (6.18)</t>
  </si>
  <si>
    <t>TMA 02</t>
  </si>
  <si>
    <t>TMA02</t>
  </si>
  <si>
    <t>AARD</t>
  </si>
  <si>
    <t>Add DisplayMaker (Debug Code)</t>
  </si>
  <si>
    <t>tma03</t>
  </si>
  <si>
    <t>TMA03</t>
  </si>
  <si>
    <t>The project stopped here and restarted in March 2023</t>
  </si>
  <si>
    <t>Write up and submission</t>
  </si>
  <si>
    <t>T470</t>
  </si>
  <si>
    <t>Aard</t>
  </si>
  <si>
    <t>Nathanial Norburrn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</si>
</sst>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quot;£&quot;* #,##0_-;\-&quot;£&quot;* #,##0_-;_-&quot;£&quot;* &quot;-&quot;_-;_-@_-"/>
    <numFmt numFmtId="44" formatCode="_-&quot;£&quot;* #,##0.00_-;\-&quot;£&quot;* #,##0.00_-;_-&quot;£&quot;* &quot;-&quot;??_-;_-@_-"/>
    <numFmt numFmtId="164" formatCode="_(* #,##0.00_);_(* \(#,##0.00\);_(* &quot;-&quot;??_);_(@_)"/>
    <numFmt numFmtId="165" formatCode="d"/>
    <numFmt numFmtId="166" formatCode="#,##0_ ;\-#,##0\ "/>
  </numFmts>
  <fonts count="4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249977111117893"/>
        <bgColor indexed="64"/>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10" fillId="3" borderId="0" applyNumberFormat="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56">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6"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6"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6"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6"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14" fontId="20" fillId="10" borderId="0" xfId="9" applyFont="1" applyFill="1" applyBorder="1" applyAlignment="1">
      <alignment horizontal="left" vertical="center"/>
    </xf>
    <xf numFmtId="165" fontId="12" fillId="9" borderId="17" xfId="0" applyNumberFormat="1" applyFont="1" applyFill="1" applyBorder="1" applyAlignment="1">
      <alignment horizontal="center" vertical="center"/>
    </xf>
    <xf numFmtId="165" fontId="12" fillId="9" borderId="0" xfId="0" applyNumberFormat="1" applyFont="1" applyFill="1" applyAlignment="1">
      <alignment horizontal="center" vertical="center"/>
    </xf>
    <xf numFmtId="165" fontId="12" fillId="9" borderId="15"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44" fillId="0" borderId="0" xfId="0" applyFont="1"/>
    <xf numFmtId="0" fontId="3" fillId="0" borderId="0" xfId="0" applyFont="1" applyAlignment="1">
      <alignment horizontal="left" wrapText="1" indent="3"/>
    </xf>
    <xf numFmtId="0" fontId="0" fillId="0" borderId="0" xfId="0" applyBorder="1" applyAlignment="1">
      <alignment horizontal="center" vertical="center"/>
    </xf>
    <xf numFmtId="0" fontId="0" fillId="0" borderId="0" xfId="0" applyBorder="1" applyAlignment="1">
      <alignment vertical="center"/>
    </xf>
    <xf numFmtId="0" fontId="3" fillId="0" borderId="0" xfId="0" applyFont="1" applyAlignment="1">
      <alignment horizontal="left" wrapText="1" indent="4"/>
    </xf>
    <xf numFmtId="0" fontId="3" fillId="0" borderId="0" xfId="0" applyFont="1" applyAlignment="1">
      <alignment horizontal="left" wrapText="1" indent="5"/>
    </xf>
    <xf numFmtId="0" fontId="3" fillId="0" borderId="0" xfId="0" applyFont="1" applyAlignment="1">
      <alignment horizontal="left" wrapText="1" indent="6"/>
    </xf>
    <xf numFmtId="0" fontId="16" fillId="0" borderId="0" xfId="0" applyFont="1" applyAlignment="1">
      <alignment horizontal="left" wrapText="1" indent="3"/>
    </xf>
    <xf numFmtId="0" fontId="16" fillId="0" borderId="0" xfId="0" applyFont="1" applyAlignment="1">
      <alignment horizontal="left" wrapText="1" indent="4"/>
    </xf>
    <xf numFmtId="0" fontId="16" fillId="0" borderId="0" xfId="0" applyFont="1" applyAlignment="1">
      <alignment horizontal="left" wrapText="1" indent="5"/>
    </xf>
    <xf numFmtId="0" fontId="16" fillId="0" borderId="0" xfId="0" applyFont="1" applyAlignment="1">
      <alignment horizontal="left" wrapText="1" indent="6"/>
    </xf>
    <xf numFmtId="0" fontId="16" fillId="0" borderId="0" xfId="0" applyFont="1" applyAlignment="1">
      <alignment horizontal="left" wrapText="1" indent="7"/>
    </xf>
    <xf numFmtId="0" fontId="35" fillId="15" borderId="4" xfId="15" applyBorder="1" applyAlignment="1">
      <alignment horizontal="center" vertical="center"/>
    </xf>
    <xf numFmtId="0" fontId="0" fillId="45" borderId="4" xfId="0" applyFill="1" applyBorder="1" applyAlignment="1">
      <alignment horizontal="center" vertical="center"/>
    </xf>
    <xf numFmtId="0" fontId="0" fillId="45" borderId="0" xfId="0" applyFill="1" applyBorder="1" applyAlignment="1">
      <alignment horizontal="center" vertical="center"/>
    </xf>
    <xf numFmtId="0" fontId="0" fillId="6" borderId="0" xfId="0" applyFill="1"/>
  </cellXfs>
  <cellStyles count="50">
    <cellStyle name="20% - Accent1" xfId="28" builtinId="30" customBuiltin="1"/>
    <cellStyle name="20% - Accent2" xfId="32" builtinId="34" customBuiltin="1"/>
    <cellStyle name="20% - Accent3" xfId="35" builtinId="38" customBuiltin="1"/>
    <cellStyle name="20% - Accent4" xfId="39" builtinId="42" customBuiltin="1"/>
    <cellStyle name="20% - Accent5" xfId="43" builtinId="46" customBuiltin="1"/>
    <cellStyle name="20% - Accent6" xfId="47" builtinId="50" customBuiltin="1"/>
    <cellStyle name="40% - Accent1" xfId="29" builtinId="31" customBuiltin="1"/>
    <cellStyle name="40% - Accent2" xfId="33" builtinId="35" customBuiltin="1"/>
    <cellStyle name="40% - Accent3" xfId="36" builtinId="39" customBuiltin="1"/>
    <cellStyle name="40% - Accent4" xfId="40" builtinId="43" customBuiltin="1"/>
    <cellStyle name="40% - Accent5" xfId="44" builtinId="47" customBuiltin="1"/>
    <cellStyle name="40% - Accent6" xfId="48" builtinId="51" customBuiltin="1"/>
    <cellStyle name="60% - Accent1" xfId="30" builtinId="32" customBuiltin="1"/>
    <cellStyle name="60% - Accent2" xfId="34" builtinId="36" customBuiltin="1"/>
    <cellStyle name="60% - Accent3" xfId="37" builtinId="40" customBuiltin="1"/>
    <cellStyle name="60% - Accent4" xfId="41" builtinId="44" customBuiltin="1"/>
    <cellStyle name="60% - Accent5" xfId="45" builtinId="48" customBuiltin="1"/>
    <cellStyle name="60%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Bad" xfId="16" builtinId="27" customBuiltin="1"/>
    <cellStyle name="Calculation" xfId="20" builtinId="22" customBuiltin="1"/>
    <cellStyle name="Check Cell" xfId="22" builtinId="23" customBuiltin="1"/>
    <cellStyle name="Comma" xfId="4" builtinId="3" customBuiltin="1"/>
    <cellStyle name="Comma [0]" xfId="10" builtinId="6" customBuiltin="1"/>
    <cellStyle name="Currency" xfId="12" builtinId="4" customBuiltin="1"/>
    <cellStyle name="Currency [0]" xfId="13" builtinId="7" customBuiltin="1"/>
    <cellStyle name="Date" xfId="9" xr:uid="{229918B6-DD13-4F5A-97B9-305F7E002AA3}"/>
    <cellStyle name="Explanatory Text" xfId="25" builtinId="53" customBuiltin="1"/>
    <cellStyle name="Good" xfId="15" builtinId="26" customBuiltin="1"/>
    <cellStyle name="Heading 1" xfId="6" builtinId="16" customBuiltin="1"/>
    <cellStyle name="Heading 2" xfId="7" builtinId="17" customBuiltin="1"/>
    <cellStyle name="Heading 3" xfId="8" builtinId="18" customBuiltin="1"/>
    <cellStyle name="Heading 4" xfId="14" builtinId="19" customBuiltin="1"/>
    <cellStyle name="Hyperlink" xfId="1" builtinId="8" customBuiltin="1"/>
    <cellStyle name="Input" xfId="18" builtinId="20" customBuiltin="1"/>
    <cellStyle name="Linked Cell" xfId="21" builtinId="24" customBuiltin="1"/>
    <cellStyle name="Neutral" xfId="17" builtinId="28" customBuiltin="1"/>
    <cellStyle name="Normal" xfId="0" builtinId="0" customBuiltin="1"/>
    <cellStyle name="Note" xfId="24" builtinId="10" customBuiltin="1"/>
    <cellStyle name="Output" xfId="19" builtinId="21" customBuiltin="1"/>
    <cellStyle name="Percent" xfId="2" builtinId="5" customBuiltin="1"/>
    <cellStyle name="Title" xfId="5" builtinId="15" customBuiltin="1"/>
    <cellStyle name="Total" xfId="26" builtinId="25" customBuiltin="1"/>
    <cellStyle name="Warning Text" xfId="23" builtinId="11" customBuiltin="1"/>
    <cellStyle name="zHiddenText" xfId="3" xr:uid="{26E66EE6-E33F-4D77-BAE4-0FB4F5BBF673}"/>
  </cellStyles>
  <dxfs count="642">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641"/>
      <tableStyleElement type="headerRow" dxfId="640"/>
      <tableStyleElement type="firstRowStripe" dxfId="639"/>
      <tableStyleElement type="secondRowStripe" dxfId="638"/>
    </tableStyle>
    <tableStyle name="ToDoList" pivot="0" count="9" xr9:uid="{00000000-0011-0000-FFFF-FFFF00000000}">
      <tableStyleElement type="wholeTable" dxfId="637"/>
      <tableStyleElement type="headerRow" dxfId="636"/>
      <tableStyleElement type="totalRow" dxfId="635"/>
      <tableStyleElement type="firstColumn" dxfId="634"/>
      <tableStyleElement type="lastColumn" dxfId="633"/>
      <tableStyleElement type="firstRowStripe" dxfId="632"/>
      <tableStyleElement type="secondRowStripe" dxfId="631"/>
      <tableStyleElement type="firstColumnStripe" dxfId="630"/>
      <tableStyleElement type="secondColumnStripe" dxfId="62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10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67" totalsRowShown="0" headerRowDxfId="620" dataDxfId="619">
  <autoFilter ref="B9:G6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618"/>
    <tableColumn id="2" xr3:uid="{39BD914E-FB02-4352-846C-6D59624DC0B0}" name="Category" dataDxfId="617"/>
    <tableColumn id="3" xr3:uid="{D274194F-BCA0-44F3-84B2-217254EE241C}" name="Assigned to" dataDxfId="616"/>
    <tableColumn id="4" xr3:uid="{8385BC6F-56EE-4363-A106-8DB0A1E4EF5A}" name="Progress" dataDxfId="615"/>
    <tableColumn id="5" xr3:uid="{02926609-7B93-4B6F-BE96-92EC7A949E4B}" name="Start" dataDxfId="614" dataCellStyle="Date"/>
    <tableColumn id="6" xr3:uid="{8FF9BE8E-04B7-4B39-AC27-D2E534204BC3}" name="Days" dataDxfId="613"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628">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627"/>
    <tableColumn id="2" xr3:uid="{529EEF64-D037-4ACF-8CA4-0C10FE2D1FBB}" name="Category" dataDxfId="626"/>
    <tableColumn id="3" xr3:uid="{711D01BA-2785-403A-9636-CCC7E2ADA584}" name="Assigned to" dataDxfId="625"/>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62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623"/>
    <tableColumn id="2" xr3:uid="{4492A0B8-068F-4002-9E8D-E1F5FED367F0}" name="Category" dataDxfId="622"/>
    <tableColumn id="3" xr3:uid="{DF1A764E-7050-4528-B7F9-B6AB99372146}" name="Assigned to" dataDxfId="621"/>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7" sqref="C7"/>
    </sheetView>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90"/>
    </row>
    <row r="2" spans="1:13" ht="50.1" customHeight="1" x14ac:dyDescent="0.4">
      <c r="A2" s="7"/>
      <c r="B2" s="96"/>
      <c r="C2" s="123" t="s">
        <v>0</v>
      </c>
      <c r="D2" s="123"/>
      <c r="E2" s="123"/>
      <c r="F2" s="96"/>
      <c r="G2" s="7"/>
      <c r="H2" s="7"/>
      <c r="I2" s="7"/>
      <c r="J2" s="7"/>
      <c r="K2" s="7"/>
      <c r="L2" s="7"/>
      <c r="M2" s="7"/>
    </row>
    <row r="3" spans="1:13" ht="14.45" customHeight="1" x14ac:dyDescent="0.4">
      <c r="A3" s="7"/>
      <c r="B3" s="91"/>
      <c r="C3" s="92"/>
      <c r="D3" s="93"/>
      <c r="E3" s="91"/>
      <c r="F3" s="91"/>
      <c r="G3" s="7"/>
      <c r="H3" s="7"/>
      <c r="I3" s="7"/>
      <c r="J3" s="7"/>
      <c r="K3" s="7"/>
      <c r="L3" s="7"/>
      <c r="M3" s="7"/>
    </row>
    <row r="4" spans="1:13" s="8" customFormat="1" ht="67.150000000000006" customHeight="1" x14ac:dyDescent="0.4">
      <c r="A4" s="7"/>
      <c r="B4" s="91"/>
      <c r="C4" s="124" t="s">
        <v>1</v>
      </c>
      <c r="D4" s="124"/>
      <c r="E4" s="124"/>
      <c r="F4" s="91"/>
      <c r="G4" s="7"/>
      <c r="H4" s="7"/>
      <c r="I4" s="7"/>
      <c r="J4" s="7"/>
      <c r="K4" s="7"/>
      <c r="L4" s="7"/>
      <c r="M4" s="7"/>
    </row>
    <row r="5" spans="1:13" s="8" customFormat="1" ht="67.150000000000006" customHeight="1" x14ac:dyDescent="0.4">
      <c r="A5" s="7"/>
      <c r="B5" s="91"/>
      <c r="C5" s="124" t="s">
        <v>2</v>
      </c>
      <c r="D5" s="124"/>
      <c r="E5" s="124"/>
      <c r="F5" s="91"/>
      <c r="G5" s="7"/>
      <c r="H5" s="7"/>
      <c r="I5" s="7"/>
      <c r="J5" s="7"/>
      <c r="K5" s="7"/>
      <c r="L5" s="7"/>
      <c r="M5" s="7"/>
    </row>
    <row r="6" spans="1:13" ht="15" x14ac:dyDescent="0.25">
      <c r="A6" s="6"/>
      <c r="B6" s="94"/>
      <c r="C6" s="94"/>
      <c r="D6" s="95"/>
      <c r="E6" s="94"/>
      <c r="F6" s="94"/>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dimension ref="A1:CW69"/>
  <sheetViews>
    <sheetView showGridLines="0" tabSelected="1" showRuler="0" topLeftCell="A31" zoomScale="50" zoomScaleNormal="50" zoomScalePageLayoutView="70" workbookViewId="0">
      <selection activeCell="D7" sqref="D7"/>
    </sheetView>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105" width="2.7109375" customWidth="1"/>
  </cols>
  <sheetData>
    <row r="1" spans="1:68" ht="25.15" customHeight="1" x14ac:dyDescent="0.25"/>
    <row r="2" spans="1:68" ht="49.9" customHeight="1" x14ac:dyDescent="0.25">
      <c r="A2" s="10"/>
      <c r="B2" s="127" t="s">
        <v>101</v>
      </c>
      <c r="C2" s="127"/>
      <c r="D2" s="127"/>
      <c r="E2" s="127"/>
      <c r="F2" s="127"/>
      <c r="G2" s="127"/>
      <c r="H2" s="127"/>
      <c r="I2" s="128"/>
      <c r="J2" s="128"/>
      <c r="K2" s="128"/>
      <c r="L2" s="128"/>
      <c r="M2" s="128"/>
      <c r="N2" s="128"/>
      <c r="O2" s="129"/>
      <c r="P2" s="129"/>
      <c r="Q2" s="129"/>
      <c r="R2" s="129"/>
      <c r="S2" s="129"/>
      <c r="T2" s="129"/>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row>
    <row r="3" spans="1:68" ht="19.899999999999999" customHeight="1" x14ac:dyDescent="0.25">
      <c r="A3" s="10"/>
      <c r="B3" s="61"/>
      <c r="C3" s="62"/>
      <c r="D3" s="63"/>
      <c r="E3" s="63"/>
      <c r="F3" s="64"/>
      <c r="G3" s="63"/>
      <c r="H3" s="63"/>
      <c r="I3" s="76"/>
      <c r="J3" s="1"/>
      <c r="K3" s="1"/>
      <c r="L3" s="1"/>
    </row>
    <row r="4" spans="1:68" ht="30" customHeight="1" x14ac:dyDescent="0.25">
      <c r="A4" s="10"/>
      <c r="B4" s="65" t="s">
        <v>102</v>
      </c>
      <c r="C4" s="66"/>
      <c r="D4" s="67"/>
      <c r="E4" s="68"/>
      <c r="F4" s="69"/>
      <c r="G4" s="70" t="s">
        <v>30</v>
      </c>
      <c r="H4" s="68"/>
      <c r="I4" s="130" t="s">
        <v>32</v>
      </c>
      <c r="J4" s="130"/>
      <c r="K4" s="130"/>
      <c r="L4" s="130"/>
      <c r="N4" s="131" t="s">
        <v>33</v>
      </c>
      <c r="O4" s="131"/>
      <c r="P4" s="131"/>
      <c r="Q4" s="131"/>
      <c r="S4" s="132" t="s">
        <v>34</v>
      </c>
      <c r="T4" s="132"/>
      <c r="U4" s="132"/>
      <c r="V4" s="132"/>
      <c r="X4" s="125" t="s">
        <v>35</v>
      </c>
      <c r="Y4" s="125"/>
      <c r="Z4" s="125"/>
      <c r="AA4" s="125"/>
      <c r="AC4" s="126" t="s">
        <v>36</v>
      </c>
      <c r="AD4" s="126"/>
      <c r="AE4" s="126"/>
      <c r="AF4" s="126"/>
    </row>
    <row r="5" spans="1:68" ht="30" customHeight="1" x14ac:dyDescent="0.25">
      <c r="A5" s="10"/>
      <c r="B5" s="71" t="s">
        <v>103</v>
      </c>
      <c r="C5" s="67"/>
      <c r="D5" s="67"/>
      <c r="E5" s="68"/>
      <c r="F5" s="69"/>
      <c r="G5" s="68"/>
      <c r="H5" s="68"/>
    </row>
    <row r="6" spans="1:68" ht="30" customHeight="1" x14ac:dyDescent="0.35">
      <c r="A6" s="10"/>
      <c r="B6" s="72" t="s">
        <v>6</v>
      </c>
      <c r="C6" s="73">
        <v>44597</v>
      </c>
      <c r="D6" s="73"/>
      <c r="E6" s="68"/>
      <c r="F6" s="69"/>
      <c r="G6" s="68"/>
      <c r="H6" s="68"/>
      <c r="I6" s="83" t="str">
        <f ca="1">TEXT(I7,"mmmm")</f>
        <v>May</v>
      </c>
      <c r="J6" s="83"/>
      <c r="K6" s="83"/>
      <c r="L6" s="83"/>
      <c r="M6" s="83"/>
      <c r="N6" s="83"/>
      <c r="O6" s="83"/>
      <c r="P6" s="83" t="str">
        <f ca="1">IF(TEXT(P7,"mmmm")=I6,"",TEXT(P7,"mmmm"))</f>
        <v/>
      </c>
      <c r="Q6" s="83"/>
      <c r="R6" s="83"/>
      <c r="S6" s="83"/>
      <c r="T6" s="83"/>
      <c r="U6" s="83"/>
      <c r="V6" s="83"/>
      <c r="W6" s="83" t="str">
        <f ca="1">IF(OR(TEXT(W7,"mmmm")=P6,TEXT(W7,"mmmm")=I6),"",TEXT(W7,"mmmm"))</f>
        <v/>
      </c>
      <c r="X6" s="83"/>
      <c r="Y6" s="83"/>
      <c r="Z6" s="83"/>
      <c r="AA6" s="83"/>
      <c r="AB6" s="83"/>
      <c r="AC6" s="83"/>
      <c r="AD6" s="83" t="str">
        <f ca="1">IF(OR(TEXT(AD7,"mmmm")=W6,TEXT(AD7,"mmmm")=P6,TEXT(AD7,"mmmm")=I6),"",TEXT(AD7,"mmmm"))</f>
        <v>June</v>
      </c>
      <c r="AE6" s="83"/>
      <c r="AF6" s="83"/>
      <c r="AG6" s="83"/>
      <c r="AH6" s="83"/>
      <c r="AI6" s="83"/>
      <c r="AJ6" s="83"/>
      <c r="AK6" s="83" t="str">
        <f ca="1">IF(OR(TEXT(AK7,"mmmm")=AD6,TEXT(AK7,"mmmm")=W6,TEXT(AK7,"mmmm")=P6,TEXT(AK7,"mmmm")=I6),"",TEXT(AK7,"mmmm"))</f>
        <v/>
      </c>
      <c r="AL6" s="83"/>
      <c r="AM6" s="83"/>
      <c r="AN6" s="83"/>
      <c r="AO6" s="83"/>
      <c r="AP6" s="83"/>
      <c r="AQ6" s="83"/>
      <c r="AR6" s="83" t="str">
        <f ca="1">IF(OR(TEXT(AR7,"mmmm")=AK6,TEXT(AR7,"mmmm")=AD6,TEXT(AR7,"mmmm")=W6,TEXT(AR7,"mmmm")=P6),"",TEXT(AR7,"mmmm"))</f>
        <v/>
      </c>
      <c r="AS6" s="83"/>
      <c r="AT6" s="83"/>
      <c r="AU6" s="83"/>
      <c r="AV6" s="83"/>
      <c r="AW6" s="83"/>
      <c r="AX6" s="84"/>
      <c r="AY6" s="84" t="str">
        <f ca="1">IF(OR(TEXT(AY7,"mmmm")=AR6,TEXT(AY7,"mmmm")=AK6,TEXT(AY7,"mmmm")=AD6,TEXT(AY7,"mmmm")=W6),"",TEXT(AY7,"mmmm"))</f>
        <v/>
      </c>
      <c r="AZ6" s="84"/>
      <c r="BA6" s="84"/>
      <c r="BB6" s="85"/>
      <c r="BC6" s="82"/>
      <c r="BD6" s="82"/>
      <c r="BE6" s="82"/>
      <c r="BF6" s="82" t="str">
        <f ca="1">IF(OR(TEXT(BF7,"mmmm")=AY6,TEXT(BF7,"mmmm")=AR6,TEXT(BF7,"mmmm")=AK6,TEXT(BF7,"mmmm")=AD6),"",TEXT(BF7,"mmmm"))</f>
        <v>July</v>
      </c>
      <c r="BG6" s="82"/>
      <c r="BH6" s="82"/>
      <c r="BI6" s="82"/>
      <c r="BJ6" s="82"/>
      <c r="BK6" s="82"/>
      <c r="BL6" s="82"/>
    </row>
    <row r="7" spans="1:68" ht="30" customHeight="1" x14ac:dyDescent="0.25">
      <c r="A7" s="10"/>
      <c r="B7" s="72" t="s">
        <v>7</v>
      </c>
      <c r="C7" s="74">
        <v>100</v>
      </c>
      <c r="D7" s="67"/>
      <c r="E7" s="68"/>
      <c r="F7" s="68"/>
      <c r="G7" s="68"/>
      <c r="H7" s="75"/>
      <c r="I7" s="107">
        <f ca="1">IFERROR(Project_Start+Scrolling_Increment,TODAY())</f>
        <v>44697</v>
      </c>
      <c r="J7" s="108">
        <f ca="1">I7+1</f>
        <v>44698</v>
      </c>
      <c r="K7" s="108">
        <f t="shared" ref="K7:AX7" ca="1" si="0">J7+1</f>
        <v>44699</v>
      </c>
      <c r="L7" s="108">
        <f t="shared" ca="1" si="0"/>
        <v>44700</v>
      </c>
      <c r="M7" s="108">
        <f t="shared" ca="1" si="0"/>
        <v>44701</v>
      </c>
      <c r="N7" s="108">
        <f t="shared" ca="1" si="0"/>
        <v>44702</v>
      </c>
      <c r="O7" s="109">
        <f t="shared" ca="1" si="0"/>
        <v>44703</v>
      </c>
      <c r="P7" s="108">
        <f ca="1">O7+1</f>
        <v>44704</v>
      </c>
      <c r="Q7" s="108">
        <f ca="1">P7+1</f>
        <v>44705</v>
      </c>
      <c r="R7" s="108">
        <f t="shared" ca="1" si="0"/>
        <v>44706</v>
      </c>
      <c r="S7" s="108">
        <f t="shared" ca="1" si="0"/>
        <v>44707</v>
      </c>
      <c r="T7" s="108">
        <f t="shared" ca="1" si="0"/>
        <v>44708</v>
      </c>
      <c r="U7" s="108">
        <f t="shared" ca="1" si="0"/>
        <v>44709</v>
      </c>
      <c r="V7" s="109">
        <f t="shared" ca="1" si="0"/>
        <v>44710</v>
      </c>
      <c r="W7" s="108">
        <f ca="1">V7+1</f>
        <v>44711</v>
      </c>
      <c r="X7" s="108">
        <f ca="1">W7+1</f>
        <v>44712</v>
      </c>
      <c r="Y7" s="108">
        <f t="shared" ca="1" si="0"/>
        <v>44713</v>
      </c>
      <c r="Z7" s="108">
        <f t="shared" ca="1" si="0"/>
        <v>44714</v>
      </c>
      <c r="AA7" s="108">
        <f t="shared" ca="1" si="0"/>
        <v>44715</v>
      </c>
      <c r="AB7" s="108">
        <f t="shared" ca="1" si="0"/>
        <v>44716</v>
      </c>
      <c r="AC7" s="109">
        <f t="shared" ca="1" si="0"/>
        <v>44717</v>
      </c>
      <c r="AD7" s="108">
        <f ca="1">AC7+1</f>
        <v>44718</v>
      </c>
      <c r="AE7" s="108">
        <f ca="1">AD7+1</f>
        <v>44719</v>
      </c>
      <c r="AF7" s="108">
        <f t="shared" ca="1" si="0"/>
        <v>44720</v>
      </c>
      <c r="AG7" s="108">
        <f t="shared" ca="1" si="0"/>
        <v>44721</v>
      </c>
      <c r="AH7" s="108">
        <f t="shared" ca="1" si="0"/>
        <v>44722</v>
      </c>
      <c r="AI7" s="108">
        <f t="shared" ca="1" si="0"/>
        <v>44723</v>
      </c>
      <c r="AJ7" s="109">
        <f t="shared" ca="1" si="0"/>
        <v>44724</v>
      </c>
      <c r="AK7" s="108">
        <f ca="1">AJ7+1</f>
        <v>44725</v>
      </c>
      <c r="AL7" s="108">
        <f ca="1">AK7+1</f>
        <v>44726</v>
      </c>
      <c r="AM7" s="108">
        <f t="shared" ca="1" si="0"/>
        <v>44727</v>
      </c>
      <c r="AN7" s="108">
        <f t="shared" ca="1" si="0"/>
        <v>44728</v>
      </c>
      <c r="AO7" s="108">
        <f t="shared" ca="1" si="0"/>
        <v>44729</v>
      </c>
      <c r="AP7" s="108">
        <f t="shared" ca="1" si="0"/>
        <v>44730</v>
      </c>
      <c r="AQ7" s="109">
        <f t="shared" ca="1" si="0"/>
        <v>44731</v>
      </c>
      <c r="AR7" s="108">
        <f ca="1">AQ7+1</f>
        <v>44732</v>
      </c>
      <c r="AS7" s="108">
        <f ca="1">AR7+1</f>
        <v>44733</v>
      </c>
      <c r="AT7" s="108">
        <f t="shared" ca="1" si="0"/>
        <v>44734</v>
      </c>
      <c r="AU7" s="108">
        <f t="shared" ca="1" si="0"/>
        <v>44735</v>
      </c>
      <c r="AV7" s="108">
        <f t="shared" ca="1" si="0"/>
        <v>44736</v>
      </c>
      <c r="AW7" s="108">
        <f t="shared" ca="1" si="0"/>
        <v>44737</v>
      </c>
      <c r="AX7" s="109">
        <f t="shared" ca="1" si="0"/>
        <v>44738</v>
      </c>
      <c r="AY7" s="108">
        <f ca="1">AX7+1</f>
        <v>44739</v>
      </c>
      <c r="AZ7" s="108">
        <f ca="1">AY7+1</f>
        <v>44740</v>
      </c>
      <c r="BA7" s="108">
        <f t="shared" ref="BA7:BE7" ca="1" si="1">AZ7+1</f>
        <v>44741</v>
      </c>
      <c r="BB7" s="108">
        <f t="shared" ca="1" si="1"/>
        <v>44742</v>
      </c>
      <c r="BC7" s="108">
        <f t="shared" ca="1" si="1"/>
        <v>44743</v>
      </c>
      <c r="BD7" s="108">
        <f t="shared" ca="1" si="1"/>
        <v>44744</v>
      </c>
      <c r="BE7" s="109">
        <f t="shared" ca="1" si="1"/>
        <v>44745</v>
      </c>
      <c r="BF7" s="108">
        <f ca="1">BE7+1</f>
        <v>44746</v>
      </c>
      <c r="BG7" s="108">
        <f ca="1">BF7+1</f>
        <v>44747</v>
      </c>
      <c r="BH7" s="108">
        <f t="shared" ref="BH7:BL7" ca="1" si="2">BG7+1</f>
        <v>44748</v>
      </c>
      <c r="BI7" s="108">
        <f t="shared" ca="1" si="2"/>
        <v>44749</v>
      </c>
      <c r="BJ7" s="108">
        <f t="shared" ca="1" si="2"/>
        <v>44750</v>
      </c>
      <c r="BK7" s="108">
        <f t="shared" ca="1" si="2"/>
        <v>44751</v>
      </c>
      <c r="BL7" s="109">
        <f t="shared" ca="1" si="2"/>
        <v>44752</v>
      </c>
    </row>
    <row r="8" spans="1:68" ht="19.899999999999999" customHeight="1" x14ac:dyDescent="0.25">
      <c r="A8" s="10"/>
      <c r="B8" s="67"/>
      <c r="C8" s="67"/>
      <c r="D8" s="67"/>
      <c r="E8" s="68"/>
      <c r="F8" s="68"/>
      <c r="G8" s="68"/>
      <c r="H8" s="75"/>
      <c r="I8" s="110"/>
      <c r="J8" s="111"/>
      <c r="K8" s="111"/>
      <c r="L8" s="111"/>
      <c r="M8" s="111"/>
      <c r="N8" s="111"/>
      <c r="O8" s="111"/>
      <c r="P8" s="112"/>
      <c r="Q8" s="111"/>
      <c r="R8" s="111"/>
      <c r="S8" s="111"/>
      <c r="T8" s="111"/>
      <c r="U8" s="111"/>
      <c r="V8" s="113"/>
      <c r="W8" s="111"/>
      <c r="X8" s="111"/>
      <c r="Y8" s="111"/>
      <c r="Z8" s="111"/>
      <c r="AA8" s="111"/>
      <c r="AB8" s="111"/>
      <c r="AC8" s="113"/>
      <c r="AD8" s="111"/>
      <c r="AE8" s="111"/>
      <c r="AF8" s="111"/>
      <c r="AG8" s="111"/>
      <c r="AH8" s="111"/>
      <c r="AI8" s="111"/>
      <c r="AJ8" s="113"/>
      <c r="AK8" s="111"/>
      <c r="AL8" s="111"/>
      <c r="AM8" s="111"/>
      <c r="AN8" s="111"/>
      <c r="AO8" s="111"/>
      <c r="AP8" s="111"/>
      <c r="AQ8" s="113"/>
      <c r="AR8" s="111"/>
      <c r="AS8" s="111"/>
      <c r="AT8" s="111"/>
      <c r="AU8" s="111"/>
      <c r="AV8" s="111"/>
      <c r="AW8" s="111"/>
      <c r="AX8" s="113"/>
      <c r="AY8" s="111"/>
      <c r="AZ8" s="111"/>
      <c r="BA8" s="111"/>
      <c r="BB8" s="111"/>
      <c r="BC8" s="111"/>
      <c r="BD8" s="111"/>
      <c r="BE8" s="113"/>
      <c r="BF8" s="111"/>
      <c r="BG8" s="111"/>
      <c r="BH8" s="111"/>
      <c r="BI8" s="111"/>
      <c r="BJ8" s="111"/>
      <c r="BK8" s="111"/>
      <c r="BL8" s="114"/>
    </row>
    <row r="9" spans="1:68" ht="40.15" customHeight="1" x14ac:dyDescent="0.25">
      <c r="A9" s="10"/>
      <c r="B9" s="97" t="s">
        <v>8</v>
      </c>
      <c r="C9" s="98" t="s">
        <v>19</v>
      </c>
      <c r="D9" s="98" t="s">
        <v>26</v>
      </c>
      <c r="E9" s="98" t="s">
        <v>28</v>
      </c>
      <c r="F9" s="98" t="s">
        <v>29</v>
      </c>
      <c r="G9" s="98" t="s">
        <v>31</v>
      </c>
      <c r="H9" s="80"/>
      <c r="I9" s="89" t="str">
        <f t="shared" ref="I9:BL9" ca="1" si="3">LEFT(TEXT(I7,"ddd"),1)</f>
        <v>M</v>
      </c>
      <c r="J9" s="89" t="str">
        <f t="shared" ca="1" si="3"/>
        <v>T</v>
      </c>
      <c r="K9" s="89" t="str">
        <f t="shared" ca="1" si="3"/>
        <v>W</v>
      </c>
      <c r="L9" s="89" t="str">
        <f t="shared" ca="1" si="3"/>
        <v>T</v>
      </c>
      <c r="M9" s="89" t="str">
        <f t="shared" ca="1" si="3"/>
        <v>F</v>
      </c>
      <c r="N9" s="89" t="str">
        <f t="shared" ca="1" si="3"/>
        <v>S</v>
      </c>
      <c r="O9" s="89" t="str">
        <f t="shared" ca="1" si="3"/>
        <v>S</v>
      </c>
      <c r="P9" s="89" t="str">
        <f t="shared" ca="1" si="3"/>
        <v>M</v>
      </c>
      <c r="Q9" s="89" t="str">
        <f t="shared" ca="1" si="3"/>
        <v>T</v>
      </c>
      <c r="R9" s="89" t="str">
        <f t="shared" ca="1" si="3"/>
        <v>W</v>
      </c>
      <c r="S9" s="89" t="str">
        <f t="shared" ca="1" si="3"/>
        <v>T</v>
      </c>
      <c r="T9" s="89" t="str">
        <f t="shared" ca="1" si="3"/>
        <v>F</v>
      </c>
      <c r="U9" s="89" t="str">
        <f t="shared" ca="1" si="3"/>
        <v>S</v>
      </c>
      <c r="V9" s="89" t="str">
        <f t="shared" ca="1" si="3"/>
        <v>S</v>
      </c>
      <c r="W9" s="89" t="str">
        <f t="shared" ca="1" si="3"/>
        <v>M</v>
      </c>
      <c r="X9" s="89" t="str">
        <f t="shared" ca="1" si="3"/>
        <v>T</v>
      </c>
      <c r="Y9" s="89" t="str">
        <f t="shared" ca="1" si="3"/>
        <v>W</v>
      </c>
      <c r="Z9" s="89" t="str">
        <f t="shared" ca="1" si="3"/>
        <v>T</v>
      </c>
      <c r="AA9" s="89" t="str">
        <f t="shared" ca="1" si="3"/>
        <v>F</v>
      </c>
      <c r="AB9" s="89" t="str">
        <f t="shared" ca="1" si="3"/>
        <v>S</v>
      </c>
      <c r="AC9" s="89" t="str">
        <f t="shared" ca="1" si="3"/>
        <v>S</v>
      </c>
      <c r="AD9" s="89" t="str">
        <f t="shared" ca="1" si="3"/>
        <v>M</v>
      </c>
      <c r="AE9" s="89" t="str">
        <f t="shared" ca="1" si="3"/>
        <v>T</v>
      </c>
      <c r="AF9" s="89" t="str">
        <f t="shared" ca="1" si="3"/>
        <v>W</v>
      </c>
      <c r="AG9" s="89" t="str">
        <f t="shared" ca="1" si="3"/>
        <v>T</v>
      </c>
      <c r="AH9" s="89" t="str">
        <f t="shared" ca="1" si="3"/>
        <v>F</v>
      </c>
      <c r="AI9" s="89" t="str">
        <f t="shared" ca="1" si="3"/>
        <v>S</v>
      </c>
      <c r="AJ9" s="89" t="str">
        <f t="shared" ca="1" si="3"/>
        <v>S</v>
      </c>
      <c r="AK9" s="89" t="str">
        <f t="shared" ca="1" si="3"/>
        <v>M</v>
      </c>
      <c r="AL9" s="89" t="str">
        <f t="shared" ca="1" si="3"/>
        <v>T</v>
      </c>
      <c r="AM9" s="89" t="str">
        <f t="shared" ca="1" si="3"/>
        <v>W</v>
      </c>
      <c r="AN9" s="89" t="str">
        <f t="shared" ca="1" si="3"/>
        <v>T</v>
      </c>
      <c r="AO9" s="89" t="str">
        <f t="shared" ca="1" si="3"/>
        <v>F</v>
      </c>
      <c r="AP9" s="89" t="str">
        <f t="shared" ca="1" si="3"/>
        <v>S</v>
      </c>
      <c r="AQ9" s="89" t="str">
        <f t="shared" ca="1" si="3"/>
        <v>S</v>
      </c>
      <c r="AR9" s="89" t="str">
        <f t="shared" ca="1" si="3"/>
        <v>M</v>
      </c>
      <c r="AS9" s="89" t="str">
        <f t="shared" ca="1" si="3"/>
        <v>T</v>
      </c>
      <c r="AT9" s="89" t="str">
        <f t="shared" ca="1" si="3"/>
        <v>W</v>
      </c>
      <c r="AU9" s="89" t="str">
        <f t="shared" ca="1" si="3"/>
        <v>T</v>
      </c>
      <c r="AV9" s="89" t="str">
        <f t="shared" ca="1" si="3"/>
        <v>F</v>
      </c>
      <c r="AW9" s="89" t="str">
        <f t="shared" ca="1" si="3"/>
        <v>S</v>
      </c>
      <c r="AX9" s="89" t="str">
        <f t="shared" ca="1" si="3"/>
        <v>S</v>
      </c>
      <c r="AY9" s="89" t="str">
        <f t="shared" ca="1" si="3"/>
        <v>M</v>
      </c>
      <c r="AZ9" s="89" t="str">
        <f t="shared" ca="1" si="3"/>
        <v>T</v>
      </c>
      <c r="BA9" s="89" t="str">
        <f t="shared" ca="1" si="3"/>
        <v>W</v>
      </c>
      <c r="BB9" s="89" t="str">
        <f t="shared" ca="1" si="3"/>
        <v>T</v>
      </c>
      <c r="BC9" s="89" t="str">
        <f t="shared" ca="1" si="3"/>
        <v>F</v>
      </c>
      <c r="BD9" s="89" t="str">
        <f t="shared" ca="1" si="3"/>
        <v>S</v>
      </c>
      <c r="BE9" s="89" t="str">
        <f t="shared" ca="1" si="3"/>
        <v>S</v>
      </c>
      <c r="BF9" s="89" t="str">
        <f t="shared" ca="1" si="3"/>
        <v>M</v>
      </c>
      <c r="BG9" s="89" t="str">
        <f t="shared" ca="1" si="3"/>
        <v>T</v>
      </c>
      <c r="BH9" s="89" t="str">
        <f t="shared" ca="1" si="3"/>
        <v>W</v>
      </c>
      <c r="BI9" s="89" t="str">
        <f t="shared" ca="1" si="3"/>
        <v>T</v>
      </c>
      <c r="BJ9" s="89" t="str">
        <f t="shared" ca="1" si="3"/>
        <v>F</v>
      </c>
      <c r="BK9" s="89" t="str">
        <f t="shared" ca="1" si="3"/>
        <v>S</v>
      </c>
      <c r="BL9" s="89" t="str">
        <f t="shared" ca="1" si="3"/>
        <v>S</v>
      </c>
    </row>
    <row r="10" spans="1:68" ht="30" hidden="1" customHeight="1" thickBot="1" x14ac:dyDescent="0.3">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15" customHeight="1" x14ac:dyDescent="0.25">
      <c r="A11" s="10"/>
      <c r="B11" s="99" t="s">
        <v>37</v>
      </c>
      <c r="C11" s="53"/>
      <c r="D11" s="53"/>
      <c r="E11" s="54"/>
      <c r="F11" s="55"/>
      <c r="G11" s="56"/>
      <c r="H11" s="53"/>
      <c r="I11" s="24" t="str">
        <f t="shared" ref="I11:X26" ca="1" si="4">IF(AND($C11="Goal",I$7&gt;=$F11,I$7&lt;=$F11+$G11-1),2,IF(AND($C11="Milestone",I$7&gt;=$F11,I$7&lt;=$F11+$G11-1),1,""))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IF(AND($C11="Goal",Y$7&gt;=$F11,Y$7&lt;=$F11+$G11-1),2,IF(AND($C11="Milestone",Y$7&gt;=$F11,Y$7&lt;=$F11+$G11-1),1,""))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IF(AND($C11="Goal",AO$7&gt;=$F11,AO$7&lt;=$F11+$G11-1),2,IF(AND($C11="Milestone",AO$7&gt;=$F11,AO$7&lt;=$F11+$G11-1),1,""))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IF(AND($C11="Goal",BE$7&gt;=$F11,BE$7&lt;=$F11+$G11-1),2,IF(AND($C11="Milestone",BE$7&gt;=$F11,BE$7&lt;=$F11+$G11-1),1,""))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15" customHeight="1" x14ac:dyDescent="0.25">
      <c r="A12" s="10"/>
      <c r="B12" s="57" t="s">
        <v>38</v>
      </c>
      <c r="C12" s="53" t="s">
        <v>20</v>
      </c>
      <c r="D12" s="53" t="s">
        <v>39</v>
      </c>
      <c r="E12" s="54">
        <v>1</v>
      </c>
      <c r="F12" s="55">
        <v>44597</v>
      </c>
      <c r="G12" s="56">
        <v>-20</v>
      </c>
      <c r="H12" s="53"/>
      <c r="I12" s="24" t="str">
        <f ca="1">IF(AND($C12="Goal",I$7&gt;=$F12,I$7&lt;=$F12+$G12-1),2,IF(AND($C12="Milestone",I$7&gt;=$F12,I$7&lt;=$F12+$G12-1),1,""))</f>
        <v/>
      </c>
      <c r="J12" s="24" t="str">
        <f t="shared" ca="1" si="4"/>
        <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15" customHeight="1" x14ac:dyDescent="0.25">
      <c r="A13" s="10"/>
      <c r="B13" s="57" t="s">
        <v>40</v>
      </c>
      <c r="C13" s="53" t="s">
        <v>25</v>
      </c>
      <c r="D13" s="53" t="s">
        <v>41</v>
      </c>
      <c r="E13" s="54">
        <v>1</v>
      </c>
      <c r="F13" s="55">
        <v>44597</v>
      </c>
      <c r="G13" s="56">
        <v>20</v>
      </c>
      <c r="H13" s="53"/>
      <c r="I13" s="24" t="str">
        <f t="shared" ref="I13:X28" ca="1" si="8">IF(AND($C13="Goal",I$7&gt;=$F13,I$7&lt;=$F13+$G13-1),2,IF(AND($C13="Milestone",I$7&gt;=$F13,I$7&lt;=$F13+$G13-1),1,""))</f>
        <v/>
      </c>
      <c r="J13" s="24" t="str">
        <f t="shared" ca="1" si="4"/>
        <v/>
      </c>
      <c r="K13" s="152" t="str">
        <f t="shared" ca="1" si="4"/>
        <v/>
      </c>
      <c r="L13" s="24" t="str">
        <f t="shared" ca="1" si="4"/>
        <v/>
      </c>
      <c r="M13" s="24" t="str">
        <f t="shared" ca="1" si="4"/>
        <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15" customHeight="1" x14ac:dyDescent="0.25">
      <c r="A14" s="9"/>
      <c r="B14" s="140" t="s">
        <v>42</v>
      </c>
      <c r="C14" s="53"/>
      <c r="D14" s="53"/>
      <c r="E14" s="54"/>
      <c r="F14" s="55"/>
      <c r="G14" s="56"/>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15" customHeight="1" x14ac:dyDescent="0.25">
      <c r="A15" s="9"/>
      <c r="B15" s="57" t="s">
        <v>43</v>
      </c>
      <c r="C15" s="53" t="s">
        <v>21</v>
      </c>
      <c r="D15" s="53" t="s">
        <v>44</v>
      </c>
      <c r="E15" s="54" t="s">
        <v>45</v>
      </c>
      <c r="F15" s="55">
        <f>F12+20</f>
        <v>44617</v>
      </c>
      <c r="G15" s="56">
        <v>1</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t="str">
        <f t="shared" ca="1" si="5"/>
        <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15" customHeight="1" x14ac:dyDescent="0.25">
      <c r="A16" s="9"/>
      <c r="B16" s="57" t="s">
        <v>46</v>
      </c>
      <c r="C16" s="53" t="s">
        <v>25</v>
      </c>
      <c r="D16" s="53" t="s">
        <v>44</v>
      </c>
      <c r="E16" s="54">
        <v>1</v>
      </c>
      <c r="F16" s="55">
        <f>F15+1</f>
        <v>44618</v>
      </c>
      <c r="G16" s="56">
        <v>3</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15" customHeight="1" x14ac:dyDescent="0.25">
      <c r="A17" s="10"/>
      <c r="B17" s="57" t="s">
        <v>47</v>
      </c>
      <c r="C17" s="53" t="s">
        <v>25</v>
      </c>
      <c r="D17" s="53" t="s">
        <v>44</v>
      </c>
      <c r="E17" s="54">
        <v>1</v>
      </c>
      <c r="F17" s="55">
        <f>F16+G16</f>
        <v>44621</v>
      </c>
      <c r="G17" s="56">
        <v>4</v>
      </c>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15" customHeight="1" x14ac:dyDescent="0.25">
      <c r="A18" s="10"/>
      <c r="B18" s="99" t="s">
        <v>48</v>
      </c>
      <c r="C18" s="53" t="s">
        <v>25</v>
      </c>
      <c r="D18" s="53"/>
      <c r="E18" s="54">
        <v>1</v>
      </c>
      <c r="F18" s="55">
        <f>F17+G17</f>
        <v>44625</v>
      </c>
      <c r="G18" s="56">
        <v>10</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15" customHeight="1" x14ac:dyDescent="0.25">
      <c r="A19" s="9"/>
      <c r="B19" s="57" t="s">
        <v>49</v>
      </c>
      <c r="C19" s="53" t="s">
        <v>25</v>
      </c>
      <c r="D19" s="53" t="s">
        <v>62</v>
      </c>
      <c r="E19" s="54">
        <v>1</v>
      </c>
      <c r="F19" s="55">
        <f>F18+2</f>
        <v>44627</v>
      </c>
      <c r="G19" s="56">
        <v>4</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15" customHeight="1" x14ac:dyDescent="0.25">
      <c r="A20" s="9"/>
      <c r="B20" s="57" t="s">
        <v>50</v>
      </c>
      <c r="C20" s="53" t="s">
        <v>25</v>
      </c>
      <c r="D20" s="53" t="s">
        <v>62</v>
      </c>
      <c r="E20" s="54">
        <v>1</v>
      </c>
      <c r="F20" s="55">
        <f>F19+5</f>
        <v>44632</v>
      </c>
      <c r="G20" s="56">
        <v>4</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15" customHeight="1" x14ac:dyDescent="0.25">
      <c r="A21" s="9"/>
      <c r="B21" s="57" t="s">
        <v>51</v>
      </c>
      <c r="C21" s="53" t="s">
        <v>25</v>
      </c>
      <c r="D21" s="53" t="s">
        <v>62</v>
      </c>
      <c r="E21" s="54">
        <v>1</v>
      </c>
      <c r="F21" s="55">
        <f>F20+2</f>
        <v>44634</v>
      </c>
      <c r="G21" s="56">
        <v>2</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t="str">
        <f t="shared" ca="1" si="4"/>
        <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15" customHeight="1" x14ac:dyDescent="0.25">
      <c r="A22" s="9"/>
      <c r="B22" s="57" t="s">
        <v>52</v>
      </c>
      <c r="C22" s="53" t="s">
        <v>21</v>
      </c>
      <c r="D22" s="53"/>
      <c r="E22" s="54"/>
      <c r="F22" s="55">
        <f>F18+G18</f>
        <v>44635</v>
      </c>
      <c r="G22" s="56">
        <v>0</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15" customHeight="1" x14ac:dyDescent="0.25">
      <c r="A23" s="9"/>
      <c r="B23" s="99" t="s">
        <v>53</v>
      </c>
      <c r="C23" s="53"/>
      <c r="D23" s="53"/>
      <c r="E23" s="54"/>
      <c r="F23" s="55"/>
      <c r="G23" s="56"/>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15" customHeight="1" x14ac:dyDescent="0.25">
      <c r="A24" s="9"/>
      <c r="B24" s="57" t="s">
        <v>56</v>
      </c>
      <c r="C24" s="53" t="s">
        <v>25</v>
      </c>
      <c r="D24" s="53" t="s">
        <v>44</v>
      </c>
      <c r="E24" s="54">
        <v>1</v>
      </c>
      <c r="F24" s="55">
        <f>F22+G22</f>
        <v>44635</v>
      </c>
      <c r="G24" s="56">
        <v>2</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15" customHeight="1" x14ac:dyDescent="0.25">
      <c r="A25" s="9"/>
      <c r="B25" s="57" t="s">
        <v>54</v>
      </c>
      <c r="C25" s="53" t="s">
        <v>25</v>
      </c>
      <c r="D25" s="53" t="s">
        <v>62</v>
      </c>
      <c r="E25" s="54">
        <v>1</v>
      </c>
      <c r="F25" s="55">
        <f>F24+G24</f>
        <v>44637</v>
      </c>
      <c r="G25" s="56">
        <v>2</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15" customHeight="1" x14ac:dyDescent="0.25">
      <c r="A26" s="9"/>
      <c r="B26" s="57" t="s">
        <v>55</v>
      </c>
      <c r="C26" s="53" t="s">
        <v>25</v>
      </c>
      <c r="D26" s="53" t="s">
        <v>62</v>
      </c>
      <c r="E26" s="54">
        <v>1</v>
      </c>
      <c r="F26" s="55">
        <f>F25+G25</f>
        <v>44639</v>
      </c>
      <c r="G26" s="56">
        <v>6</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4" ca="1" si="9">IF(AND($C26="Goal",AN$7&gt;=$F26,AN$7&lt;=$F26+$G26-1),2,IF(AND($C26="Milestone",AN$7&gt;=$F26,AN$7&lt;=$F26+$G26-1),1,""))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4" ca="1" si="10">IF(AND($C26="Goal",BD$7&gt;=$F26,BD$7&lt;=$F26+$G26-1),2,IF(AND($C26="Milestone",BD$7&gt;=$F26,BD$7&lt;=$F26+$G26-1),1,""))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15" customHeight="1" x14ac:dyDescent="0.25">
      <c r="A27" s="9"/>
      <c r="B27" s="99" t="s">
        <v>60</v>
      </c>
      <c r="C27" s="53"/>
      <c r="D27" s="53"/>
      <c r="E27" s="54"/>
      <c r="F27" s="55"/>
      <c r="G27" s="56"/>
      <c r="H27" s="53"/>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4" ca="1" si="11">IF(AND($C27="Goal",Y$7&gt;=$F27,Y$7&lt;=$F27+$G27-1),2,IF(AND($C27="Milestone",Y$7&gt;=$F27,Y$7&lt;=$F27+$G27-1),1,""))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t="str">
        <f t="shared" ca="1" si="9"/>
        <v/>
      </c>
      <c r="AT27" s="24" t="str">
        <f t="shared" ca="1" si="9"/>
        <v/>
      </c>
      <c r="AU27" s="24" t="str">
        <f t="shared" ca="1" si="9"/>
        <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15" customHeight="1" x14ac:dyDescent="0.25">
      <c r="A28" s="9"/>
      <c r="B28" s="57" t="s">
        <v>58</v>
      </c>
      <c r="C28" s="53" t="s">
        <v>25</v>
      </c>
      <c r="D28" s="53" t="s">
        <v>62</v>
      </c>
      <c r="E28" s="54"/>
      <c r="F28" s="55">
        <f>F26+G26</f>
        <v>44645</v>
      </c>
      <c r="G28" s="56">
        <v>2</v>
      </c>
      <c r="H28" s="53"/>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15" customHeight="1" x14ac:dyDescent="0.25">
      <c r="A29" s="9"/>
      <c r="B29" s="57" t="s">
        <v>59</v>
      </c>
      <c r="C29" s="53" t="s">
        <v>25</v>
      </c>
      <c r="D29" s="53" t="s">
        <v>62</v>
      </c>
      <c r="E29" s="54"/>
      <c r="F29" s="55">
        <f>F28+G28</f>
        <v>44647</v>
      </c>
      <c r="G29" s="56">
        <v>1</v>
      </c>
      <c r="H29" s="53"/>
      <c r="I29" s="24" t="str">
        <f t="shared" ref="I29:X34" ca="1" si="12">IF(AND($C29="Goal",I$7&gt;=$F29,I$7&lt;=$F29+$G29-1),2,IF(AND($C29="Milestone",I$7&gt;=$F29,I$7&lt;=$F29+$G29-1),1,""))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15" customHeight="1" x14ac:dyDescent="0.25">
      <c r="A30" s="9"/>
      <c r="B30" s="57" t="s">
        <v>63</v>
      </c>
      <c r="C30" s="53" t="s">
        <v>25</v>
      </c>
      <c r="D30" s="53" t="s">
        <v>62</v>
      </c>
      <c r="E30" s="54"/>
      <c r="F30" s="55">
        <f>F29+G29</f>
        <v>44648</v>
      </c>
      <c r="G30" s="56">
        <v>1</v>
      </c>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15" customHeight="1" x14ac:dyDescent="0.25">
      <c r="A31" s="9"/>
      <c r="B31" s="57" t="s">
        <v>57</v>
      </c>
      <c r="C31" s="53" t="s">
        <v>21</v>
      </c>
      <c r="D31" s="53" t="s">
        <v>62</v>
      </c>
      <c r="E31" s="54">
        <v>0</v>
      </c>
      <c r="F31" s="55">
        <f>F30+G30</f>
        <v>44649</v>
      </c>
      <c r="G31" s="56">
        <v>1</v>
      </c>
      <c r="H31" s="53"/>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15" customHeight="1" x14ac:dyDescent="0.25">
      <c r="A32" s="9" t="s">
        <v>93</v>
      </c>
      <c r="B32" s="141" t="s">
        <v>94</v>
      </c>
      <c r="C32" s="53" t="s">
        <v>21</v>
      </c>
      <c r="D32" s="53" t="s">
        <v>62</v>
      </c>
      <c r="E32" s="54">
        <v>1</v>
      </c>
      <c r="F32" s="55">
        <v>44683</v>
      </c>
      <c r="G32" s="56">
        <v>15</v>
      </c>
      <c r="H32" s="53"/>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row>
    <row r="33" spans="1:77" s="1" customFormat="1" ht="40.15" customHeight="1" x14ac:dyDescent="0.25">
      <c r="A33" s="9"/>
      <c r="B33" s="99" t="s">
        <v>61</v>
      </c>
      <c r="C33" s="53"/>
      <c r="D33" s="53"/>
      <c r="E33" s="54"/>
      <c r="F33" s="55"/>
      <c r="G33" s="56"/>
      <c r="H33" s="53"/>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77" s="1" customFormat="1" ht="40.15" customHeight="1" x14ac:dyDescent="0.25">
      <c r="A34" s="9"/>
      <c r="B34" s="57" t="s">
        <v>64</v>
      </c>
      <c r="C34" s="53" t="s">
        <v>25</v>
      </c>
      <c r="D34" s="53" t="s">
        <v>62</v>
      </c>
      <c r="E34" s="54">
        <v>1</v>
      </c>
      <c r="F34" s="55">
        <f>F32+G32</f>
        <v>44698</v>
      </c>
      <c r="G34" s="56">
        <v>6</v>
      </c>
      <c r="H34" s="53"/>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153" t="str">
        <f t="shared" ca="1" si="11"/>
        <v/>
      </c>
      <c r="AM34" s="153" t="str">
        <f t="shared" ca="1" si="11"/>
        <v/>
      </c>
      <c r="AN34" s="153" t="str">
        <f t="shared" ca="1" si="9"/>
        <v/>
      </c>
      <c r="AO34" s="153" t="str">
        <f t="shared" ca="1" si="9"/>
        <v/>
      </c>
      <c r="AP34" s="153" t="str">
        <f t="shared" ca="1" si="9"/>
        <v/>
      </c>
      <c r="AQ34" s="153" t="str">
        <f t="shared" ca="1" si="9"/>
        <v/>
      </c>
      <c r="AR34" s="153"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77" s="1" customFormat="1" ht="40.15" customHeight="1" x14ac:dyDescent="0.25">
      <c r="A35" s="9"/>
      <c r="B35" s="147" t="s">
        <v>65</v>
      </c>
      <c r="C35" s="53"/>
      <c r="D35" s="53"/>
      <c r="E35" s="54"/>
      <c r="F35" s="55"/>
      <c r="G35" s="56"/>
      <c r="H35" s="53"/>
      <c r="I35" s="24" t="str">
        <f ca="1">IF(AND($C66="Goal",I$7&gt;=$F66,I$7&lt;=$F66+$G66-1),2,IF(AND($C66="Milestone",I$7&gt;=$F66,I$7&lt;=$F66+$G66-1),1,""))</f>
        <v/>
      </c>
      <c r="J35" s="24" t="str">
        <f ca="1">IF(AND($C66="Goal",J$7&gt;=$F66,J$7&lt;=$F66+$G66-1),2,IF(AND($C66="Milestone",J$7&gt;=$F66,J$7&lt;=$F66+$G66-1),1,""))</f>
        <v/>
      </c>
      <c r="K35" s="24" t="str">
        <f ca="1">IF(AND($C66="Goal",K$7&gt;=$F66,K$7&lt;=$F66+$G66-1),2,IF(AND($C66="Milestone",K$7&gt;=$F66,K$7&lt;=$F66+$G66-1),1,""))</f>
        <v/>
      </c>
      <c r="L35" s="24" t="str">
        <f ca="1">IF(AND($C66="Goal",L$7&gt;=$F66,L$7&lt;=$F66+$G66-1),2,IF(AND($C66="Milestone",L$7&gt;=$F66,L$7&lt;=$F66+$G66-1),1,""))</f>
        <v/>
      </c>
      <c r="M35" s="24" t="str">
        <f ca="1">IF(AND($C66="Goal",M$7&gt;=$F66,M$7&lt;=$F66+$G66-1),2,IF(AND($C66="Milestone",M$7&gt;=$F66,M$7&lt;=$F66+$G66-1),1,""))</f>
        <v/>
      </c>
      <c r="N35" s="24" t="str">
        <f ca="1">IF(AND($C66="Goal",N$7&gt;=$F66,N$7&lt;=$F66+$G66-1),2,IF(AND($C66="Milestone",N$7&gt;=$F66,N$7&lt;=$F66+$G66-1),1,""))</f>
        <v/>
      </c>
      <c r="O35" s="24" t="str">
        <f ca="1">IF(AND($C66="Goal",O$7&gt;=$F66,O$7&lt;=$F66+$G66-1),2,IF(AND($C66="Milestone",O$7&gt;=$F66,O$7&lt;=$F66+$G66-1),1,""))</f>
        <v/>
      </c>
      <c r="P35" s="24" t="str">
        <f ca="1">IF(AND($C66="Goal",P$7&gt;=$F66,P$7&lt;=$F66+$G66-1),2,IF(AND($C66="Milestone",P$7&gt;=$F66,P$7&lt;=$F66+$G66-1),1,""))</f>
        <v/>
      </c>
      <c r="Q35" s="24" t="str">
        <f ca="1">IF(AND($C66="Goal",Q$7&gt;=$F66,Q$7&lt;=$F66+$G66-1),2,IF(AND($C66="Milestone",Q$7&gt;=$F66,Q$7&lt;=$F66+$G66-1),1,""))</f>
        <v/>
      </c>
      <c r="R35" s="24" t="str">
        <f ca="1">IF(AND($C66="Goal",R$7&gt;=$F66,R$7&lt;=$F66+$G66-1),2,IF(AND($C66="Milestone",R$7&gt;=$F66,R$7&lt;=$F66+$G66-1),1,""))</f>
        <v/>
      </c>
      <c r="S35" s="24" t="str">
        <f ca="1">IF(AND($C66="Goal",S$7&gt;=$F66,S$7&lt;=$F66+$G66-1),2,IF(AND($C66="Milestone",S$7&gt;=$F66,S$7&lt;=$F66+$G66-1),1,""))</f>
        <v/>
      </c>
      <c r="T35" s="24" t="str">
        <f ca="1">IF(AND($C66="Goal",T$7&gt;=$F66,T$7&lt;=$F66+$G66-1),2,IF(AND($C66="Milestone",T$7&gt;=$F66,T$7&lt;=$F66+$G66-1),1,""))</f>
        <v/>
      </c>
      <c r="U35" s="24" t="str">
        <f ca="1">IF(AND($C66="Goal",U$7&gt;=$F66,U$7&lt;=$F66+$G66-1),2,IF(AND($C66="Milestone",U$7&gt;=$F66,U$7&lt;=$F66+$G66-1),1,""))</f>
        <v/>
      </c>
      <c r="V35" s="24" t="str">
        <f ca="1">IF(AND($C66="Goal",V$7&gt;=$F66,V$7&lt;=$F66+$G66-1),2,IF(AND($C66="Milestone",V$7&gt;=$F66,V$7&lt;=$F66+$G66-1),1,""))</f>
        <v/>
      </c>
      <c r="W35" s="24" t="str">
        <f ca="1">IF(AND($C66="Goal",W$7&gt;=$F66,W$7&lt;=$F66+$G66-1),2,IF(AND($C66="Milestone",W$7&gt;=$F66,W$7&lt;=$F66+$G66-1),1,""))</f>
        <v/>
      </c>
      <c r="X35" s="24" t="str">
        <f ca="1">IF(AND($C66="Goal",X$7&gt;=$F66,X$7&lt;=$F66+$G66-1),2,IF(AND($C66="Milestone",X$7&gt;=$F66,X$7&lt;=$F66+$G66-1),1,""))</f>
        <v/>
      </c>
      <c r="Y35" s="24" t="str">
        <f ca="1">IF(AND($C66="Goal",Y$7&gt;=$F66,Y$7&lt;=$F66+$G66-1),2,IF(AND($C66="Milestone",Y$7&gt;=$F66,Y$7&lt;=$F66+$G66-1),1,""))</f>
        <v/>
      </c>
      <c r="Z35" s="24" t="str">
        <f ca="1">IF(AND($C66="Goal",Z$7&gt;=$F66,Z$7&lt;=$F66+$G66-1),2,IF(AND($C66="Milestone",Z$7&gt;=$F66,Z$7&lt;=$F66+$G66-1),1,""))</f>
        <v/>
      </c>
      <c r="AA35" s="24" t="str">
        <f ca="1">IF(AND($C66="Goal",AA$7&gt;=$F66,AA$7&lt;=$F66+$G66-1),2,IF(AND($C66="Milestone",AA$7&gt;=$F66,AA$7&lt;=$F66+$G66-1),1,""))</f>
        <v/>
      </c>
      <c r="AB35" s="24" t="str">
        <f ca="1">IF(AND($C66="Goal",AB$7&gt;=$F66,AB$7&lt;=$F66+$G66-1),2,IF(AND($C66="Milestone",AB$7&gt;=$F66,AB$7&lt;=$F66+$G66-1),1,""))</f>
        <v/>
      </c>
      <c r="AC35" s="24" t="str">
        <f ca="1">IF(AND($C66="Goal",AC$7&gt;=$F66,AC$7&lt;=$F66+$G66-1),2,IF(AND($C66="Milestone",AC$7&gt;=$F66,AC$7&lt;=$F66+$G66-1),1,""))</f>
        <v/>
      </c>
      <c r="AD35" s="24" t="str">
        <f ca="1">IF(AND($C66="Goal",AD$7&gt;=$F66,AD$7&lt;=$F66+$G66-1),2,IF(AND($C66="Milestone",AD$7&gt;=$F66,AD$7&lt;=$F66+$G66-1),1,""))</f>
        <v/>
      </c>
      <c r="AE35" s="24" t="str">
        <f ca="1">IF(AND($C66="Goal",AE$7&gt;=$F66,AE$7&lt;=$F66+$G66-1),2,IF(AND($C66="Milestone",AE$7&gt;=$F66,AE$7&lt;=$F66+$G66-1),1,""))</f>
        <v/>
      </c>
      <c r="AF35" s="24" t="str">
        <f ca="1">IF(AND($C66="Goal",AF$7&gt;=$F66,AF$7&lt;=$F66+$G66-1),2,IF(AND($C66="Milestone",AF$7&gt;=$F66,AF$7&lt;=$F66+$G66-1),1,""))</f>
        <v/>
      </c>
      <c r="AG35" s="24" t="str">
        <f ca="1">IF(AND($C66="Goal",AG$7&gt;=$F66,AG$7&lt;=$F66+$G66-1),2,IF(AND($C66="Milestone",AG$7&gt;=$F66,AG$7&lt;=$F66+$G66-1),1,""))</f>
        <v/>
      </c>
      <c r="AH35" s="24" t="str">
        <f ca="1">IF(AND($C66="Goal",AH$7&gt;=$F66,AH$7&lt;=$F66+$G66-1),2,IF(AND($C66="Milestone",AH$7&gt;=$F66,AH$7&lt;=$F66+$G66-1),1,""))</f>
        <v/>
      </c>
      <c r="AI35" s="24" t="str">
        <f ca="1">IF(AND($C66="Goal",AI$7&gt;=$F66,AI$7&lt;=$F66+$G66-1),2,IF(AND($C66="Milestone",AI$7&gt;=$F66,AI$7&lt;=$F66+$G66-1),1,""))</f>
        <v/>
      </c>
      <c r="AJ35" s="24" t="str">
        <f ca="1">IF(AND($C66="Goal",AJ$7&gt;=$F66,AJ$7&lt;=$F66+$G66-1),2,IF(AND($C66="Milestone",AJ$7&gt;=$F66,AJ$7&lt;=$F66+$G66-1),1,""))</f>
        <v/>
      </c>
      <c r="AK35" s="24" t="str">
        <f ca="1">IF(AND($C66="Goal",AK$7&gt;=$F66,AK$7&lt;=$F66+$G66-1),2,IF(AND($C66="Milestone",AK$7&gt;=$F66,AK$7&lt;=$F66+$G66-1),1,""))</f>
        <v/>
      </c>
      <c r="AL35" s="24" t="str">
        <f ca="1">IF(AND($C66="Goal",AL$7&gt;=$F66,AL$7&lt;=$F66+$G66-1),2,IF(AND($C66="Milestone",AL$7&gt;=$F66,AL$7&lt;=$F66+$G66-1),1,""))</f>
        <v/>
      </c>
      <c r="AM35" s="24" t="str">
        <f ca="1">IF(AND($C66="Goal",AM$7&gt;=$F66,AM$7&lt;=$F66+$G66-1),2,IF(AND($C66="Milestone",AM$7&gt;=$F66,AM$7&lt;=$F66+$G66-1),1,""))</f>
        <v/>
      </c>
      <c r="AN35" s="24" t="str">
        <f ca="1">IF(AND($C66="Goal",AN$7&gt;=$F66,AN$7&lt;=$F66+$G66-1),2,IF(AND($C66="Milestone",AN$7&gt;=$F66,AN$7&lt;=$F66+$G66-1),1,""))</f>
        <v/>
      </c>
      <c r="AO35" s="24" t="str">
        <f ca="1">IF(AND($C66="Goal",AO$7&gt;=$F66,AO$7&lt;=$F66+$G66-1),2,IF(AND($C66="Milestone",AO$7&gt;=$F66,AO$7&lt;=$F66+$G66-1),1,""))</f>
        <v/>
      </c>
      <c r="AP35" s="24" t="str">
        <f ca="1">IF(AND($C66="Goal",AP$7&gt;=$F66,AP$7&lt;=$F66+$G66-1),2,IF(AND($C66="Milestone",AP$7&gt;=$F66,AP$7&lt;=$F66+$G66-1),1,""))</f>
        <v/>
      </c>
      <c r="AQ35" s="24" t="str">
        <f ca="1">IF(AND($C66="Goal",AQ$7&gt;=$F66,AQ$7&lt;=$F66+$G66-1),2,IF(AND($C66="Milestone",AQ$7&gt;=$F66,AQ$7&lt;=$F66+$G66-1),1,""))</f>
        <v/>
      </c>
      <c r="AR35" s="24" t="str">
        <f ca="1">IF(AND($C66="Goal",AR$7&gt;=$F66,AR$7&lt;=$F66+$G66-1),2,IF(AND($C66="Milestone",AR$7&gt;=$F66,AR$7&lt;=$F66+$G66-1),1,""))</f>
        <v/>
      </c>
      <c r="AS35" s="24" t="str">
        <f ca="1">IF(AND($C66="Goal",AS$7&gt;=$F66,AS$7&lt;=$F66+$G66-1),2,IF(AND($C66="Milestone",AS$7&gt;=$F66,AS$7&lt;=$F66+$G66-1),1,""))</f>
        <v/>
      </c>
      <c r="AT35" s="24" t="str">
        <f ca="1">IF(AND($C66="Goal",AT$7&gt;=$F66,AT$7&lt;=$F66+$G66-1),2,IF(AND($C66="Milestone",AT$7&gt;=$F66,AT$7&lt;=$F66+$G66-1),1,""))</f>
        <v/>
      </c>
      <c r="AU35" s="24" t="str">
        <f ca="1">IF(AND($C66="Goal",AU$7&gt;=$F66,AU$7&lt;=$F66+$G66-1),2,IF(AND($C66="Milestone",AU$7&gt;=$F66,AU$7&lt;=$F66+$G66-1),1,""))</f>
        <v/>
      </c>
      <c r="AV35" s="24" t="str">
        <f ca="1">IF(AND($C66="Goal",AV$7&gt;=$F66,AV$7&lt;=$F66+$G66-1),2,IF(AND($C66="Milestone",AV$7&gt;=$F66,AV$7&lt;=$F66+$G66-1),1,""))</f>
        <v/>
      </c>
      <c r="AW35" s="24" t="str">
        <f ca="1">IF(AND($C66="Goal",AW$7&gt;=$F66,AW$7&lt;=$F66+$G66-1),2,IF(AND($C66="Milestone",AW$7&gt;=$F66,AW$7&lt;=$F66+$G66-1),1,""))</f>
        <v/>
      </c>
      <c r="AX35" s="24" t="str">
        <f ca="1">IF(AND($C66="Goal",AX$7&gt;=$F66,AX$7&lt;=$F66+$G66-1),2,IF(AND($C66="Milestone",AX$7&gt;=$F66,AX$7&lt;=$F66+$G66-1),1,""))</f>
        <v/>
      </c>
      <c r="AY35" s="24" t="str">
        <f ca="1">IF(AND($C66="Goal",AY$7&gt;=$F66,AY$7&lt;=$F66+$G66-1),2,IF(AND($C66="Milestone",AY$7&gt;=$F66,AY$7&lt;=$F66+$G66-1),1,""))</f>
        <v/>
      </c>
      <c r="AZ35" s="24" t="str">
        <f ca="1">IF(AND($C66="Goal",AZ$7&gt;=$F66,AZ$7&lt;=$F66+$G66-1),2,IF(AND($C66="Milestone",AZ$7&gt;=$F66,AZ$7&lt;=$F66+$G66-1),1,""))</f>
        <v/>
      </c>
      <c r="BA35" s="24" t="str">
        <f ca="1">IF(AND($C66="Goal",BA$7&gt;=$F66,BA$7&lt;=$F66+$G66-1),2,IF(AND($C66="Milestone",BA$7&gt;=$F66,BA$7&lt;=$F66+$G66-1),1,""))</f>
        <v/>
      </c>
      <c r="BB35" s="24" t="str">
        <f ca="1">IF(AND($C66="Goal",BB$7&gt;=$F66,BB$7&lt;=$F66+$G66-1),2,IF(AND($C66="Milestone",BB$7&gt;=$F66,BB$7&lt;=$F66+$G66-1),1,""))</f>
        <v/>
      </c>
      <c r="BC35" s="24" t="str">
        <f ca="1">IF(AND($C66="Goal",BC$7&gt;=$F66,BC$7&lt;=$F66+$G66-1),2,IF(AND($C66="Milestone",BC$7&gt;=$F66,BC$7&lt;=$F66+$G66-1),1,""))</f>
        <v/>
      </c>
      <c r="BD35" s="24" t="str">
        <f ca="1">IF(AND($C66="Goal",BD$7&gt;=$F66,BD$7&lt;=$F66+$G66-1),2,IF(AND($C66="Milestone",BD$7&gt;=$F66,BD$7&lt;=$F66+$G66-1),1,""))</f>
        <v/>
      </c>
      <c r="BE35" s="24" t="str">
        <f ca="1">IF(AND($C66="Goal",BE$7&gt;=$F66,BE$7&lt;=$F66+$G66-1),2,IF(AND($C66="Milestone",BE$7&gt;=$F66,BE$7&lt;=$F66+$G66-1),1,""))</f>
        <v/>
      </c>
      <c r="BF35" s="24" t="str">
        <f ca="1">IF(AND($C66="Goal",BF$7&gt;=$F66,BF$7&lt;=$F66+$G66-1),2,IF(AND($C66="Milestone",BF$7&gt;=$F66,BF$7&lt;=$F66+$G66-1),1,""))</f>
        <v/>
      </c>
      <c r="BG35" s="24" t="str">
        <f ca="1">IF(AND($C66="Goal",BG$7&gt;=$F66,BG$7&lt;=$F66+$G66-1),2,IF(AND($C66="Milestone",BG$7&gt;=$F66,BG$7&lt;=$F66+$G66-1),1,""))</f>
        <v/>
      </c>
      <c r="BH35" s="24" t="str">
        <f ca="1">IF(AND($C66="Goal",BH$7&gt;=$F66,BH$7&lt;=$F66+$G66-1),2,IF(AND($C66="Milestone",BH$7&gt;=$F66,BH$7&lt;=$F66+$G66-1),1,""))</f>
        <v/>
      </c>
      <c r="BI35" s="24" t="str">
        <f ca="1">IF(AND($C66="Goal",BI$7&gt;=$F66,BI$7&lt;=$F66+$G66-1),2,IF(AND($C66="Milestone",BI$7&gt;=$F66,BI$7&lt;=$F66+$G66-1),1,""))</f>
        <v/>
      </c>
      <c r="BJ35" s="24" t="str">
        <f ca="1">IF(AND($C66="Goal",BJ$7&gt;=$F66,BJ$7&lt;=$F66+$G66-1),2,IF(AND($C66="Milestone",BJ$7&gt;=$F66,BJ$7&lt;=$F66+$G66-1),1,""))</f>
        <v/>
      </c>
      <c r="BK35" s="24" t="str">
        <f ca="1">IF(AND($C66="Goal",BK$7&gt;=$F66,BK$7&lt;=$F66+$G66-1),2,IF(AND($C66="Milestone",BK$7&gt;=$F66,BK$7&lt;=$F66+$G66-1),1,""))</f>
        <v/>
      </c>
      <c r="BL35" s="24" t="str">
        <f ca="1">IF(AND($C66="Goal",BL$7&gt;=$F66,BL$7&lt;=$F66+$G66-1),2,IF(AND($C66="Milestone",BL$7&gt;=$F66,BL$7&lt;=$F66+$G66-1),1,""))</f>
        <v/>
      </c>
      <c r="BM35" s="81"/>
    </row>
    <row r="36" spans="1:77" s="1" customFormat="1" ht="40.15" customHeight="1" x14ac:dyDescent="0.25">
      <c r="A36" s="9"/>
      <c r="B36" s="144" t="s">
        <v>68</v>
      </c>
      <c r="C36" s="53" t="s">
        <v>25</v>
      </c>
      <c r="D36" s="53" t="s">
        <v>62</v>
      </c>
      <c r="E36" s="54">
        <v>1</v>
      </c>
      <c r="F36" s="55">
        <f>F34+G34</f>
        <v>44704</v>
      </c>
      <c r="G36" s="56">
        <v>1</v>
      </c>
      <c r="H36" s="53"/>
      <c r="I36" s="142"/>
      <c r="J36" s="142"/>
      <c r="K36" s="142"/>
      <c r="L36" s="142"/>
      <c r="M36" s="142"/>
      <c r="N36" s="142"/>
      <c r="O36" s="142"/>
      <c r="P36" s="142"/>
      <c r="Q36" s="142"/>
      <c r="R36" s="142"/>
      <c r="S36" s="142"/>
      <c r="T36" s="142"/>
      <c r="U36" s="142"/>
      <c r="V36" s="142"/>
      <c r="W36" s="142"/>
      <c r="X36" s="142"/>
      <c r="Y36" s="142"/>
      <c r="Z36" s="142"/>
      <c r="AA36" s="142"/>
      <c r="AB36" s="142"/>
      <c r="AC36" s="142"/>
      <c r="AD36" s="142"/>
      <c r="AE36" s="142"/>
      <c r="AF36" s="142"/>
      <c r="AG36" s="142"/>
      <c r="AH36" s="142"/>
      <c r="AI36" s="142"/>
      <c r="AJ36" s="142"/>
      <c r="AK36" s="142"/>
      <c r="AL36" s="142"/>
      <c r="AM36" s="142"/>
      <c r="AN36" s="142"/>
      <c r="AO36" s="142"/>
      <c r="AP36" s="142"/>
      <c r="AQ36" s="142"/>
      <c r="AR36" s="142"/>
      <c r="AS36" s="154"/>
      <c r="AT36" s="142"/>
      <c r="AU36" s="142"/>
      <c r="AV36" s="142"/>
      <c r="AW36" s="142"/>
      <c r="AX36" s="142"/>
      <c r="AY36" s="142"/>
      <c r="AZ36" s="142"/>
      <c r="BA36" s="142"/>
      <c r="BB36" s="142"/>
      <c r="BC36" s="142"/>
      <c r="BD36" s="142"/>
      <c r="BE36" s="142"/>
      <c r="BF36" s="142"/>
      <c r="BG36" s="142"/>
      <c r="BH36" s="142"/>
      <c r="BI36" s="142"/>
      <c r="BJ36" s="142"/>
      <c r="BK36" s="142"/>
      <c r="BL36" s="142"/>
      <c r="BM36" s="143"/>
    </row>
    <row r="37" spans="1:77" s="1" customFormat="1" ht="40.15" customHeight="1" x14ac:dyDescent="0.25">
      <c r="A37" s="9"/>
      <c r="B37" s="144" t="s">
        <v>69</v>
      </c>
      <c r="C37" s="53" t="s">
        <v>25</v>
      </c>
      <c r="D37" s="53" t="s">
        <v>95</v>
      </c>
      <c r="E37" s="54">
        <v>1</v>
      </c>
      <c r="F37" s="55">
        <f>F36+G36</f>
        <v>44705</v>
      </c>
      <c r="G37" s="56">
        <v>0</v>
      </c>
      <c r="H37" s="53"/>
      <c r="I37" s="142"/>
      <c r="J37" s="142"/>
      <c r="K37" s="142"/>
      <c r="L37" s="142"/>
      <c r="M37" s="142"/>
      <c r="N37" s="142"/>
      <c r="O37" s="142"/>
      <c r="P37" s="142"/>
      <c r="Q37" s="142"/>
      <c r="R37" s="142"/>
      <c r="S37" s="142"/>
      <c r="T37" s="142"/>
      <c r="U37" s="142"/>
      <c r="V37" s="142"/>
      <c r="W37" s="142"/>
      <c r="X37" s="142"/>
      <c r="Y37" s="142"/>
      <c r="Z37" s="142"/>
      <c r="AA37" s="142"/>
      <c r="AB37" s="142"/>
      <c r="AC37" s="142"/>
      <c r="AD37" s="142"/>
      <c r="AE37" s="142"/>
      <c r="AF37" s="142"/>
      <c r="AG37" s="142"/>
      <c r="AH37" s="142"/>
      <c r="AI37" s="142"/>
      <c r="AJ37" s="142"/>
      <c r="AK37" s="142"/>
      <c r="AL37" s="142"/>
      <c r="AM37" s="142"/>
      <c r="AN37" s="142"/>
      <c r="AO37" s="142"/>
      <c r="AP37" s="142"/>
      <c r="AQ37" s="142"/>
      <c r="AR37" s="142"/>
      <c r="AS37" s="142"/>
      <c r="AT37" s="142"/>
      <c r="AU37" s="142"/>
      <c r="AV37" s="142"/>
      <c r="AW37" s="142"/>
      <c r="AX37" s="142"/>
      <c r="AY37" s="142"/>
      <c r="AZ37" s="142"/>
      <c r="BA37" s="142"/>
      <c r="BB37" s="142"/>
      <c r="BC37" s="142"/>
      <c r="BD37" s="142"/>
      <c r="BE37" s="142"/>
      <c r="BF37" s="142"/>
      <c r="BG37" s="142"/>
      <c r="BH37" s="142"/>
      <c r="BI37" s="142"/>
      <c r="BJ37" s="142"/>
      <c r="BK37" s="142"/>
      <c r="BL37" s="142"/>
      <c r="BM37" s="143"/>
    </row>
    <row r="38" spans="1:77" s="1" customFormat="1" ht="40.15" customHeight="1" x14ac:dyDescent="0.25">
      <c r="A38" s="9"/>
      <c r="B38" s="144" t="s">
        <v>70</v>
      </c>
      <c r="C38" s="53" t="s">
        <v>25</v>
      </c>
      <c r="D38" s="53" t="s">
        <v>62</v>
      </c>
      <c r="E38" s="54">
        <v>1</v>
      </c>
      <c r="F38" s="55">
        <f>F37+G37</f>
        <v>44705</v>
      </c>
      <c r="G38" s="56">
        <v>2</v>
      </c>
      <c r="H38" s="53"/>
      <c r="I38" s="142"/>
      <c r="J38" s="142"/>
      <c r="K38" s="142"/>
      <c r="L38" s="142"/>
      <c r="M38" s="142"/>
      <c r="N38" s="142"/>
      <c r="O38" s="142"/>
      <c r="P38" s="142"/>
      <c r="Q38" s="142"/>
      <c r="R38" s="142"/>
      <c r="S38" s="142"/>
      <c r="T38" s="142"/>
      <c r="U38" s="142"/>
      <c r="V38" s="142"/>
      <c r="W38" s="142"/>
      <c r="X38" s="142"/>
      <c r="Y38" s="142"/>
      <c r="Z38" s="142"/>
      <c r="AA38" s="142"/>
      <c r="AB38" s="142"/>
      <c r="AC38" s="142"/>
      <c r="AD38" s="142"/>
      <c r="AE38" s="142"/>
      <c r="AF38" s="142"/>
      <c r="AG38" s="142"/>
      <c r="AH38" s="142"/>
      <c r="AI38" s="142"/>
      <c r="AJ38" s="142"/>
      <c r="AK38" s="142"/>
      <c r="AL38" s="142"/>
      <c r="AM38" s="142"/>
      <c r="AN38" s="142"/>
      <c r="AO38" s="142"/>
      <c r="AP38" s="142"/>
      <c r="AQ38" s="142"/>
      <c r="AR38" s="142"/>
      <c r="AS38" s="142"/>
      <c r="AT38" s="154"/>
      <c r="AU38" s="154"/>
      <c r="AV38" s="142"/>
      <c r="AW38" s="142"/>
      <c r="AX38" s="142"/>
      <c r="AY38" s="142"/>
      <c r="AZ38" s="142"/>
      <c r="BA38" s="142"/>
      <c r="BB38" s="142"/>
      <c r="BC38" s="142"/>
      <c r="BD38" s="142"/>
      <c r="BE38" s="142"/>
      <c r="BF38" s="142"/>
      <c r="BG38" s="142"/>
      <c r="BH38" s="142"/>
      <c r="BI38" s="142"/>
      <c r="BJ38" s="142"/>
      <c r="BK38" s="142"/>
      <c r="BL38" s="142"/>
      <c r="BM38" s="143"/>
    </row>
    <row r="39" spans="1:77" s="1" customFormat="1" ht="40.15" customHeight="1" x14ac:dyDescent="0.25">
      <c r="A39" s="9"/>
      <c r="B39" s="144" t="s">
        <v>71</v>
      </c>
      <c r="C39" s="53" t="s">
        <v>25</v>
      </c>
      <c r="D39" s="53" t="s">
        <v>62</v>
      </c>
      <c r="E39" s="54">
        <v>1</v>
      </c>
      <c r="F39" s="55">
        <f>F38+G38</f>
        <v>44707</v>
      </c>
      <c r="G39" s="56">
        <v>1</v>
      </c>
      <c r="H39" s="53"/>
      <c r="I39" s="142"/>
      <c r="J39" s="142"/>
      <c r="K39" s="142"/>
      <c r="L39" s="142"/>
      <c r="M39" s="142"/>
      <c r="N39" s="142"/>
      <c r="O39" s="142"/>
      <c r="P39" s="142"/>
      <c r="Q39" s="142"/>
      <c r="R39" s="142"/>
      <c r="S39" s="142"/>
      <c r="T39" s="142"/>
      <c r="U39" s="142"/>
      <c r="V39" s="142"/>
      <c r="W39" s="142"/>
      <c r="X39" s="142"/>
      <c r="Y39" s="142"/>
      <c r="Z39" s="142"/>
      <c r="AA39" s="142"/>
      <c r="AB39" s="142"/>
      <c r="AC39" s="142"/>
      <c r="AD39" s="142"/>
      <c r="AE39" s="142"/>
      <c r="AF39" s="142"/>
      <c r="AG39" s="142"/>
      <c r="AH39" s="142"/>
      <c r="AI39" s="142"/>
      <c r="AJ39" s="142"/>
      <c r="AK39" s="142"/>
      <c r="AL39" s="142"/>
      <c r="AM39" s="142"/>
      <c r="AN39" s="142"/>
      <c r="AO39" s="142"/>
      <c r="AP39" s="142"/>
      <c r="AQ39" s="142"/>
      <c r="AR39" s="142"/>
      <c r="AS39" s="142"/>
      <c r="AT39" s="142"/>
      <c r="AU39" s="142"/>
      <c r="AV39" s="154"/>
      <c r="AW39" s="142"/>
      <c r="AX39" s="142"/>
      <c r="AY39" s="142"/>
      <c r="AZ39" s="142"/>
      <c r="BA39" s="142"/>
      <c r="BB39" s="142"/>
      <c r="BC39" s="142"/>
      <c r="BD39" s="142"/>
      <c r="BE39" s="142"/>
      <c r="BF39" s="142"/>
      <c r="BG39" s="142"/>
      <c r="BH39" s="142"/>
      <c r="BI39" s="142"/>
      <c r="BJ39" s="142"/>
      <c r="BK39" s="142"/>
      <c r="BL39" s="142"/>
      <c r="BM39" s="143"/>
    </row>
    <row r="40" spans="1:77" s="1" customFormat="1" ht="40.15" customHeight="1" x14ac:dyDescent="0.25">
      <c r="A40" s="9"/>
      <c r="B40" s="144" t="s">
        <v>72</v>
      </c>
      <c r="C40" s="53" t="s">
        <v>25</v>
      </c>
      <c r="D40" s="53" t="s">
        <v>62</v>
      </c>
      <c r="E40" s="54">
        <v>1</v>
      </c>
      <c r="F40" s="55">
        <f>F39+G39</f>
        <v>44708</v>
      </c>
      <c r="G40" s="56">
        <v>1</v>
      </c>
      <c r="H40" s="53"/>
      <c r="I40" s="142"/>
      <c r="J40" s="142"/>
      <c r="K40" s="142"/>
      <c r="L40" s="142"/>
      <c r="M40" s="142"/>
      <c r="N40" s="142"/>
      <c r="O40" s="142"/>
      <c r="P40" s="142"/>
      <c r="Q40" s="142"/>
      <c r="R40" s="142"/>
      <c r="S40" s="142"/>
      <c r="T40" s="142"/>
      <c r="U40" s="142"/>
      <c r="V40" s="142"/>
      <c r="W40" s="142"/>
      <c r="X40" s="142"/>
      <c r="Y40" s="142"/>
      <c r="Z40" s="142"/>
      <c r="AA40" s="142"/>
      <c r="AB40" s="142"/>
      <c r="AC40" s="142"/>
      <c r="AD40" s="142"/>
      <c r="AE40" s="142"/>
      <c r="AF40" s="142"/>
      <c r="AG40" s="142"/>
      <c r="AH40" s="142"/>
      <c r="AI40" s="142"/>
      <c r="AJ40" s="142"/>
      <c r="AK40" s="142"/>
      <c r="AL40" s="142"/>
      <c r="AM40" s="142"/>
      <c r="AN40" s="142"/>
      <c r="AO40" s="142"/>
      <c r="AP40" s="142"/>
      <c r="AQ40" s="142"/>
      <c r="AR40" s="142"/>
      <c r="AS40" s="142"/>
      <c r="AT40" s="142"/>
      <c r="AU40" s="142"/>
      <c r="AV40" s="142"/>
      <c r="AW40" s="154"/>
      <c r="AX40" s="142"/>
      <c r="AY40" s="142"/>
      <c r="AZ40" s="142"/>
      <c r="BA40" s="142"/>
      <c r="BB40" s="142"/>
      <c r="BC40" s="142"/>
      <c r="BD40" s="142"/>
      <c r="BE40" s="142"/>
      <c r="BF40" s="142"/>
      <c r="BG40" s="142"/>
      <c r="BH40" s="142"/>
      <c r="BI40" s="142"/>
      <c r="BJ40" s="142"/>
      <c r="BK40" s="142"/>
      <c r="BL40" s="142"/>
      <c r="BM40" s="143"/>
    </row>
    <row r="41" spans="1:77" s="1" customFormat="1" ht="40.15" customHeight="1" x14ac:dyDescent="0.25">
      <c r="A41" s="9"/>
      <c r="B41" s="144" t="s">
        <v>73</v>
      </c>
      <c r="C41" s="53" t="s">
        <v>25</v>
      </c>
      <c r="D41" s="53" t="s">
        <v>95</v>
      </c>
      <c r="E41" s="54">
        <v>1</v>
      </c>
      <c r="F41" s="55">
        <f>F40+G40</f>
        <v>44709</v>
      </c>
      <c r="G41" s="56">
        <v>0</v>
      </c>
      <c r="H41" s="53"/>
      <c r="I41" s="142"/>
      <c r="J41" s="142"/>
      <c r="K41" s="142"/>
      <c r="L41" s="142"/>
      <c r="M41" s="142"/>
      <c r="N41" s="142"/>
      <c r="O41" s="142"/>
      <c r="P41" s="142"/>
      <c r="Q41" s="142"/>
      <c r="R41" s="142"/>
      <c r="S41" s="142"/>
      <c r="T41" s="142"/>
      <c r="U41" s="142"/>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54"/>
      <c r="AY41" s="142"/>
      <c r="AZ41" s="142"/>
      <c r="BA41" s="142"/>
      <c r="BB41" s="142"/>
      <c r="BC41" s="142"/>
      <c r="BD41" s="142"/>
      <c r="BE41" s="142"/>
      <c r="BF41" s="142"/>
      <c r="BG41" s="142"/>
      <c r="BH41" s="142"/>
      <c r="BI41" s="142"/>
      <c r="BJ41" s="142"/>
      <c r="BK41" s="142"/>
      <c r="BL41" s="142"/>
      <c r="BM41" s="143"/>
    </row>
    <row r="42" spans="1:77" s="1" customFormat="1" ht="40.15" customHeight="1" x14ac:dyDescent="0.25">
      <c r="A42" s="9"/>
      <c r="B42" s="144" t="s">
        <v>74</v>
      </c>
      <c r="C42" s="53" t="s">
        <v>25</v>
      </c>
      <c r="D42" s="53" t="s">
        <v>62</v>
      </c>
      <c r="E42" s="54">
        <v>1</v>
      </c>
      <c r="F42" s="55">
        <f>F41+G41</f>
        <v>44709</v>
      </c>
      <c r="G42" s="56">
        <v>0</v>
      </c>
      <c r="H42" s="53"/>
      <c r="I42" s="142"/>
      <c r="J42" s="142"/>
      <c r="K42" s="142"/>
      <c r="L42" s="142"/>
      <c r="M42" s="142"/>
      <c r="N42" s="142"/>
      <c r="O42" s="142"/>
      <c r="P42" s="142"/>
      <c r="Q42" s="142"/>
      <c r="R42" s="142"/>
      <c r="S42" s="142"/>
      <c r="T42" s="142"/>
      <c r="U42" s="142"/>
      <c r="V42" s="142"/>
      <c r="W42" s="142"/>
      <c r="X42" s="142"/>
      <c r="Y42" s="142"/>
      <c r="Z42" s="142"/>
      <c r="AA42" s="142"/>
      <c r="AB42" s="142"/>
      <c r="AC42" s="142"/>
      <c r="AD42" s="142"/>
      <c r="AE42" s="142"/>
      <c r="AF42" s="142"/>
      <c r="AG42" s="142"/>
      <c r="AH42" s="142"/>
      <c r="AI42" s="142"/>
      <c r="AJ42" s="142"/>
      <c r="AK42" s="142"/>
      <c r="AL42" s="142"/>
      <c r="AM42" s="142"/>
      <c r="AN42" s="142"/>
      <c r="AO42" s="142"/>
      <c r="AP42" s="142"/>
      <c r="AQ42" s="142"/>
      <c r="AR42" s="142"/>
      <c r="AS42" s="142"/>
      <c r="AT42" s="142"/>
      <c r="AU42" s="142"/>
      <c r="AV42" s="142"/>
      <c r="AW42" s="142"/>
      <c r="AX42" s="154"/>
      <c r="AY42" s="142"/>
      <c r="AZ42" s="142"/>
      <c r="BA42" s="142"/>
      <c r="BB42" s="142"/>
      <c r="BC42" s="142"/>
      <c r="BD42" s="142"/>
      <c r="BE42" s="142"/>
      <c r="BF42" s="142"/>
      <c r="BG42" s="142"/>
      <c r="BH42" s="142"/>
      <c r="BI42" s="142"/>
      <c r="BJ42" s="142"/>
      <c r="BK42" s="142"/>
      <c r="BL42" s="142"/>
      <c r="BM42" s="143"/>
    </row>
    <row r="43" spans="1:77" s="1" customFormat="1" ht="40.15" customHeight="1" x14ac:dyDescent="0.25">
      <c r="A43" s="9"/>
      <c r="B43" s="144" t="s">
        <v>75</v>
      </c>
      <c r="C43" s="53" t="s">
        <v>24</v>
      </c>
      <c r="D43" s="53" t="s">
        <v>62</v>
      </c>
      <c r="E43" s="54">
        <v>0.5</v>
      </c>
      <c r="F43" s="55">
        <f>F42+G42</f>
        <v>44709</v>
      </c>
      <c r="G43" s="56">
        <v>4</v>
      </c>
      <c r="H43" s="53"/>
      <c r="I43" s="142"/>
      <c r="J43" s="142"/>
      <c r="K43" s="142"/>
      <c r="L43" s="142"/>
      <c r="M43" s="142"/>
      <c r="N43" s="142"/>
      <c r="O43" s="142"/>
      <c r="P43" s="142"/>
      <c r="Q43" s="142"/>
      <c r="R43" s="142"/>
      <c r="S43" s="142"/>
      <c r="T43" s="142"/>
      <c r="U43" s="142"/>
      <c r="V43" s="142"/>
      <c r="W43" s="142"/>
      <c r="X43" s="142"/>
      <c r="Y43" s="142"/>
      <c r="Z43" s="142"/>
      <c r="AA43" s="142"/>
      <c r="AB43" s="142"/>
      <c r="AC43" s="142"/>
      <c r="AD43" s="142"/>
      <c r="AE43" s="142"/>
      <c r="AF43" s="142"/>
      <c r="AG43" s="142"/>
      <c r="AH43" s="142"/>
      <c r="AI43" s="142"/>
      <c r="AJ43" s="142"/>
      <c r="AK43" s="142"/>
      <c r="AL43" s="142"/>
      <c r="AM43" s="142"/>
      <c r="AN43" s="142"/>
      <c r="AO43" s="142"/>
      <c r="AP43" s="142"/>
      <c r="AQ43" s="142"/>
      <c r="AR43" s="142"/>
      <c r="AS43" s="142"/>
      <c r="AT43" s="142"/>
      <c r="AU43" s="142"/>
      <c r="AV43" s="142"/>
      <c r="AW43" s="142"/>
      <c r="AX43" s="142"/>
      <c r="AY43" s="155"/>
      <c r="AZ43" s="155"/>
      <c r="BA43" s="155"/>
      <c r="BB43" s="155"/>
      <c r="BC43" s="142"/>
      <c r="BD43" s="142"/>
      <c r="BE43" s="142"/>
      <c r="BF43" s="142"/>
      <c r="BG43" s="142"/>
      <c r="BH43" s="142"/>
      <c r="BI43" s="142"/>
      <c r="BJ43" s="142"/>
      <c r="BK43" s="142"/>
      <c r="BL43" s="142"/>
      <c r="BM43" s="143"/>
    </row>
    <row r="44" spans="1:77" s="1" customFormat="1" ht="40.15" customHeight="1" x14ac:dyDescent="0.25">
      <c r="A44" s="9"/>
      <c r="B44" s="148" t="s">
        <v>66</v>
      </c>
      <c r="C44" s="53"/>
      <c r="D44" s="53"/>
      <c r="E44" s="54"/>
      <c r="F44" s="55"/>
      <c r="G44" s="56"/>
      <c r="H44" s="53"/>
      <c r="I44" s="142"/>
      <c r="J44" s="142"/>
      <c r="K44" s="142"/>
      <c r="L44" s="142"/>
      <c r="M44" s="142"/>
      <c r="N44" s="142"/>
      <c r="O44" s="142"/>
      <c r="P44" s="142"/>
      <c r="Q44" s="142"/>
      <c r="R44" s="142"/>
      <c r="S44" s="142"/>
      <c r="T44" s="142"/>
      <c r="U44" s="142"/>
      <c r="V44" s="142"/>
      <c r="W44" s="142"/>
      <c r="X44" s="142"/>
      <c r="Y44" s="142"/>
      <c r="Z44" s="142"/>
      <c r="AA44" s="142"/>
      <c r="AB44" s="142"/>
      <c r="AC44" s="142"/>
      <c r="AD44" s="142"/>
      <c r="AE44" s="142"/>
      <c r="AF44" s="142"/>
      <c r="AG44" s="142"/>
      <c r="AH44" s="142"/>
      <c r="AI44" s="142"/>
      <c r="AJ44" s="142"/>
      <c r="AK44" s="142"/>
      <c r="AL44" s="142"/>
      <c r="AM44" s="142"/>
      <c r="AN44" s="142"/>
      <c r="AO44" s="142"/>
      <c r="AP44" s="142"/>
      <c r="AQ44" s="142"/>
      <c r="AR44" s="142"/>
      <c r="AS44" s="142"/>
      <c r="AT44" s="142"/>
      <c r="AU44" s="142"/>
      <c r="AV44" s="142"/>
      <c r="AW44" s="142"/>
      <c r="AX44" s="142"/>
      <c r="AY44" s="142"/>
      <c r="AZ44" s="142"/>
      <c r="BA44" s="142"/>
      <c r="BB44" s="142"/>
      <c r="BC44" s="142"/>
      <c r="BD44" s="142"/>
      <c r="BE44" s="142"/>
      <c r="BF44" s="142"/>
      <c r="BG44" s="142"/>
      <c r="BH44" s="142"/>
      <c r="BI44" s="142"/>
      <c r="BJ44" s="142"/>
      <c r="BK44" s="142"/>
      <c r="BL44" s="142"/>
      <c r="BM44" s="143"/>
    </row>
    <row r="45" spans="1:77" s="1" customFormat="1" ht="40.15" customHeight="1" x14ac:dyDescent="0.25">
      <c r="A45" s="9"/>
      <c r="B45" s="145" t="s">
        <v>76</v>
      </c>
      <c r="C45" s="53" t="s">
        <v>25</v>
      </c>
      <c r="D45" s="53" t="s">
        <v>62</v>
      </c>
      <c r="E45" s="54">
        <v>1</v>
      </c>
      <c r="F45" s="55">
        <f>F43+G43</f>
        <v>44713</v>
      </c>
      <c r="G45" s="56">
        <v>8</v>
      </c>
      <c r="H45" s="53"/>
      <c r="I45" s="142"/>
      <c r="J45" s="142"/>
      <c r="K45" s="142"/>
      <c r="L45" s="142"/>
      <c r="M45" s="142"/>
      <c r="N45" s="142"/>
      <c r="O45" s="142"/>
      <c r="P45" s="142"/>
      <c r="Q45" s="142"/>
      <c r="R45" s="142"/>
      <c r="S45" s="142"/>
      <c r="T45" s="142"/>
      <c r="U45" s="142"/>
      <c r="V45" s="142"/>
      <c r="W45" s="142"/>
      <c r="X45" s="142"/>
      <c r="Y45" s="142"/>
      <c r="Z45" s="142"/>
      <c r="AA45" s="142"/>
      <c r="AB45" s="142"/>
      <c r="AC45" s="142"/>
      <c r="AD45" s="142"/>
      <c r="AE45" s="142"/>
      <c r="AF45" s="142"/>
      <c r="AG45" s="142"/>
      <c r="AH45" s="142"/>
      <c r="AI45" s="142"/>
      <c r="AJ45" s="142"/>
      <c r="AK45" s="142"/>
      <c r="AL45" s="142"/>
      <c r="AM45" s="142"/>
      <c r="AN45" s="142"/>
      <c r="AO45" s="142"/>
      <c r="AP45" s="142"/>
      <c r="AQ45" s="142"/>
      <c r="AR45" s="142"/>
      <c r="AS45" s="142"/>
      <c r="AT45" s="142"/>
      <c r="AU45" s="142"/>
      <c r="AV45" s="142"/>
      <c r="AW45" s="142"/>
      <c r="AX45" s="142"/>
      <c r="AY45" s="142"/>
      <c r="AZ45" s="142"/>
      <c r="BA45" s="142"/>
      <c r="BB45" s="142"/>
      <c r="BC45" s="154"/>
      <c r="BD45" s="154"/>
      <c r="BE45" s="154"/>
      <c r="BF45" s="154"/>
      <c r="BG45" s="154"/>
      <c r="BH45" s="154"/>
      <c r="BI45" s="154"/>
      <c r="BJ45" s="154"/>
      <c r="BK45" s="142"/>
      <c r="BL45" s="142"/>
      <c r="BM45" s="143"/>
    </row>
    <row r="46" spans="1:77" s="1" customFormat="1" ht="40.15" customHeight="1" x14ac:dyDescent="0.25">
      <c r="A46" s="9"/>
      <c r="B46" s="145" t="s">
        <v>77</v>
      </c>
      <c r="C46" s="53" t="s">
        <v>25</v>
      </c>
      <c r="D46" s="53" t="s">
        <v>62</v>
      </c>
      <c r="E46" s="54">
        <v>1</v>
      </c>
      <c r="F46" s="55">
        <f>F45+G45</f>
        <v>44721</v>
      </c>
      <c r="G46" s="56">
        <v>2</v>
      </c>
      <c r="H46" s="53"/>
      <c r="I46" s="142"/>
      <c r="J46" s="142"/>
      <c r="K46" s="142"/>
      <c r="L46" s="142"/>
      <c r="M46" s="142"/>
      <c r="N46" s="142"/>
      <c r="O46" s="142"/>
      <c r="P46" s="142"/>
      <c r="Q46" s="142"/>
      <c r="R46" s="142"/>
      <c r="S46" s="142"/>
      <c r="T46" s="142"/>
      <c r="U46" s="142"/>
      <c r="V46" s="142"/>
      <c r="W46" s="142"/>
      <c r="X46" s="142"/>
      <c r="Y46" s="142"/>
      <c r="Z46" s="142"/>
      <c r="AA46" s="142"/>
      <c r="AB46" s="142"/>
      <c r="AC46" s="142"/>
      <c r="AD46" s="142"/>
      <c r="AE46" s="142"/>
      <c r="AF46" s="142"/>
      <c r="AG46" s="142"/>
      <c r="AH46" s="142"/>
      <c r="AI46" s="142"/>
      <c r="AJ46" s="142"/>
      <c r="AK46" s="142"/>
      <c r="AL46" s="142"/>
      <c r="AM46" s="142"/>
      <c r="AN46" s="142"/>
      <c r="AO46" s="142"/>
      <c r="AP46" s="142"/>
      <c r="AQ46" s="142"/>
      <c r="AR46" s="142"/>
      <c r="AS46" s="142"/>
      <c r="AT46" s="142"/>
      <c r="AU46" s="142"/>
      <c r="AV46" s="142"/>
      <c r="AW46" s="142"/>
      <c r="AX46" s="142"/>
      <c r="AY46" s="142"/>
      <c r="AZ46" s="142"/>
      <c r="BA46" s="142"/>
      <c r="BB46" s="142"/>
      <c r="BC46" s="142"/>
      <c r="BD46" s="142"/>
      <c r="BE46" s="142"/>
      <c r="BF46" s="142"/>
      <c r="BG46" s="142"/>
      <c r="BH46" s="142"/>
      <c r="BI46" s="142"/>
      <c r="BJ46" s="142"/>
      <c r="BK46" s="154"/>
      <c r="BL46" s="154"/>
      <c r="BM46" s="143"/>
    </row>
    <row r="47" spans="1:77" s="1" customFormat="1" ht="40.15" customHeight="1" x14ac:dyDescent="0.25">
      <c r="A47" s="9"/>
      <c r="B47" s="145" t="s">
        <v>96</v>
      </c>
      <c r="C47" s="53" t="s">
        <v>25</v>
      </c>
      <c r="D47" s="53" t="s">
        <v>62</v>
      </c>
      <c r="E47" s="54">
        <v>1</v>
      </c>
      <c r="F47" s="55">
        <f>F46+G46</f>
        <v>44723</v>
      </c>
      <c r="G47" s="56">
        <v>1</v>
      </c>
      <c r="H47" s="53"/>
      <c r="I47" s="142"/>
      <c r="J47" s="142"/>
      <c r="K47" s="142"/>
      <c r="L47" s="142"/>
      <c r="M47" s="142"/>
      <c r="N47" s="142"/>
      <c r="O47" s="142"/>
      <c r="P47" s="142"/>
      <c r="Q47" s="142"/>
      <c r="R47" s="142"/>
      <c r="S47" s="142"/>
      <c r="T47" s="142"/>
      <c r="U47" s="142"/>
      <c r="V47" s="142"/>
      <c r="W47" s="142"/>
      <c r="X47" s="142"/>
      <c r="Y47" s="142"/>
      <c r="Z47" s="142"/>
      <c r="AA47" s="142"/>
      <c r="AB47" s="142"/>
      <c r="AC47" s="142"/>
      <c r="AD47" s="142"/>
      <c r="AE47" s="142"/>
      <c r="AF47" s="142"/>
      <c r="AG47" s="142"/>
      <c r="AH47" s="142"/>
      <c r="AI47" s="142"/>
      <c r="AJ47" s="142"/>
      <c r="AK47" s="142"/>
      <c r="AL47" s="142"/>
      <c r="AM47" s="142"/>
      <c r="AN47" s="142"/>
      <c r="AO47" s="142"/>
      <c r="AP47" s="142"/>
      <c r="AQ47" s="142"/>
      <c r="AR47" s="142"/>
      <c r="AS47" s="142"/>
      <c r="AT47" s="142"/>
      <c r="AU47" s="142"/>
      <c r="AV47" s="142"/>
      <c r="AW47" s="142"/>
      <c r="AX47" s="142"/>
      <c r="AY47" s="142"/>
      <c r="AZ47" s="142"/>
      <c r="BA47" s="142"/>
      <c r="BB47" s="142"/>
      <c r="BC47" s="142"/>
      <c r="BD47" s="142"/>
      <c r="BE47" s="142"/>
      <c r="BF47" s="142"/>
      <c r="BG47" s="142"/>
      <c r="BH47" s="142"/>
      <c r="BI47" s="142"/>
      <c r="BJ47" s="142"/>
      <c r="BK47" s="142"/>
      <c r="BL47" s="142"/>
      <c r="BM47" s="154"/>
    </row>
    <row r="48" spans="1:77" s="1" customFormat="1" ht="40.15" customHeight="1" x14ac:dyDescent="0.25">
      <c r="A48" s="9"/>
      <c r="B48" s="145" t="s">
        <v>78</v>
      </c>
      <c r="C48" s="53" t="s">
        <v>25</v>
      </c>
      <c r="D48" s="53" t="s">
        <v>62</v>
      </c>
      <c r="E48" s="54">
        <v>1</v>
      </c>
      <c r="F48" s="55">
        <f>F47+G47</f>
        <v>44724</v>
      </c>
      <c r="G48" s="56">
        <v>12</v>
      </c>
      <c r="H48" s="53"/>
      <c r="I48" s="142"/>
      <c r="J48" s="142"/>
      <c r="K48" s="142"/>
      <c r="L48" s="142"/>
      <c r="M48" s="142"/>
      <c r="N48" s="142"/>
      <c r="O48" s="142"/>
      <c r="P48" s="142"/>
      <c r="Q48" s="142"/>
      <c r="R48" s="142"/>
      <c r="S48" s="142"/>
      <c r="T48" s="142"/>
      <c r="U48" s="142"/>
      <c r="V48" s="142"/>
      <c r="W48" s="142"/>
      <c r="X48" s="142"/>
      <c r="Y48" s="142"/>
      <c r="Z48" s="142"/>
      <c r="AA48" s="142"/>
      <c r="AB48" s="142"/>
      <c r="AC48" s="142"/>
      <c r="AD48" s="142"/>
      <c r="AE48" s="142"/>
      <c r="AF48" s="142"/>
      <c r="AG48" s="142"/>
      <c r="AH48" s="142"/>
      <c r="AI48" s="142"/>
      <c r="AJ48" s="142"/>
      <c r="AK48" s="142"/>
      <c r="AL48" s="142"/>
      <c r="AM48" s="142"/>
      <c r="AN48" s="142"/>
      <c r="AO48" s="142"/>
      <c r="AP48" s="142"/>
      <c r="AQ48" s="142"/>
      <c r="AR48" s="142"/>
      <c r="AS48" s="142"/>
      <c r="AT48" s="142"/>
      <c r="AU48" s="142"/>
      <c r="AV48" s="142"/>
      <c r="AW48" s="142"/>
      <c r="AX48" s="142"/>
      <c r="AY48" s="142"/>
      <c r="AZ48" s="142"/>
      <c r="BA48" s="142"/>
      <c r="BB48" s="142"/>
      <c r="BC48" s="142"/>
      <c r="BD48" s="142"/>
      <c r="BE48" s="142"/>
      <c r="BF48" s="142"/>
      <c r="BG48" s="142"/>
      <c r="BH48" s="142"/>
      <c r="BI48" s="142"/>
      <c r="BJ48" s="142"/>
      <c r="BK48" s="142"/>
      <c r="BL48" s="142"/>
      <c r="BM48" s="143"/>
      <c r="BN48" s="154"/>
      <c r="BO48" s="154"/>
      <c r="BP48" s="154"/>
      <c r="BQ48" s="154"/>
      <c r="BR48" s="154"/>
      <c r="BS48" s="154"/>
      <c r="BT48" s="154"/>
      <c r="BU48" s="154"/>
      <c r="BV48" s="154"/>
      <c r="BW48" s="154"/>
      <c r="BX48" s="154"/>
      <c r="BY48" s="154"/>
    </row>
    <row r="49" spans="1:101" s="1" customFormat="1" ht="40.15" customHeight="1" x14ac:dyDescent="0.25">
      <c r="A49" s="9"/>
      <c r="B49" s="145" t="s">
        <v>79</v>
      </c>
      <c r="C49" s="53" t="s">
        <v>25</v>
      </c>
      <c r="D49" s="53" t="s">
        <v>62</v>
      </c>
      <c r="E49" s="54">
        <v>1</v>
      </c>
      <c r="F49" s="55">
        <f>F48+G48</f>
        <v>44736</v>
      </c>
      <c r="G49" s="56">
        <v>2</v>
      </c>
      <c r="H49" s="53"/>
      <c r="I49" s="142"/>
      <c r="J49" s="142"/>
      <c r="K49" s="142"/>
      <c r="L49" s="142"/>
      <c r="M49" s="142"/>
      <c r="N49" s="142"/>
      <c r="O49" s="142"/>
      <c r="P49" s="142"/>
      <c r="Q49" s="142"/>
      <c r="R49" s="142"/>
      <c r="S49" s="142"/>
      <c r="T49" s="142"/>
      <c r="U49" s="142"/>
      <c r="V49" s="142"/>
      <c r="W49" s="142"/>
      <c r="X49" s="142"/>
      <c r="Y49" s="142"/>
      <c r="Z49" s="142"/>
      <c r="AA49" s="142"/>
      <c r="AB49" s="142"/>
      <c r="AC49" s="142"/>
      <c r="AD49" s="142"/>
      <c r="AE49" s="142"/>
      <c r="AF49" s="142"/>
      <c r="AG49" s="142"/>
      <c r="AH49" s="142"/>
      <c r="AI49" s="142"/>
      <c r="AJ49" s="142"/>
      <c r="AK49" s="142"/>
      <c r="AL49" s="142"/>
      <c r="AM49" s="142"/>
      <c r="AN49" s="142"/>
      <c r="AO49" s="142"/>
      <c r="AP49" s="142"/>
      <c r="AQ49" s="142"/>
      <c r="AR49" s="142"/>
      <c r="AS49" s="142"/>
      <c r="AT49" s="142"/>
      <c r="AU49" s="142"/>
      <c r="AV49" s="142"/>
      <c r="AW49" s="142"/>
      <c r="AX49" s="142"/>
      <c r="AY49" s="142"/>
      <c r="AZ49" s="142"/>
      <c r="BA49" s="142"/>
      <c r="BB49" s="142"/>
      <c r="BC49" s="142"/>
      <c r="BD49" s="142"/>
      <c r="BE49" s="142"/>
      <c r="BF49" s="142"/>
      <c r="BG49" s="142"/>
      <c r="BH49" s="142"/>
      <c r="BI49" s="142"/>
      <c r="BJ49" s="142"/>
      <c r="BK49" s="142"/>
      <c r="BL49" s="142"/>
      <c r="BM49" s="143"/>
      <c r="BZ49" s="154"/>
      <c r="CA49" s="154"/>
    </row>
    <row r="50" spans="1:101" s="1" customFormat="1" ht="40.15" customHeight="1" x14ac:dyDescent="0.25">
      <c r="A50" s="9"/>
      <c r="B50" s="146" t="s">
        <v>80</v>
      </c>
      <c r="C50" s="53" t="s">
        <v>25</v>
      </c>
      <c r="D50" s="53" t="s">
        <v>62</v>
      </c>
      <c r="E50" s="54">
        <v>1</v>
      </c>
      <c r="F50" s="55">
        <f>F49+G49</f>
        <v>44738</v>
      </c>
      <c r="G50" s="56">
        <v>3</v>
      </c>
      <c r="H50" s="53"/>
      <c r="I50" s="142"/>
      <c r="J50" s="142"/>
      <c r="K50" s="142"/>
      <c r="L50" s="142"/>
      <c r="M50" s="142"/>
      <c r="N50" s="142"/>
      <c r="O50" s="142"/>
      <c r="P50" s="142"/>
      <c r="Q50" s="142"/>
      <c r="R50" s="142"/>
      <c r="S50" s="142"/>
      <c r="T50" s="142"/>
      <c r="U50" s="142"/>
      <c r="V50" s="142"/>
      <c r="W50" s="142"/>
      <c r="X50" s="142"/>
      <c r="Y50" s="142"/>
      <c r="Z50" s="142"/>
      <c r="AA50" s="142"/>
      <c r="AB50" s="142"/>
      <c r="AC50" s="142"/>
      <c r="AD50" s="142"/>
      <c r="AE50" s="142"/>
      <c r="AF50" s="142"/>
      <c r="AG50" s="142"/>
      <c r="AH50" s="142"/>
      <c r="AI50" s="142"/>
      <c r="AJ50" s="142"/>
      <c r="AK50" s="142"/>
      <c r="AL50" s="142"/>
      <c r="AM50" s="142"/>
      <c r="AN50" s="142"/>
      <c r="AO50" s="142"/>
      <c r="AP50" s="142"/>
      <c r="AQ50" s="142"/>
      <c r="AR50" s="142"/>
      <c r="AS50" s="142"/>
      <c r="AT50" s="142"/>
      <c r="AU50" s="142"/>
      <c r="AV50" s="142"/>
      <c r="AW50" s="142"/>
      <c r="AX50" s="142"/>
      <c r="AY50" s="142"/>
      <c r="AZ50" s="142"/>
      <c r="BA50" s="142"/>
      <c r="BB50" s="142"/>
      <c r="BC50" s="142"/>
      <c r="BD50" s="142"/>
      <c r="BE50" s="142"/>
      <c r="BF50" s="142"/>
      <c r="BG50" s="142"/>
      <c r="BH50" s="142"/>
      <c r="BI50" s="142"/>
      <c r="BJ50" s="142"/>
      <c r="BK50" s="142"/>
      <c r="BL50" s="142"/>
      <c r="BM50" s="143"/>
      <c r="CB50" s="154"/>
      <c r="CC50" s="154"/>
      <c r="CD50" s="154"/>
    </row>
    <row r="51" spans="1:101" s="1" customFormat="1" ht="40.15" customHeight="1" x14ac:dyDescent="0.25">
      <c r="A51" s="9"/>
      <c r="B51" s="148" t="s">
        <v>67</v>
      </c>
      <c r="C51" s="53"/>
      <c r="D51" s="53"/>
      <c r="E51" s="54"/>
      <c r="F51" s="55"/>
      <c r="G51" s="56"/>
      <c r="H51" s="53"/>
      <c r="I51" s="142"/>
      <c r="J51" s="142"/>
      <c r="K51" s="142"/>
      <c r="L51" s="142"/>
      <c r="M51" s="142"/>
      <c r="N51" s="142"/>
      <c r="O51" s="142"/>
      <c r="P51" s="142"/>
      <c r="Q51" s="142"/>
      <c r="R51" s="142"/>
      <c r="S51" s="142"/>
      <c r="T51" s="142"/>
      <c r="U51" s="142"/>
      <c r="V51" s="142"/>
      <c r="W51" s="142"/>
      <c r="X51" s="142"/>
      <c r="Y51" s="142"/>
      <c r="Z51" s="142"/>
      <c r="AA51" s="142"/>
      <c r="AB51" s="142"/>
      <c r="AC51" s="142"/>
      <c r="AD51" s="142"/>
      <c r="AE51" s="142"/>
      <c r="AF51" s="142"/>
      <c r="AG51" s="142"/>
      <c r="AH51" s="142"/>
      <c r="AI51" s="142"/>
      <c r="AJ51" s="142"/>
      <c r="AK51" s="142"/>
      <c r="AL51" s="142"/>
      <c r="AM51" s="142"/>
      <c r="AN51" s="142"/>
      <c r="AO51" s="142"/>
      <c r="AP51" s="142"/>
      <c r="AQ51" s="142"/>
      <c r="AR51" s="142"/>
      <c r="AS51" s="142"/>
      <c r="AT51" s="142"/>
      <c r="AU51" s="142"/>
      <c r="AV51" s="142"/>
      <c r="AW51" s="142"/>
      <c r="AX51" s="142"/>
      <c r="AY51" s="142"/>
      <c r="AZ51" s="142"/>
      <c r="BA51" s="142"/>
      <c r="BB51" s="142"/>
      <c r="BC51" s="142"/>
      <c r="BD51" s="142"/>
      <c r="BE51" s="142"/>
      <c r="BF51" s="142"/>
      <c r="BG51" s="142"/>
      <c r="BH51" s="142"/>
      <c r="BI51" s="142"/>
      <c r="BJ51" s="142"/>
      <c r="BK51" s="142"/>
      <c r="BL51" s="142"/>
      <c r="BM51" s="143"/>
    </row>
    <row r="52" spans="1:101" s="1" customFormat="1" ht="40.15" customHeight="1" x14ac:dyDescent="0.25">
      <c r="A52" s="9"/>
      <c r="B52" s="146" t="s">
        <v>81</v>
      </c>
      <c r="C52" s="53" t="s">
        <v>25</v>
      </c>
      <c r="D52" s="53" t="s">
        <v>62</v>
      </c>
      <c r="E52" s="54">
        <v>1</v>
      </c>
      <c r="F52" s="55">
        <f>F50+G50</f>
        <v>44741</v>
      </c>
      <c r="G52" s="56">
        <v>5</v>
      </c>
      <c r="H52" s="53"/>
      <c r="I52" s="142"/>
      <c r="J52" s="142"/>
      <c r="K52" s="142"/>
      <c r="L52" s="142"/>
      <c r="M52" s="142"/>
      <c r="N52" s="142"/>
      <c r="O52" s="142"/>
      <c r="P52" s="142"/>
      <c r="Q52" s="142"/>
      <c r="R52" s="142"/>
      <c r="S52" s="142"/>
      <c r="T52" s="142"/>
      <c r="U52" s="142"/>
      <c r="V52" s="142"/>
      <c r="W52" s="142"/>
      <c r="X52" s="142"/>
      <c r="Y52" s="142"/>
      <c r="Z52" s="142"/>
      <c r="AA52" s="142"/>
      <c r="AB52" s="142"/>
      <c r="AC52" s="142"/>
      <c r="AD52" s="142"/>
      <c r="AE52" s="142"/>
      <c r="AF52" s="142"/>
      <c r="AG52" s="142"/>
      <c r="AH52" s="142"/>
      <c r="AI52" s="142"/>
      <c r="AJ52" s="142"/>
      <c r="AK52" s="142"/>
      <c r="AL52" s="142"/>
      <c r="AM52" s="142"/>
      <c r="AN52" s="142"/>
      <c r="AO52" s="142"/>
      <c r="AP52" s="142"/>
      <c r="AQ52" s="142"/>
      <c r="AR52" s="142"/>
      <c r="AS52" s="142"/>
      <c r="AT52" s="142"/>
      <c r="AU52" s="142"/>
      <c r="AV52" s="142"/>
      <c r="AW52" s="142"/>
      <c r="AX52" s="142"/>
      <c r="AY52" s="142"/>
      <c r="AZ52" s="142"/>
      <c r="BA52" s="142"/>
      <c r="BB52" s="142"/>
      <c r="BC52" s="142"/>
      <c r="BD52" s="142"/>
      <c r="BE52" s="142"/>
      <c r="BF52" s="142"/>
      <c r="BG52" s="142"/>
      <c r="BH52" s="142"/>
      <c r="BI52" s="142"/>
      <c r="BJ52" s="142"/>
      <c r="BK52" s="142"/>
      <c r="BL52" s="142"/>
      <c r="BM52" s="143"/>
      <c r="CE52" s="154"/>
      <c r="CF52" s="154"/>
      <c r="CG52" s="154"/>
      <c r="CH52" s="154"/>
      <c r="CI52" s="154"/>
    </row>
    <row r="53" spans="1:101" s="1" customFormat="1" ht="40.15" customHeight="1" x14ac:dyDescent="0.25">
      <c r="A53" s="9"/>
      <c r="B53" s="148" t="s">
        <v>82</v>
      </c>
      <c r="C53" s="53"/>
      <c r="D53" s="53"/>
      <c r="E53" s="54"/>
      <c r="F53" s="55"/>
      <c r="G53" s="56"/>
      <c r="H53" s="53"/>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3"/>
    </row>
    <row r="54" spans="1:101" s="1" customFormat="1" ht="40.15" customHeight="1" x14ac:dyDescent="0.25">
      <c r="A54" s="9"/>
      <c r="B54" s="144" t="s">
        <v>83</v>
      </c>
      <c r="C54" s="53" t="s">
        <v>25</v>
      </c>
      <c r="D54" s="53" t="s">
        <v>62</v>
      </c>
      <c r="E54" s="54">
        <v>1</v>
      </c>
      <c r="F54" s="55">
        <f>F52+G52</f>
        <v>44746</v>
      </c>
      <c r="G54" s="56">
        <v>2</v>
      </c>
      <c r="H54" s="53"/>
      <c r="I54" s="142"/>
      <c r="J54" s="142"/>
      <c r="K54" s="142"/>
      <c r="L54" s="142"/>
      <c r="M54" s="142"/>
      <c r="N54" s="142"/>
      <c r="O54" s="142"/>
      <c r="P54" s="142"/>
      <c r="Q54" s="142"/>
      <c r="R54" s="142"/>
      <c r="S54" s="142"/>
      <c r="T54" s="142"/>
      <c r="U54" s="142"/>
      <c r="V54" s="142"/>
      <c r="W54" s="142"/>
      <c r="X54" s="142"/>
      <c r="Y54" s="142"/>
      <c r="Z54" s="142"/>
      <c r="AA54" s="142"/>
      <c r="AB54" s="142"/>
      <c r="AC54" s="142"/>
      <c r="AD54" s="142"/>
      <c r="AE54" s="142"/>
      <c r="AF54" s="142"/>
      <c r="AG54" s="142"/>
      <c r="AH54" s="142"/>
      <c r="AI54" s="142"/>
      <c r="AJ54" s="142"/>
      <c r="AK54" s="142"/>
      <c r="AL54" s="142"/>
      <c r="AM54" s="142"/>
      <c r="AN54" s="142"/>
      <c r="AO54" s="142"/>
      <c r="AP54" s="142"/>
      <c r="AQ54" s="142"/>
      <c r="AR54" s="142"/>
      <c r="AS54" s="142"/>
      <c r="AT54" s="142"/>
      <c r="AU54" s="142"/>
      <c r="AV54" s="142"/>
      <c r="AW54" s="142"/>
      <c r="AX54" s="142"/>
      <c r="AY54" s="142"/>
      <c r="AZ54" s="142"/>
      <c r="BA54" s="142"/>
      <c r="BB54" s="142"/>
      <c r="BC54" s="142"/>
      <c r="BD54" s="142"/>
      <c r="BE54" s="142"/>
      <c r="BF54" s="142"/>
      <c r="BG54" s="142"/>
      <c r="BH54" s="142"/>
      <c r="BI54" s="142"/>
      <c r="BJ54" s="142"/>
      <c r="BK54" s="142"/>
      <c r="BL54" s="142"/>
      <c r="BM54" s="143"/>
      <c r="CJ54" s="154"/>
      <c r="CK54" s="154"/>
    </row>
    <row r="55" spans="1:101" s="1" customFormat="1" ht="40.15" customHeight="1" x14ac:dyDescent="0.25">
      <c r="A55" s="9"/>
      <c r="B55" s="144" t="s">
        <v>84</v>
      </c>
      <c r="C55" s="53" t="s">
        <v>25</v>
      </c>
      <c r="D55" s="53" t="s">
        <v>62</v>
      </c>
      <c r="E55" s="54">
        <v>1</v>
      </c>
      <c r="F55" s="55">
        <f>F54+G54</f>
        <v>44748</v>
      </c>
      <c r="G55" s="56">
        <v>3</v>
      </c>
      <c r="H55" s="53"/>
      <c r="I55" s="142"/>
      <c r="J55" s="142"/>
      <c r="K55" s="142"/>
      <c r="L55" s="142"/>
      <c r="M55" s="142"/>
      <c r="N55" s="142"/>
      <c r="O55" s="142"/>
      <c r="P55" s="142"/>
      <c r="Q55" s="142"/>
      <c r="R55" s="142"/>
      <c r="S55" s="142"/>
      <c r="T55" s="142"/>
      <c r="U55" s="142"/>
      <c r="V55" s="142"/>
      <c r="W55" s="142"/>
      <c r="X55" s="142"/>
      <c r="Y55" s="142"/>
      <c r="Z55" s="142"/>
      <c r="AA55" s="142"/>
      <c r="AB55" s="142"/>
      <c r="AC55" s="142"/>
      <c r="AD55" s="142"/>
      <c r="AE55" s="142"/>
      <c r="AF55" s="142"/>
      <c r="AG55" s="142"/>
      <c r="AH55" s="142"/>
      <c r="AI55" s="142"/>
      <c r="AJ55" s="142"/>
      <c r="AK55" s="142"/>
      <c r="AL55" s="142"/>
      <c r="AM55" s="142"/>
      <c r="AN55" s="142"/>
      <c r="AO55" s="142"/>
      <c r="AP55" s="142"/>
      <c r="AQ55" s="142"/>
      <c r="AR55" s="142"/>
      <c r="AS55" s="142"/>
      <c r="AT55" s="142"/>
      <c r="AU55" s="142"/>
      <c r="AV55" s="142"/>
      <c r="AW55" s="142"/>
      <c r="AX55" s="142"/>
      <c r="AY55" s="142"/>
      <c r="AZ55" s="142"/>
      <c r="BA55" s="142"/>
      <c r="BB55" s="142"/>
      <c r="BC55" s="142"/>
      <c r="BD55" s="142"/>
      <c r="BE55" s="142"/>
      <c r="BF55" s="142"/>
      <c r="BG55" s="142"/>
      <c r="BH55" s="142"/>
      <c r="BI55" s="142"/>
      <c r="BJ55" s="142"/>
      <c r="BK55" s="142"/>
      <c r="BL55" s="142"/>
      <c r="BM55" s="143"/>
      <c r="CL55" s="154"/>
      <c r="CM55" s="154"/>
      <c r="CN55" s="154"/>
    </row>
    <row r="56" spans="1:101" s="1" customFormat="1" ht="40.15" customHeight="1" x14ac:dyDescent="0.25">
      <c r="A56" s="9"/>
      <c r="B56" s="145" t="s">
        <v>85</v>
      </c>
      <c r="C56" s="53" t="s">
        <v>25</v>
      </c>
      <c r="D56" s="53" t="s">
        <v>62</v>
      </c>
      <c r="E56" s="54">
        <v>1</v>
      </c>
      <c r="F56" s="55">
        <f>F55+G55</f>
        <v>44751</v>
      </c>
      <c r="G56" s="56">
        <v>2</v>
      </c>
      <c r="H56" s="53"/>
      <c r="I56" s="142"/>
      <c r="J56" s="142"/>
      <c r="K56" s="142"/>
      <c r="L56" s="142"/>
      <c r="M56" s="142"/>
      <c r="N56" s="142"/>
      <c r="O56" s="142"/>
      <c r="P56" s="142"/>
      <c r="Q56" s="142"/>
      <c r="R56" s="142"/>
      <c r="S56" s="142"/>
      <c r="T56" s="142"/>
      <c r="U56" s="142"/>
      <c r="V56" s="142"/>
      <c r="W56" s="142"/>
      <c r="X56" s="142"/>
      <c r="Y56" s="142"/>
      <c r="Z56" s="142"/>
      <c r="AA56" s="142"/>
      <c r="AB56" s="142"/>
      <c r="AC56" s="142"/>
      <c r="AD56" s="142"/>
      <c r="AE56" s="142"/>
      <c r="AF56" s="142"/>
      <c r="AG56" s="142"/>
      <c r="AH56" s="142"/>
      <c r="AI56" s="142"/>
      <c r="AJ56" s="142"/>
      <c r="AK56" s="142"/>
      <c r="AL56" s="142"/>
      <c r="AM56" s="142"/>
      <c r="AN56" s="142"/>
      <c r="AO56" s="142"/>
      <c r="AP56" s="142"/>
      <c r="AQ56" s="142"/>
      <c r="AR56" s="142"/>
      <c r="AS56" s="142"/>
      <c r="AT56" s="142"/>
      <c r="AU56" s="142"/>
      <c r="AV56" s="142"/>
      <c r="AW56" s="142"/>
      <c r="AX56" s="142"/>
      <c r="AY56" s="142"/>
      <c r="AZ56" s="142"/>
      <c r="BA56" s="142"/>
      <c r="BB56" s="142"/>
      <c r="BC56" s="142"/>
      <c r="BD56" s="142"/>
      <c r="BE56" s="142"/>
      <c r="BF56" s="142"/>
      <c r="BG56" s="142"/>
      <c r="BH56" s="142"/>
      <c r="BI56" s="142"/>
      <c r="BJ56" s="142"/>
      <c r="BK56" s="142"/>
      <c r="BL56" s="142"/>
      <c r="BM56" s="143"/>
      <c r="CO56" s="154"/>
      <c r="CP56" s="154"/>
    </row>
    <row r="57" spans="1:101" s="1" customFormat="1" ht="40.15" customHeight="1" x14ac:dyDescent="0.25">
      <c r="A57" s="9"/>
      <c r="B57" s="145" t="s">
        <v>86</v>
      </c>
      <c r="C57" s="53" t="s">
        <v>25</v>
      </c>
      <c r="D57" s="53" t="s">
        <v>62</v>
      </c>
      <c r="E57" s="54">
        <v>1</v>
      </c>
      <c r="F57" s="55">
        <f>F56+G56</f>
        <v>44753</v>
      </c>
      <c r="G57" s="56">
        <v>4</v>
      </c>
      <c r="H57" s="53"/>
      <c r="I57" s="142"/>
      <c r="J57" s="142"/>
      <c r="K57" s="142"/>
      <c r="L57" s="142"/>
      <c r="M57" s="142"/>
      <c r="N57" s="142"/>
      <c r="O57" s="142"/>
      <c r="P57" s="142"/>
      <c r="Q57" s="142"/>
      <c r="R57" s="142"/>
      <c r="S57" s="142"/>
      <c r="T57" s="142"/>
      <c r="U57" s="142"/>
      <c r="V57" s="142"/>
      <c r="W57" s="142"/>
      <c r="X57" s="142"/>
      <c r="Y57" s="142"/>
      <c r="Z57" s="142"/>
      <c r="AA57" s="142"/>
      <c r="AB57" s="142"/>
      <c r="AC57" s="142"/>
      <c r="AD57" s="142"/>
      <c r="AE57" s="142"/>
      <c r="AF57" s="142"/>
      <c r="AG57" s="142"/>
      <c r="AH57" s="142"/>
      <c r="AI57" s="142"/>
      <c r="AJ57" s="142"/>
      <c r="AK57" s="142"/>
      <c r="AL57" s="142"/>
      <c r="AM57" s="142"/>
      <c r="AN57" s="142"/>
      <c r="AO57" s="142"/>
      <c r="AP57" s="142"/>
      <c r="AQ57" s="142"/>
      <c r="AR57" s="142"/>
      <c r="AS57" s="142"/>
      <c r="AT57" s="142"/>
      <c r="AU57" s="142"/>
      <c r="AV57" s="142"/>
      <c r="AW57" s="142"/>
      <c r="AX57" s="142"/>
      <c r="AY57" s="142"/>
      <c r="AZ57" s="142"/>
      <c r="BA57" s="142"/>
      <c r="BB57" s="142"/>
      <c r="BC57" s="142"/>
      <c r="BD57" s="142"/>
      <c r="BE57" s="142"/>
      <c r="BF57" s="142"/>
      <c r="BG57" s="142"/>
      <c r="BH57" s="142"/>
      <c r="BI57" s="142"/>
      <c r="BJ57" s="142"/>
      <c r="BK57" s="142"/>
      <c r="BL57" s="142"/>
      <c r="BM57" s="143"/>
      <c r="CQ57" s="154"/>
      <c r="CR57" s="154"/>
      <c r="CS57" s="154"/>
      <c r="CT57" s="154"/>
    </row>
    <row r="58" spans="1:101" s="1" customFormat="1" ht="40.15" customHeight="1" x14ac:dyDescent="0.25">
      <c r="A58" s="9"/>
      <c r="B58" s="145" t="s">
        <v>87</v>
      </c>
      <c r="C58" s="53" t="s">
        <v>25</v>
      </c>
      <c r="D58" s="53" t="s">
        <v>95</v>
      </c>
      <c r="E58" s="54">
        <v>1</v>
      </c>
      <c r="F58" s="55">
        <f>F57+G57</f>
        <v>44757</v>
      </c>
      <c r="G58" s="56">
        <v>3</v>
      </c>
      <c r="H58" s="53"/>
      <c r="I58" s="142"/>
      <c r="J58" s="142"/>
      <c r="K58" s="142"/>
      <c r="L58" s="142"/>
      <c r="M58" s="142"/>
      <c r="N58" s="142"/>
      <c r="O58" s="142"/>
      <c r="P58" s="142"/>
      <c r="Q58" s="142"/>
      <c r="R58" s="142"/>
      <c r="S58" s="142"/>
      <c r="T58" s="142"/>
      <c r="U58" s="142"/>
      <c r="V58" s="142"/>
      <c r="W58" s="142"/>
      <c r="X58" s="142"/>
      <c r="Y58" s="142"/>
      <c r="Z58" s="142"/>
      <c r="AA58" s="142"/>
      <c r="AB58" s="142"/>
      <c r="AC58" s="142"/>
      <c r="AD58" s="142"/>
      <c r="AE58" s="142"/>
      <c r="AF58" s="142"/>
      <c r="AG58" s="142"/>
      <c r="AH58" s="142"/>
      <c r="AI58" s="142"/>
      <c r="AJ58" s="142"/>
      <c r="AK58" s="142"/>
      <c r="AL58" s="142"/>
      <c r="AM58" s="142"/>
      <c r="AN58" s="142"/>
      <c r="AO58" s="142"/>
      <c r="AP58" s="142"/>
      <c r="AQ58" s="142"/>
      <c r="AR58" s="142"/>
      <c r="AS58" s="142"/>
      <c r="AT58" s="142"/>
      <c r="AU58" s="142"/>
      <c r="AV58" s="142"/>
      <c r="AW58" s="142"/>
      <c r="AX58" s="142"/>
      <c r="AY58" s="142"/>
      <c r="AZ58" s="142"/>
      <c r="BA58" s="142"/>
      <c r="BB58" s="142"/>
      <c r="BC58" s="142"/>
      <c r="BD58" s="142"/>
      <c r="BE58" s="142"/>
      <c r="BF58" s="142"/>
      <c r="BG58" s="142"/>
      <c r="BH58" s="142"/>
      <c r="BI58" s="142"/>
      <c r="BJ58" s="142"/>
      <c r="BK58" s="142"/>
      <c r="BL58" s="142"/>
      <c r="BM58" s="143"/>
      <c r="CU58" s="154"/>
      <c r="CV58" s="154"/>
      <c r="CW58" s="154"/>
    </row>
    <row r="59" spans="1:101" s="1" customFormat="1" ht="40.15" customHeight="1" x14ac:dyDescent="0.25">
      <c r="A59" s="9" t="s">
        <v>97</v>
      </c>
      <c r="B59" s="150" t="s">
        <v>98</v>
      </c>
      <c r="C59" s="53" t="s">
        <v>21</v>
      </c>
      <c r="D59" s="53" t="s">
        <v>62</v>
      </c>
      <c r="E59" s="54">
        <v>1</v>
      </c>
      <c r="F59" s="55">
        <f>F58+G58</f>
        <v>44760</v>
      </c>
      <c r="G59" s="56">
        <v>12</v>
      </c>
      <c r="H59" s="53"/>
      <c r="I59" s="142"/>
      <c r="J59" s="142"/>
      <c r="K59" s="142"/>
      <c r="L59" s="142"/>
      <c r="M59" s="142"/>
      <c r="N59" s="142"/>
      <c r="O59" s="142"/>
      <c r="P59" s="142"/>
      <c r="Q59" s="142"/>
      <c r="R59" s="142"/>
      <c r="S59" s="142"/>
      <c r="T59" s="142"/>
      <c r="U59" s="142"/>
      <c r="V59" s="142"/>
      <c r="W59" s="142"/>
      <c r="X59" s="142"/>
      <c r="Y59" s="142"/>
      <c r="Z59" s="142"/>
      <c r="AA59" s="142"/>
      <c r="AB59" s="142"/>
      <c r="AC59" s="142"/>
      <c r="AD59" s="142"/>
      <c r="AE59" s="142"/>
      <c r="AF59" s="142"/>
      <c r="AG59" s="142"/>
      <c r="AH59" s="142"/>
      <c r="AI59" s="142"/>
      <c r="AJ59" s="142"/>
      <c r="AK59" s="142"/>
      <c r="AL59" s="142"/>
      <c r="AM59" s="142"/>
      <c r="AN59" s="142"/>
      <c r="AO59" s="142"/>
      <c r="AP59" s="142"/>
      <c r="AQ59" s="142"/>
      <c r="AR59" s="142"/>
      <c r="AS59" s="142"/>
      <c r="AT59" s="142"/>
      <c r="AU59" s="142"/>
      <c r="AV59" s="142"/>
      <c r="AW59" s="142"/>
      <c r="AX59" s="142"/>
      <c r="AY59" s="142"/>
      <c r="AZ59" s="142"/>
      <c r="BA59" s="142"/>
      <c r="BB59" s="142"/>
      <c r="BC59" s="142"/>
      <c r="BD59" s="142"/>
      <c r="BE59" s="142"/>
      <c r="BF59" s="142"/>
      <c r="BG59" s="142"/>
      <c r="BH59" s="142"/>
      <c r="BI59" s="142"/>
      <c r="BJ59" s="142"/>
      <c r="BK59" s="142"/>
      <c r="BL59" s="142"/>
      <c r="BM59" s="143"/>
    </row>
    <row r="60" spans="1:101" s="1" customFormat="1" ht="40.15" customHeight="1" x14ac:dyDescent="0.25">
      <c r="A60" s="9"/>
      <c r="B60" s="151" t="s">
        <v>99</v>
      </c>
      <c r="C60" s="53"/>
      <c r="D60" s="53"/>
      <c r="E60" s="54"/>
      <c r="F60" s="55"/>
      <c r="G60" s="56"/>
      <c r="H60" s="53"/>
      <c r="I60" s="142"/>
      <c r="J60" s="142"/>
      <c r="K60" s="142"/>
      <c r="L60" s="142"/>
      <c r="M60" s="142"/>
      <c r="N60" s="142"/>
      <c r="O60" s="142"/>
      <c r="P60" s="142"/>
      <c r="Q60" s="142"/>
      <c r="R60" s="142"/>
      <c r="S60" s="142"/>
      <c r="T60" s="142"/>
      <c r="U60" s="142"/>
      <c r="V60" s="142"/>
      <c r="W60" s="142"/>
      <c r="X60" s="142"/>
      <c r="Y60" s="142"/>
      <c r="Z60" s="142"/>
      <c r="AA60" s="142"/>
      <c r="AB60" s="142"/>
      <c r="AC60" s="142"/>
      <c r="AD60" s="142"/>
      <c r="AE60" s="142"/>
      <c r="AF60" s="142"/>
      <c r="AG60" s="142"/>
      <c r="AH60" s="142"/>
      <c r="AI60" s="142"/>
      <c r="AJ60" s="142"/>
      <c r="AK60" s="142"/>
      <c r="AL60" s="142"/>
      <c r="AM60" s="142"/>
      <c r="AN60" s="142"/>
      <c r="AO60" s="142"/>
      <c r="AP60" s="142"/>
      <c r="AQ60" s="142"/>
      <c r="AR60" s="142"/>
      <c r="AS60" s="142"/>
      <c r="AT60" s="142"/>
      <c r="AU60" s="142"/>
      <c r="AV60" s="142"/>
      <c r="AW60" s="142"/>
      <c r="AX60" s="142"/>
      <c r="AY60" s="142"/>
      <c r="AZ60" s="142"/>
      <c r="BA60" s="142"/>
      <c r="BB60" s="142"/>
      <c r="BC60" s="142"/>
      <c r="BD60" s="142"/>
      <c r="BE60" s="142"/>
      <c r="BF60" s="142"/>
      <c r="BG60" s="142"/>
      <c r="BH60" s="142"/>
      <c r="BI60" s="142"/>
      <c r="BJ60" s="142"/>
      <c r="BK60" s="142"/>
      <c r="BL60" s="142"/>
      <c r="BM60" s="143"/>
    </row>
    <row r="61" spans="1:101" s="1" customFormat="1" ht="40.15" customHeight="1" x14ac:dyDescent="0.25">
      <c r="A61" s="9"/>
      <c r="B61" s="149" t="s">
        <v>88</v>
      </c>
      <c r="C61" s="53" t="s">
        <v>25</v>
      </c>
      <c r="D61" s="53" t="s">
        <v>62</v>
      </c>
      <c r="E61" s="54">
        <v>1</v>
      </c>
      <c r="F61" s="55">
        <v>44988</v>
      </c>
      <c r="G61" s="56">
        <v>4</v>
      </c>
      <c r="H61" s="53"/>
      <c r="I61" s="142"/>
      <c r="J61" s="142"/>
      <c r="K61" s="142"/>
      <c r="L61" s="142"/>
      <c r="M61" s="142"/>
      <c r="N61" s="142"/>
      <c r="O61" s="142"/>
      <c r="P61" s="142"/>
      <c r="Q61" s="142"/>
      <c r="R61" s="142"/>
      <c r="S61" s="142"/>
      <c r="T61" s="142"/>
      <c r="U61" s="142"/>
      <c r="V61" s="142"/>
      <c r="W61" s="142"/>
      <c r="X61" s="142"/>
      <c r="Y61" s="142"/>
      <c r="Z61" s="142"/>
      <c r="AA61" s="142"/>
      <c r="AB61" s="142"/>
      <c r="AC61" s="142"/>
      <c r="AD61" s="142"/>
      <c r="AE61" s="142"/>
      <c r="AF61" s="142"/>
      <c r="AG61" s="142"/>
      <c r="AH61" s="142"/>
      <c r="AI61" s="142"/>
      <c r="AJ61" s="142"/>
      <c r="AK61" s="142"/>
      <c r="AL61" s="142"/>
      <c r="AM61" s="142"/>
      <c r="AN61" s="142"/>
      <c r="AO61" s="142"/>
      <c r="AP61" s="142"/>
      <c r="AQ61" s="142"/>
      <c r="AR61" s="142"/>
      <c r="AS61" s="142"/>
      <c r="AT61" s="142"/>
      <c r="AU61" s="142"/>
      <c r="AV61" s="142"/>
      <c r="AW61" s="142"/>
      <c r="AX61" s="142"/>
      <c r="AY61" s="142"/>
      <c r="AZ61" s="142"/>
      <c r="BA61" s="142"/>
      <c r="BB61" s="142"/>
      <c r="BC61" s="142"/>
      <c r="BD61" s="142"/>
      <c r="BE61" s="142"/>
      <c r="BF61" s="142"/>
      <c r="BG61" s="142"/>
      <c r="BH61" s="142"/>
      <c r="BI61" s="142"/>
      <c r="BJ61" s="142"/>
      <c r="BK61" s="142"/>
      <c r="BL61" s="142"/>
      <c r="BM61" s="143"/>
    </row>
    <row r="62" spans="1:101" s="1" customFormat="1" ht="40.15" customHeight="1" x14ac:dyDescent="0.25">
      <c r="A62" s="9"/>
      <c r="B62" s="146" t="s">
        <v>89</v>
      </c>
      <c r="C62" s="53" t="s">
        <v>25</v>
      </c>
      <c r="D62" s="53" t="s">
        <v>62</v>
      </c>
      <c r="E62" s="54">
        <v>1</v>
      </c>
      <c r="F62" s="55">
        <f>F61+G61</f>
        <v>44992</v>
      </c>
      <c r="G62" s="56">
        <v>2</v>
      </c>
      <c r="H62" s="53"/>
      <c r="I62" s="142"/>
      <c r="J62" s="142"/>
      <c r="K62" s="142"/>
      <c r="L62" s="142"/>
      <c r="M62" s="142"/>
      <c r="N62" s="142"/>
      <c r="O62" s="142"/>
      <c r="P62" s="142"/>
      <c r="Q62" s="142"/>
      <c r="R62" s="142"/>
      <c r="S62" s="142"/>
      <c r="T62" s="142"/>
      <c r="U62" s="142"/>
      <c r="V62" s="142"/>
      <c r="W62" s="142"/>
      <c r="X62" s="142"/>
      <c r="Y62" s="142"/>
      <c r="Z62" s="142"/>
      <c r="AA62" s="142"/>
      <c r="AB62" s="142"/>
      <c r="AC62" s="142"/>
      <c r="AD62" s="142"/>
      <c r="AE62" s="142"/>
      <c r="AF62" s="142"/>
      <c r="AG62" s="142"/>
      <c r="AH62" s="142"/>
      <c r="AI62" s="142"/>
      <c r="AJ62" s="142"/>
      <c r="AK62" s="142"/>
      <c r="AL62" s="142"/>
      <c r="AM62" s="142"/>
      <c r="AN62" s="142"/>
      <c r="AO62" s="142"/>
      <c r="AP62" s="142"/>
      <c r="AQ62" s="142"/>
      <c r="AR62" s="142"/>
      <c r="AS62" s="142"/>
      <c r="AT62" s="142"/>
      <c r="AU62" s="142"/>
      <c r="AV62" s="142"/>
      <c r="AW62" s="142"/>
      <c r="AX62" s="142"/>
      <c r="AY62" s="142"/>
      <c r="AZ62" s="142"/>
      <c r="BA62" s="142"/>
      <c r="BB62" s="142"/>
      <c r="BC62" s="142"/>
      <c r="BD62" s="142"/>
      <c r="BE62" s="142"/>
      <c r="BF62" s="142"/>
      <c r="BG62" s="142"/>
      <c r="BH62" s="142"/>
      <c r="BI62" s="142"/>
      <c r="BJ62" s="142"/>
      <c r="BK62" s="142"/>
      <c r="BL62" s="142"/>
      <c r="BM62" s="143"/>
    </row>
    <row r="63" spans="1:101" s="1" customFormat="1" ht="40.15" customHeight="1" x14ac:dyDescent="0.25">
      <c r="A63" s="9"/>
      <c r="B63" s="146" t="s">
        <v>90</v>
      </c>
      <c r="C63" s="53" t="s">
        <v>25</v>
      </c>
      <c r="D63" s="53" t="s">
        <v>62</v>
      </c>
      <c r="E63" s="54">
        <v>1</v>
      </c>
      <c r="F63" s="55">
        <f>F62+G62</f>
        <v>44994</v>
      </c>
      <c r="G63" s="56">
        <v>3</v>
      </c>
      <c r="H63" s="53"/>
      <c r="I63" s="142"/>
      <c r="J63" s="142"/>
      <c r="K63" s="142"/>
      <c r="L63" s="142"/>
      <c r="M63" s="142"/>
      <c r="N63" s="142"/>
      <c r="O63" s="142"/>
      <c r="P63" s="142"/>
      <c r="Q63" s="142"/>
      <c r="R63" s="142"/>
      <c r="S63" s="142"/>
      <c r="T63" s="142"/>
      <c r="U63" s="142"/>
      <c r="V63" s="142"/>
      <c r="W63" s="142"/>
      <c r="X63" s="142"/>
      <c r="Y63" s="142"/>
      <c r="Z63" s="142"/>
      <c r="AA63" s="142"/>
      <c r="AB63" s="142"/>
      <c r="AC63" s="142"/>
      <c r="AD63" s="142"/>
      <c r="AE63" s="142"/>
      <c r="AF63" s="142"/>
      <c r="AG63" s="142"/>
      <c r="AH63" s="142"/>
      <c r="AI63" s="142"/>
      <c r="AJ63" s="142"/>
      <c r="AK63" s="142"/>
      <c r="AL63" s="142"/>
      <c r="AM63" s="142"/>
      <c r="AN63" s="142"/>
      <c r="AO63" s="142"/>
      <c r="AP63" s="142"/>
      <c r="AQ63" s="142"/>
      <c r="AR63" s="142"/>
      <c r="AS63" s="142"/>
      <c r="AT63" s="142"/>
      <c r="AU63" s="142"/>
      <c r="AV63" s="142"/>
      <c r="AW63" s="142"/>
      <c r="AX63" s="142"/>
      <c r="AY63" s="142"/>
      <c r="AZ63" s="142"/>
      <c r="BA63" s="142"/>
      <c r="BB63" s="142"/>
      <c r="BC63" s="142"/>
      <c r="BD63" s="142"/>
      <c r="BE63" s="142"/>
      <c r="BF63" s="142"/>
      <c r="BG63" s="142"/>
      <c r="BH63" s="142"/>
      <c r="BI63" s="142"/>
      <c r="BJ63" s="142"/>
      <c r="BK63" s="142"/>
      <c r="BL63" s="142"/>
      <c r="BM63" s="143"/>
    </row>
    <row r="64" spans="1:101" s="1" customFormat="1" ht="40.15" customHeight="1" x14ac:dyDescent="0.25">
      <c r="A64" s="9"/>
      <c r="B64" s="146" t="s">
        <v>91</v>
      </c>
      <c r="C64" s="53" t="s">
        <v>25</v>
      </c>
      <c r="D64" s="53" t="s">
        <v>62</v>
      </c>
      <c r="E64" s="54">
        <v>1</v>
      </c>
      <c r="F64" s="55">
        <f>F63+G63</f>
        <v>44997</v>
      </c>
      <c r="G64" s="56">
        <v>2</v>
      </c>
      <c r="H64" s="53"/>
      <c r="I64" s="142"/>
      <c r="J64" s="142"/>
      <c r="K64" s="142"/>
      <c r="L64" s="142"/>
      <c r="M64" s="142"/>
      <c r="N64" s="142"/>
      <c r="O64" s="142"/>
      <c r="P64" s="142"/>
      <c r="Q64" s="142"/>
      <c r="R64" s="142"/>
      <c r="S64" s="142"/>
      <c r="T64" s="142"/>
      <c r="U64" s="142"/>
      <c r="V64" s="142"/>
      <c r="W64" s="142"/>
      <c r="X64" s="142"/>
      <c r="Y64" s="142"/>
      <c r="Z64" s="142"/>
      <c r="AA64" s="142"/>
      <c r="AB64" s="142"/>
      <c r="AC64" s="142"/>
      <c r="AD64" s="142"/>
      <c r="AE64" s="142"/>
      <c r="AF64" s="142"/>
      <c r="AG64" s="142"/>
      <c r="AH64" s="142"/>
      <c r="AI64" s="142"/>
      <c r="AJ64" s="142"/>
      <c r="AK64" s="142"/>
      <c r="AL64" s="142"/>
      <c r="AM64" s="142"/>
      <c r="AN64" s="142"/>
      <c r="AO64" s="142"/>
      <c r="AP64" s="142"/>
      <c r="AQ64" s="142"/>
      <c r="AR64" s="142"/>
      <c r="AS64" s="142"/>
      <c r="AT64" s="142"/>
      <c r="AU64" s="142"/>
      <c r="AV64" s="142"/>
      <c r="AW64" s="142"/>
      <c r="AX64" s="142"/>
      <c r="AY64" s="142"/>
      <c r="AZ64" s="142"/>
      <c r="BA64" s="142"/>
      <c r="BB64" s="142"/>
      <c r="BC64" s="142"/>
      <c r="BD64" s="142"/>
      <c r="BE64" s="142"/>
      <c r="BF64" s="142"/>
      <c r="BG64" s="142"/>
      <c r="BH64" s="142"/>
      <c r="BI64" s="142"/>
      <c r="BJ64" s="142"/>
      <c r="BK64" s="142"/>
      <c r="BL64" s="142"/>
      <c r="BM64" s="143"/>
    </row>
    <row r="65" spans="1:65" s="1" customFormat="1" ht="40.15" customHeight="1" x14ac:dyDescent="0.25">
      <c r="A65" s="9"/>
      <c r="B65" s="146" t="s">
        <v>92</v>
      </c>
      <c r="C65" s="53" t="s">
        <v>24</v>
      </c>
      <c r="D65" s="53" t="s">
        <v>62</v>
      </c>
      <c r="E65" s="54">
        <v>0.5</v>
      </c>
      <c r="F65" s="55">
        <f>F64+G64</f>
        <v>44999</v>
      </c>
      <c r="G65" s="56">
        <v>3</v>
      </c>
      <c r="H65" s="53"/>
      <c r="I65" s="142"/>
      <c r="J65" s="142"/>
      <c r="K65" s="142"/>
      <c r="L65" s="142"/>
      <c r="M65" s="142"/>
      <c r="N65" s="142"/>
      <c r="O65" s="142"/>
      <c r="P65" s="142"/>
      <c r="Q65" s="142"/>
      <c r="R65" s="142"/>
      <c r="S65" s="142"/>
      <c r="T65" s="142"/>
      <c r="U65" s="142"/>
      <c r="V65" s="142"/>
      <c r="W65" s="142"/>
      <c r="X65" s="142"/>
      <c r="Y65" s="142"/>
      <c r="Z65" s="142"/>
      <c r="AA65" s="142"/>
      <c r="AB65" s="142"/>
      <c r="AC65" s="142"/>
      <c r="AD65" s="142"/>
      <c r="AE65" s="142"/>
      <c r="AF65" s="142"/>
      <c r="AG65" s="142"/>
      <c r="AH65" s="142"/>
      <c r="AI65" s="142"/>
      <c r="AJ65" s="142"/>
      <c r="AK65" s="142"/>
      <c r="AL65" s="142"/>
      <c r="AM65" s="142"/>
      <c r="AN65" s="142"/>
      <c r="AO65" s="142"/>
      <c r="AP65" s="142"/>
      <c r="AQ65" s="142"/>
      <c r="AR65" s="142"/>
      <c r="AS65" s="142"/>
      <c r="AT65" s="142"/>
      <c r="AU65" s="142"/>
      <c r="AV65" s="142"/>
      <c r="AW65" s="142"/>
      <c r="AX65" s="142"/>
      <c r="AY65" s="142"/>
      <c r="AZ65" s="142"/>
      <c r="BA65" s="142"/>
      <c r="BB65" s="142"/>
      <c r="BC65" s="142"/>
      <c r="BD65" s="142"/>
      <c r="BE65" s="142"/>
      <c r="BF65" s="142"/>
      <c r="BG65" s="142"/>
      <c r="BH65" s="142"/>
      <c r="BI65" s="142"/>
      <c r="BJ65" s="142"/>
      <c r="BK65" s="142"/>
      <c r="BL65" s="142"/>
      <c r="BM65" s="143"/>
    </row>
    <row r="66" spans="1:65" s="1" customFormat="1" ht="40.15" customHeight="1" x14ac:dyDescent="0.25">
      <c r="A66" s="9"/>
      <c r="B66" s="144" t="s">
        <v>100</v>
      </c>
      <c r="C66" s="53" t="s">
        <v>20</v>
      </c>
      <c r="D66" s="53" t="s">
        <v>62</v>
      </c>
      <c r="E66" s="54">
        <v>1</v>
      </c>
      <c r="F66" s="55">
        <f>F65+G65</f>
        <v>45002</v>
      </c>
      <c r="G66" s="56">
        <v>15</v>
      </c>
      <c r="H66" s="53"/>
      <c r="I66" s="142"/>
      <c r="J66" s="142"/>
      <c r="K66" s="142"/>
      <c r="L66" s="142"/>
      <c r="M66" s="142"/>
      <c r="N66" s="142"/>
      <c r="O66" s="142"/>
      <c r="P66" s="142"/>
      <c r="Q66" s="142"/>
      <c r="R66" s="142"/>
      <c r="S66" s="142"/>
      <c r="T66" s="142"/>
      <c r="U66" s="142"/>
      <c r="V66" s="142"/>
      <c r="W66" s="142"/>
      <c r="X66" s="142"/>
      <c r="Y66" s="142"/>
      <c r="Z66" s="142"/>
      <c r="AA66" s="142"/>
      <c r="AB66" s="142"/>
      <c r="AC66" s="142"/>
      <c r="AD66" s="142"/>
      <c r="AE66" s="142"/>
      <c r="AF66" s="142"/>
      <c r="AG66" s="142"/>
      <c r="AH66" s="142"/>
      <c r="AI66" s="142"/>
      <c r="AJ66" s="142"/>
      <c r="AK66" s="142"/>
      <c r="AL66" s="142"/>
      <c r="AM66" s="142"/>
      <c r="AN66" s="142"/>
      <c r="AO66" s="142"/>
      <c r="AP66" s="142"/>
      <c r="AQ66" s="142"/>
      <c r="AR66" s="142"/>
      <c r="AS66" s="142"/>
      <c r="AT66" s="142"/>
      <c r="AU66" s="142"/>
      <c r="AV66" s="142"/>
      <c r="AW66" s="142"/>
      <c r="AX66" s="142"/>
      <c r="AY66" s="142"/>
      <c r="AZ66" s="142"/>
      <c r="BA66" s="142"/>
      <c r="BB66" s="142"/>
      <c r="BC66" s="142"/>
      <c r="BD66" s="142"/>
      <c r="BE66" s="142"/>
      <c r="BF66" s="142"/>
      <c r="BG66" s="142"/>
      <c r="BH66" s="142"/>
      <c r="BI66" s="142"/>
      <c r="BJ66" s="142"/>
      <c r="BK66" s="142"/>
      <c r="BL66" s="142"/>
      <c r="BM66" s="143"/>
    </row>
    <row r="67" spans="1:65" ht="30" customHeight="1" x14ac:dyDescent="0.25">
      <c r="B67" s="101" t="s">
        <v>18</v>
      </c>
      <c r="C67" s="53"/>
      <c r="D67" s="53"/>
      <c r="E67" s="68"/>
      <c r="F67" s="77"/>
      <c r="G67" s="78"/>
      <c r="H67" s="3"/>
    </row>
    <row r="68" spans="1:65" ht="30" customHeight="1" x14ac:dyDescent="0.25">
      <c r="D68" s="4"/>
      <c r="G68" s="11"/>
    </row>
    <row r="69" spans="1:65" ht="30" customHeight="1" x14ac:dyDescent="0.25">
      <c r="D69" s="5"/>
    </row>
  </sheetData>
  <mergeCells count="8">
    <mergeCell ref="X4:AA4"/>
    <mergeCell ref="AC4:AF4"/>
    <mergeCell ref="B2:H2"/>
    <mergeCell ref="I2:N2"/>
    <mergeCell ref="O2:T2"/>
    <mergeCell ref="I4:L4"/>
    <mergeCell ref="N4:Q4"/>
    <mergeCell ref="S4:V4"/>
  </mergeCells>
  <conditionalFormatting sqref="E9:E11 E14:E67">
    <cfRule type="dataBar" priority="500">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66">
    <cfRule type="expression" dxfId="612" priority="496">
      <formula>AND(TODAY()&gt;=I$7,TODAY()&lt;J$7)</formula>
    </cfRule>
  </conditionalFormatting>
  <conditionalFormatting sqref="I6:AM6">
    <cfRule type="expression" dxfId="611" priority="499">
      <formula>I$7&lt;=EOMONTH($I$7,0)</formula>
    </cfRule>
  </conditionalFormatting>
  <conditionalFormatting sqref="J6:BL6">
    <cfRule type="expression" dxfId="610" priority="498">
      <formula>AND(J$7&lt;=EOMONTH($I$7,2),J$7&gt;EOMONTH($I$7,0),J$7&gt;EOMONTH($I$7,1))</formula>
    </cfRule>
  </conditionalFormatting>
  <conditionalFormatting sqref="I6:BL6">
    <cfRule type="expression" dxfId="609" priority="497">
      <formula>AND(I$7&lt;=EOMONTH($I$7,1),I$7&gt;EOMONTH($I$7,0))</formula>
    </cfRule>
  </conditionalFormatting>
  <conditionalFormatting sqref="I10:BL34">
    <cfRule type="expression" dxfId="608" priority="502" stopIfTrue="1">
      <formula>AND($C10="Low Risk",I$7&gt;=$F10,I$7&lt;=$F10+$G10-1)</formula>
    </cfRule>
    <cfRule type="expression" dxfId="607" priority="503" stopIfTrue="1">
      <formula>AND($C10="High Risk",I$7&gt;=$F10,I$7&lt;=$F10+$G10-1)</formula>
    </cfRule>
    <cfRule type="expression" dxfId="606" priority="504" stopIfTrue="1">
      <formula>AND($C10="On Track",I$7&gt;=$F10,I$7&lt;=$F10+$G10-1)</formula>
    </cfRule>
    <cfRule type="expression" dxfId="605" priority="505" stopIfTrue="1">
      <formula>AND($C10="Med Risk",I$7&gt;=$F10,I$7&lt;=$F10+$G10-1)</formula>
    </cfRule>
    <cfRule type="expression" dxfId="604" priority="506" stopIfTrue="1">
      <formula>AND(LEN($C10)=0,I$7&gt;=$F10,I$7&lt;=$F10+$G10-1)</formula>
    </cfRule>
  </conditionalFormatting>
  <conditionalFormatting sqref="E12">
    <cfRule type="dataBar" priority="495">
      <dataBar>
        <cfvo type="num" val="0"/>
        <cfvo type="num" val="1"/>
        <color theme="6"/>
      </dataBar>
      <extLst>
        <ext xmlns:x14="http://schemas.microsoft.com/office/spreadsheetml/2009/9/main" uri="{B025F937-C7B1-47D3-B67F-A62EFF666E3E}">
          <x14:id>{23380042-507D-4886-8120-1852399D1998}</x14:id>
        </ext>
      </extLst>
    </cfRule>
  </conditionalFormatting>
  <conditionalFormatting sqref="E13">
    <cfRule type="dataBar" priority="494">
      <dataBar>
        <cfvo type="num" val="0"/>
        <cfvo type="num" val="1"/>
        <color theme="6"/>
      </dataBar>
      <extLst>
        <ext xmlns:x14="http://schemas.microsoft.com/office/spreadsheetml/2009/9/main" uri="{B025F937-C7B1-47D3-B67F-A62EFF666E3E}">
          <x14:id>{FB404E8B-746A-4F98-9BDC-35638B2BF06E}</x14:id>
        </ext>
      </extLst>
    </cfRule>
  </conditionalFormatting>
  <conditionalFormatting sqref="I65:BL65">
    <cfRule type="expression" dxfId="603" priority="535" stopIfTrue="1">
      <formula>AND($C69="Low Risk",I$7&gt;=$F69,I$7&lt;=$F69+$G69-1)</formula>
    </cfRule>
    <cfRule type="expression" dxfId="602" priority="536" stopIfTrue="1">
      <formula>AND($C69="High Risk",I$7&gt;=$F69,I$7&lt;=$F69+$G69-1)</formula>
    </cfRule>
    <cfRule type="expression" dxfId="601" priority="537" stopIfTrue="1">
      <formula>AND($C69="On Track",I$7&gt;=$F69,I$7&lt;=$F69+$G69-1)</formula>
    </cfRule>
    <cfRule type="expression" dxfId="600" priority="538" stopIfTrue="1">
      <formula>AND($C69="Med Risk",I$7&gt;=$F69,I$7&lt;=$F69+$G69-1)</formula>
    </cfRule>
    <cfRule type="expression" dxfId="599" priority="539" stopIfTrue="1">
      <formula>AND(LEN($C69)=0,I$7&gt;=$F69,I$7&lt;=$F69+$G69-1)</formula>
    </cfRule>
  </conditionalFormatting>
  <conditionalFormatting sqref="I54:BL54">
    <cfRule type="expression" dxfId="598" priority="540" stopIfTrue="1">
      <formula>AND($C67="Low Risk",I$7&gt;=$F67,I$7&lt;=$F67+$G67-1)</formula>
    </cfRule>
    <cfRule type="expression" dxfId="597" priority="541" stopIfTrue="1">
      <formula>AND($C67="High Risk",I$7&gt;=$F67,I$7&lt;=$F67+$G67-1)</formula>
    </cfRule>
    <cfRule type="expression" dxfId="596" priority="542" stopIfTrue="1">
      <formula>AND($C67="On Track",I$7&gt;=$F67,I$7&lt;=$F67+$G67-1)</formula>
    </cfRule>
    <cfRule type="expression" dxfId="595" priority="543" stopIfTrue="1">
      <formula>AND($C67="Med Risk",I$7&gt;=$F67,I$7&lt;=$F67+$G67-1)</formula>
    </cfRule>
    <cfRule type="expression" dxfId="594" priority="544" stopIfTrue="1">
      <formula>AND(LEN($C67)=0,I$7&gt;=$F67,I$7&lt;=$F67+$G67-1)</formula>
    </cfRule>
  </conditionalFormatting>
  <conditionalFormatting sqref="I53:BL53">
    <cfRule type="expression" dxfId="593" priority="545" stopIfTrue="1">
      <formula>AND($C67="Low Risk",I$7&gt;=$F67,I$7&lt;=$F67+$G67-1)</formula>
    </cfRule>
    <cfRule type="expression" dxfId="592" priority="546" stopIfTrue="1">
      <formula>AND($C67="High Risk",I$7&gt;=$F67,I$7&lt;=$F67+$G67-1)</formula>
    </cfRule>
    <cfRule type="expression" dxfId="591" priority="547" stopIfTrue="1">
      <formula>AND($C67="On Track",I$7&gt;=$F67,I$7&lt;=$F67+$G67-1)</formula>
    </cfRule>
    <cfRule type="expression" dxfId="590" priority="548" stopIfTrue="1">
      <formula>AND($C67="Med Risk",I$7&gt;=$F67,I$7&lt;=$F67+$G67-1)</formula>
    </cfRule>
    <cfRule type="expression" dxfId="589" priority="549" stopIfTrue="1">
      <formula>AND(LEN($C67)=0,I$7&gt;=$F67,I$7&lt;=$F67+$G67-1)</formula>
    </cfRule>
  </conditionalFormatting>
  <conditionalFormatting sqref="I52:BL52">
    <cfRule type="expression" dxfId="588" priority="550" stopIfTrue="1">
      <formula>AND($C67="Low Risk",I$7&gt;=$F67,I$7&lt;=$F67+$G67-1)</formula>
    </cfRule>
    <cfRule type="expression" dxfId="587" priority="551" stopIfTrue="1">
      <formula>AND($C67="High Risk",I$7&gt;=$F67,I$7&lt;=$F67+$G67-1)</formula>
    </cfRule>
    <cfRule type="expression" dxfId="586" priority="552" stopIfTrue="1">
      <formula>AND($C67="On Track",I$7&gt;=$F67,I$7&lt;=$F67+$G67-1)</formula>
    </cfRule>
    <cfRule type="expression" dxfId="585" priority="553" stopIfTrue="1">
      <formula>AND($C67="Med Risk",I$7&gt;=$F67,I$7&lt;=$F67+$G67-1)</formula>
    </cfRule>
    <cfRule type="expression" dxfId="584" priority="554" stopIfTrue="1">
      <formula>AND(LEN($C67)=0,I$7&gt;=$F67,I$7&lt;=$F67+$G67-1)</formula>
    </cfRule>
  </conditionalFormatting>
  <conditionalFormatting sqref="I66:BL66 I64:BL64">
    <cfRule type="expression" dxfId="583" priority="489" stopIfTrue="1">
      <formula>AND($C69="Low Risk",I$7&gt;=$F69,I$7&lt;=$F69+$G69-1)</formula>
    </cfRule>
    <cfRule type="expression" dxfId="582" priority="490" stopIfTrue="1">
      <formula>AND($C69="High Risk",I$7&gt;=$F69,I$7&lt;=$F69+$G69-1)</formula>
    </cfRule>
    <cfRule type="expression" dxfId="581" priority="491" stopIfTrue="1">
      <formula>AND($C69="On Track",I$7&gt;=$F69,I$7&lt;=$F69+$G69-1)</formula>
    </cfRule>
    <cfRule type="expression" dxfId="580" priority="492" stopIfTrue="1">
      <formula>AND($C69="Med Risk",I$7&gt;=$F69,I$7&lt;=$F69+$G69-1)</formula>
    </cfRule>
    <cfRule type="expression" dxfId="579" priority="493" stopIfTrue="1">
      <formula>AND(LEN($C69)=0,I$7&gt;=$F69,I$7&lt;=$F69+$G69-1)</formula>
    </cfRule>
  </conditionalFormatting>
  <conditionalFormatting sqref="I51:BL51">
    <cfRule type="expression" dxfId="578" priority="555" stopIfTrue="1">
      <formula>AND($C69="Low Risk",I$7&gt;=$F69,I$7&lt;=$F69+$G69-1)</formula>
    </cfRule>
    <cfRule type="expression" dxfId="577" priority="556" stopIfTrue="1">
      <formula>AND($C69="High Risk",I$7&gt;=$F69,I$7&lt;=$F69+$G69-1)</formula>
    </cfRule>
    <cfRule type="expression" dxfId="576" priority="557" stopIfTrue="1">
      <formula>AND($C69="On Track",I$7&gt;=$F69,I$7&lt;=$F69+$G69-1)</formula>
    </cfRule>
    <cfRule type="expression" dxfId="575" priority="558" stopIfTrue="1">
      <formula>AND($C69="Med Risk",I$7&gt;=$F69,I$7&lt;=$F69+$G69-1)</formula>
    </cfRule>
    <cfRule type="expression" dxfId="574" priority="559" stopIfTrue="1">
      <formula>AND(LEN($C69)=0,I$7&gt;=$F69,I$7&lt;=$F69+$G69-1)</formula>
    </cfRule>
  </conditionalFormatting>
  <conditionalFormatting sqref="I43:AX43 AZ43:BL43">
    <cfRule type="expression" dxfId="573" priority="560" stopIfTrue="1">
      <formula>AND($C67="Low Risk",I$7&gt;=$F67,I$7&lt;=$F67+$G67-1)</formula>
    </cfRule>
    <cfRule type="expression" dxfId="572" priority="561" stopIfTrue="1">
      <formula>AND($C67="High Risk",I$7&gt;=$F67,I$7&lt;=$F67+$G67-1)</formula>
    </cfRule>
    <cfRule type="expression" dxfId="571" priority="562" stopIfTrue="1">
      <formula>AND($C67="On Track",I$7&gt;=$F67,I$7&lt;=$F67+$G67-1)</formula>
    </cfRule>
    <cfRule type="expression" dxfId="570" priority="563" stopIfTrue="1">
      <formula>AND($C67="Med Risk",I$7&gt;=$F67,I$7&lt;=$F67+$G67-1)</formula>
    </cfRule>
    <cfRule type="expression" dxfId="569" priority="564" stopIfTrue="1">
      <formula>AND(LEN($C67)=0,I$7&gt;=$F67,I$7&lt;=$F67+$G67-1)</formula>
    </cfRule>
  </conditionalFormatting>
  <conditionalFormatting sqref="I42:BL42">
    <cfRule type="expression" dxfId="568" priority="565" stopIfTrue="1">
      <formula>AND($C67="Low Risk",I$7&gt;=$F67,I$7&lt;=$F67+$G67-1)</formula>
    </cfRule>
    <cfRule type="expression" dxfId="567" priority="566" stopIfTrue="1">
      <formula>AND($C67="High Risk",I$7&gt;=$F67,I$7&lt;=$F67+$G67-1)</formula>
    </cfRule>
    <cfRule type="expression" dxfId="566" priority="567" stopIfTrue="1">
      <formula>AND($C67="On Track",I$7&gt;=$F67,I$7&lt;=$F67+$G67-1)</formula>
    </cfRule>
    <cfRule type="expression" dxfId="565" priority="568" stopIfTrue="1">
      <formula>AND($C67="Med Risk",I$7&gt;=$F67,I$7&lt;=$F67+$G67-1)</formula>
    </cfRule>
    <cfRule type="expression" dxfId="564" priority="569" stopIfTrue="1">
      <formula>AND(LEN($C67)=0,I$7&gt;=$F67,I$7&lt;=$F67+$G67-1)</formula>
    </cfRule>
  </conditionalFormatting>
  <conditionalFormatting sqref="I41:BL41">
    <cfRule type="expression" dxfId="563" priority="570" stopIfTrue="1">
      <formula>AND($C67="Low Risk",I$7&gt;=$F67,I$7&lt;=$F67+$G67-1)</formula>
    </cfRule>
    <cfRule type="expression" dxfId="562" priority="571" stopIfTrue="1">
      <formula>AND($C67="High Risk",I$7&gt;=$F67,I$7&lt;=$F67+$G67-1)</formula>
    </cfRule>
    <cfRule type="expression" dxfId="561" priority="572" stopIfTrue="1">
      <formula>AND($C67="On Track",I$7&gt;=$F67,I$7&lt;=$F67+$G67-1)</formula>
    </cfRule>
    <cfRule type="expression" dxfId="560" priority="573" stopIfTrue="1">
      <formula>AND($C67="Med Risk",I$7&gt;=$F67,I$7&lt;=$F67+$G67-1)</formula>
    </cfRule>
    <cfRule type="expression" dxfId="559" priority="574" stopIfTrue="1">
      <formula>AND(LEN($C67)=0,I$7&gt;=$F67,I$7&lt;=$F67+$G67-1)</formula>
    </cfRule>
  </conditionalFormatting>
  <conditionalFormatting sqref="I40:BL40">
    <cfRule type="expression" dxfId="558" priority="575" stopIfTrue="1">
      <formula>AND($C67="Low Risk",I$7&gt;=$F67,I$7&lt;=$F67+$G67-1)</formula>
    </cfRule>
    <cfRule type="expression" dxfId="557" priority="576" stopIfTrue="1">
      <formula>AND($C67="High Risk",I$7&gt;=$F67,I$7&lt;=$F67+$G67-1)</formula>
    </cfRule>
    <cfRule type="expression" dxfId="556" priority="577" stopIfTrue="1">
      <formula>AND($C67="On Track",I$7&gt;=$F67,I$7&lt;=$F67+$G67-1)</formula>
    </cfRule>
    <cfRule type="expression" dxfId="555" priority="578" stopIfTrue="1">
      <formula>AND($C67="Med Risk",I$7&gt;=$F67,I$7&lt;=$F67+$G67-1)</formula>
    </cfRule>
    <cfRule type="expression" dxfId="554" priority="579" stopIfTrue="1">
      <formula>AND(LEN($C67)=0,I$7&gt;=$F67,I$7&lt;=$F67+$G67-1)</formula>
    </cfRule>
  </conditionalFormatting>
  <conditionalFormatting sqref="I39:BL39">
    <cfRule type="expression" dxfId="553" priority="580" stopIfTrue="1">
      <formula>AND($C67="Low Risk",I$7&gt;=$F67,I$7&lt;=$F67+$G67-1)</formula>
    </cfRule>
    <cfRule type="expression" dxfId="552" priority="581" stopIfTrue="1">
      <formula>AND($C67="High Risk",I$7&gt;=$F67,I$7&lt;=$F67+$G67-1)</formula>
    </cfRule>
    <cfRule type="expression" dxfId="551" priority="582" stopIfTrue="1">
      <formula>AND($C67="On Track",I$7&gt;=$F67,I$7&lt;=$F67+$G67-1)</formula>
    </cfRule>
    <cfRule type="expression" dxfId="550" priority="583" stopIfTrue="1">
      <formula>AND($C67="Med Risk",I$7&gt;=$F67,I$7&lt;=$F67+$G67-1)</formula>
    </cfRule>
    <cfRule type="expression" dxfId="549" priority="584" stopIfTrue="1">
      <formula>AND(LEN($C67)=0,I$7&gt;=$F67,I$7&lt;=$F67+$G67-1)</formula>
    </cfRule>
  </conditionalFormatting>
  <conditionalFormatting sqref="I38:BL38">
    <cfRule type="expression" dxfId="548" priority="585" stopIfTrue="1">
      <formula>AND($C67="Low Risk",I$7&gt;=$F67,I$7&lt;=$F67+$G67-1)</formula>
    </cfRule>
    <cfRule type="expression" dxfId="547" priority="586" stopIfTrue="1">
      <formula>AND($C67="High Risk",I$7&gt;=$F67,I$7&lt;=$F67+$G67-1)</formula>
    </cfRule>
    <cfRule type="expression" dxfId="546" priority="587" stopIfTrue="1">
      <formula>AND($C67="On Track",I$7&gt;=$F67,I$7&lt;=$F67+$G67-1)</formula>
    </cfRule>
    <cfRule type="expression" dxfId="545" priority="588" stopIfTrue="1">
      <formula>AND($C67="Med Risk",I$7&gt;=$F67,I$7&lt;=$F67+$G67-1)</formula>
    </cfRule>
    <cfRule type="expression" dxfId="544" priority="589" stopIfTrue="1">
      <formula>AND(LEN($C67)=0,I$7&gt;=$F67,I$7&lt;=$F67+$G67-1)</formula>
    </cfRule>
  </conditionalFormatting>
  <conditionalFormatting sqref="I37:BL37">
    <cfRule type="expression" dxfId="543" priority="590" stopIfTrue="1">
      <formula>AND($C67="Low Risk",I$7&gt;=$F67,I$7&lt;=$F67+$G67-1)</formula>
    </cfRule>
    <cfRule type="expression" dxfId="542" priority="591" stopIfTrue="1">
      <formula>AND($C67="High Risk",I$7&gt;=$F67,I$7&lt;=$F67+$G67-1)</formula>
    </cfRule>
    <cfRule type="expression" dxfId="541" priority="592" stopIfTrue="1">
      <formula>AND($C67="On Track",I$7&gt;=$F67,I$7&lt;=$F67+$G67-1)</formula>
    </cfRule>
    <cfRule type="expression" dxfId="540" priority="593" stopIfTrue="1">
      <formula>AND($C67="Med Risk",I$7&gt;=$F67,I$7&lt;=$F67+$G67-1)</formula>
    </cfRule>
    <cfRule type="expression" dxfId="539" priority="594" stopIfTrue="1">
      <formula>AND(LEN($C67)=0,I$7&gt;=$F67,I$7&lt;=$F67+$G67-1)</formula>
    </cfRule>
  </conditionalFormatting>
  <conditionalFormatting sqref="I48:BL48">
    <cfRule type="expression" dxfId="538" priority="605" stopIfTrue="1">
      <formula>AND($C68="Low Risk",I$7&gt;=$F68,I$7&lt;=$F68+$G68-1)</formula>
    </cfRule>
    <cfRule type="expression" dxfId="537" priority="606" stopIfTrue="1">
      <formula>AND($C68="High Risk",I$7&gt;=$F68,I$7&lt;=$F68+$G68-1)</formula>
    </cfRule>
    <cfRule type="expression" dxfId="536" priority="607" stopIfTrue="1">
      <formula>AND($C68="On Track",I$7&gt;=$F68,I$7&lt;=$F68+$G68-1)</formula>
    </cfRule>
    <cfRule type="expression" dxfId="535" priority="608" stopIfTrue="1">
      <formula>AND($C68="Med Risk",I$7&gt;=$F68,I$7&lt;=$F68+$G68-1)</formula>
    </cfRule>
    <cfRule type="expression" dxfId="534" priority="609" stopIfTrue="1">
      <formula>AND(LEN($C68)=0,I$7&gt;=$F68,I$7&lt;=$F68+$G68-1)</formula>
    </cfRule>
  </conditionalFormatting>
  <conditionalFormatting sqref="I47:BL47">
    <cfRule type="expression" dxfId="533" priority="620" stopIfTrue="1">
      <formula>AND($C68="Low Risk",I$7&gt;=$F68,I$7&lt;=$F68+$G68-1)</formula>
    </cfRule>
    <cfRule type="expression" dxfId="532" priority="621" stopIfTrue="1">
      <formula>AND($C68="High Risk",I$7&gt;=$F68,I$7&lt;=$F68+$G68-1)</formula>
    </cfRule>
    <cfRule type="expression" dxfId="531" priority="622" stopIfTrue="1">
      <formula>AND($C68="On Track",I$7&gt;=$F68,I$7&lt;=$F68+$G68-1)</formula>
    </cfRule>
    <cfRule type="expression" dxfId="530" priority="623" stopIfTrue="1">
      <formula>AND($C68="Med Risk",I$7&gt;=$F68,I$7&lt;=$F68+$G68-1)</formula>
    </cfRule>
    <cfRule type="expression" dxfId="529" priority="624" stopIfTrue="1">
      <formula>AND(LEN($C68)=0,I$7&gt;=$F68,I$7&lt;=$F68+$G68-1)</formula>
    </cfRule>
  </conditionalFormatting>
  <conditionalFormatting sqref="I46:BL46">
    <cfRule type="expression" dxfId="528" priority="635" stopIfTrue="1">
      <formula>AND($C68="Low Risk",I$7&gt;=$F68,I$7&lt;=$F68+$G68-1)</formula>
    </cfRule>
    <cfRule type="expression" dxfId="527" priority="636" stopIfTrue="1">
      <formula>AND($C68="High Risk",I$7&gt;=$F68,I$7&lt;=$F68+$G68-1)</formula>
    </cfRule>
    <cfRule type="expression" dxfId="526" priority="637" stopIfTrue="1">
      <formula>AND($C68="On Track",I$7&gt;=$F68,I$7&lt;=$F68+$G68-1)</formula>
    </cfRule>
    <cfRule type="expression" dxfId="525" priority="638" stopIfTrue="1">
      <formula>AND($C68="Med Risk",I$7&gt;=$F68,I$7&lt;=$F68+$G68-1)</formula>
    </cfRule>
    <cfRule type="expression" dxfId="524" priority="639" stopIfTrue="1">
      <formula>AND(LEN($C68)=0,I$7&gt;=$F68,I$7&lt;=$F68+$G68-1)</formula>
    </cfRule>
  </conditionalFormatting>
  <conditionalFormatting sqref="I57:BL57">
    <cfRule type="expression" dxfId="523" priority="760" stopIfTrue="1">
      <formula>AND($C68="Low Risk",I$7&gt;=$F68,I$7&lt;=$F68+$G68-1)</formula>
    </cfRule>
    <cfRule type="expression" dxfId="522" priority="761" stopIfTrue="1">
      <formula>AND($C68="High Risk",I$7&gt;=$F68,I$7&lt;=$F68+$G68-1)</formula>
    </cfRule>
    <cfRule type="expression" dxfId="521" priority="762" stopIfTrue="1">
      <formula>AND($C68="On Track",I$7&gt;=$F68,I$7&lt;=$F68+$G68-1)</formula>
    </cfRule>
    <cfRule type="expression" dxfId="520" priority="763" stopIfTrue="1">
      <formula>AND($C68="Med Risk",I$7&gt;=$F68,I$7&lt;=$F68+$G68-1)</formula>
    </cfRule>
    <cfRule type="expression" dxfId="519" priority="764" stopIfTrue="1">
      <formula>AND(LEN($C68)=0,I$7&gt;=$F68,I$7&lt;=$F68+$G68-1)</formula>
    </cfRule>
  </conditionalFormatting>
  <conditionalFormatting sqref="I63:BL63">
    <cfRule type="expression" dxfId="518" priority="840" stopIfTrue="1">
      <formula>AND($C69="Low Risk",I$7&gt;=$F69,I$7&lt;=$F69+$G69-1)</formula>
    </cfRule>
    <cfRule type="expression" dxfId="517" priority="841" stopIfTrue="1">
      <formula>AND($C69="High Risk",I$7&gt;=$F69,I$7&lt;=$F69+$G69-1)</formula>
    </cfRule>
    <cfRule type="expression" dxfId="516" priority="842" stopIfTrue="1">
      <formula>AND($C69="On Track",I$7&gt;=$F69,I$7&lt;=$F69+$G69-1)</formula>
    </cfRule>
    <cfRule type="expression" dxfId="515" priority="843" stopIfTrue="1">
      <formula>AND($C69="Med Risk",I$7&gt;=$F69,I$7&lt;=$F69+$G69-1)</formula>
    </cfRule>
    <cfRule type="expression" dxfId="514" priority="844" stopIfTrue="1">
      <formula>AND(LEN($C69)=0,I$7&gt;=$F69,I$7&lt;=$F69+$G69-1)</formula>
    </cfRule>
  </conditionalFormatting>
  <conditionalFormatting sqref="I61:BL62">
    <cfRule type="expression" dxfId="513" priority="870" stopIfTrue="1">
      <formula>AND($C68="Low Risk",I$7&gt;=$F68,I$7&lt;=$F68+$G68-1)</formula>
    </cfRule>
    <cfRule type="expression" dxfId="512" priority="871" stopIfTrue="1">
      <formula>AND($C68="High Risk",I$7&gt;=$F68,I$7&lt;=$F68+$G68-1)</formula>
    </cfRule>
    <cfRule type="expression" dxfId="511" priority="872" stopIfTrue="1">
      <formula>AND($C68="On Track",I$7&gt;=$F68,I$7&lt;=$F68+$G68-1)</formula>
    </cfRule>
    <cfRule type="expression" dxfId="510" priority="873" stopIfTrue="1">
      <formula>AND($C68="Med Risk",I$7&gt;=$F68,I$7&lt;=$F68+$G68-1)</formula>
    </cfRule>
    <cfRule type="expression" dxfId="509" priority="874" stopIfTrue="1">
      <formula>AND(LEN($C68)=0,I$7&gt;=$F68,I$7&lt;=$F68+$G68-1)</formula>
    </cfRule>
  </conditionalFormatting>
  <conditionalFormatting sqref="I58:BL60">
    <cfRule type="expression" dxfId="508" priority="925" stopIfTrue="1">
      <formula>AND($C68="Low Risk",I$7&gt;=$F68,I$7&lt;=$F68+$G68-1)</formula>
    </cfRule>
    <cfRule type="expression" dxfId="507" priority="926" stopIfTrue="1">
      <formula>AND($C68="High Risk",I$7&gt;=$F68,I$7&lt;=$F68+$G68-1)</formula>
    </cfRule>
    <cfRule type="expression" dxfId="506" priority="927" stopIfTrue="1">
      <formula>AND($C68="On Track",I$7&gt;=$F68,I$7&lt;=$F68+$G68-1)</formula>
    </cfRule>
    <cfRule type="expression" dxfId="505" priority="928" stopIfTrue="1">
      <formula>AND($C68="Med Risk",I$7&gt;=$F68,I$7&lt;=$F68+$G68-1)</formula>
    </cfRule>
    <cfRule type="expression" dxfId="504" priority="929" stopIfTrue="1">
      <formula>AND(LEN($C68)=0,I$7&gt;=$F68,I$7&lt;=$F68+$G68-1)</formula>
    </cfRule>
  </conditionalFormatting>
  <conditionalFormatting sqref="I55:BL56">
    <cfRule type="expression" dxfId="503" priority="935" stopIfTrue="1">
      <formula>AND($C67="Low Risk",I$7&gt;=$F67,I$7&lt;=$F67+$G67-1)</formula>
    </cfRule>
    <cfRule type="expression" dxfId="502" priority="936" stopIfTrue="1">
      <formula>AND($C67="High Risk",I$7&gt;=$F67,I$7&lt;=$F67+$G67-1)</formula>
    </cfRule>
    <cfRule type="expression" dxfId="501" priority="937" stopIfTrue="1">
      <formula>AND($C67="On Track",I$7&gt;=$F67,I$7&lt;=$F67+$G67-1)</formula>
    </cfRule>
    <cfRule type="expression" dxfId="500" priority="938" stopIfTrue="1">
      <formula>AND($C67="Med Risk",I$7&gt;=$F67,I$7&lt;=$F67+$G67-1)</formula>
    </cfRule>
    <cfRule type="expression" dxfId="499" priority="939" stopIfTrue="1">
      <formula>AND(LEN($C67)=0,I$7&gt;=$F67,I$7&lt;=$F67+$G67-1)</formula>
    </cfRule>
  </conditionalFormatting>
  <conditionalFormatting sqref="I49:BL50">
    <cfRule type="expression" dxfId="498" priority="940" stopIfTrue="1">
      <formula>AND($C68="Low Risk",I$7&gt;=$F68,I$7&lt;=$F68+$G68-1)</formula>
    </cfRule>
    <cfRule type="expression" dxfId="497" priority="941" stopIfTrue="1">
      <formula>AND($C68="High Risk",I$7&gt;=$F68,I$7&lt;=$F68+$G68-1)</formula>
    </cfRule>
    <cfRule type="expression" dxfId="496" priority="942" stopIfTrue="1">
      <formula>AND($C68="On Track",I$7&gt;=$F68,I$7&lt;=$F68+$G68-1)</formula>
    </cfRule>
    <cfRule type="expression" dxfId="495" priority="943" stopIfTrue="1">
      <formula>AND($C68="Med Risk",I$7&gt;=$F68,I$7&lt;=$F68+$G68-1)</formula>
    </cfRule>
    <cfRule type="expression" dxfId="494" priority="944" stopIfTrue="1">
      <formula>AND(LEN($C68)=0,I$7&gt;=$F68,I$7&lt;=$F68+$G68-1)</formula>
    </cfRule>
  </conditionalFormatting>
  <conditionalFormatting sqref="I44:BL45">
    <cfRule type="expression" dxfId="493" priority="945" stopIfTrue="1">
      <formula>AND($C67="Low Risk",I$7&gt;=$F67,I$7&lt;=$F67+$G67-1)</formula>
    </cfRule>
    <cfRule type="expression" dxfId="492" priority="946" stopIfTrue="1">
      <formula>AND($C67="High Risk",I$7&gt;=$F67,I$7&lt;=$F67+$G67-1)</formula>
    </cfRule>
    <cfRule type="expression" dxfId="491" priority="947" stopIfTrue="1">
      <formula>AND($C67="On Track",I$7&gt;=$F67,I$7&lt;=$F67+$G67-1)</formula>
    </cfRule>
    <cfRule type="expression" dxfId="490" priority="948" stopIfTrue="1">
      <formula>AND($C67="Med Risk",I$7&gt;=$F67,I$7&lt;=$F67+$G67-1)</formula>
    </cfRule>
    <cfRule type="expression" dxfId="489" priority="949" stopIfTrue="1">
      <formula>AND(LEN($C67)=0,I$7&gt;=$F67,I$7&lt;=$F67+$G67-1)</formula>
    </cfRule>
  </conditionalFormatting>
  <conditionalFormatting sqref="I35:BL36">
    <cfRule type="expression" dxfId="488" priority="950" stopIfTrue="1">
      <formula>AND($C66="Low Risk",I$7&gt;=$F66,I$7&lt;=$F66+$G66-1)</formula>
    </cfRule>
    <cfRule type="expression" dxfId="487" priority="951" stopIfTrue="1">
      <formula>AND($C66="High Risk",I$7&gt;=$F66,I$7&lt;=$F66+$G66-1)</formula>
    </cfRule>
    <cfRule type="expression" dxfId="486" priority="952" stopIfTrue="1">
      <formula>AND($C66="On Track",I$7&gt;=$F66,I$7&lt;=$F66+$G66-1)</formula>
    </cfRule>
    <cfRule type="expression" dxfId="485" priority="953" stopIfTrue="1">
      <formula>AND($C66="Med Risk",I$7&gt;=$F66,I$7&lt;=$F66+$G66-1)</formula>
    </cfRule>
    <cfRule type="expression" dxfId="484" priority="954" stopIfTrue="1">
      <formula>AND(LEN($C66)=0,I$7&gt;=$F66,I$7&lt;=$F66+$G66-1)</formula>
    </cfRule>
  </conditionalFormatting>
  <conditionalFormatting sqref="AW40">
    <cfRule type="expression" dxfId="483" priority="483" stopIfTrue="1">
      <formula>AND($C68="Low Risk",AW$7&gt;=$F68,AW$7&lt;=$F68+$G68-1)</formula>
    </cfRule>
    <cfRule type="expression" dxfId="482" priority="484" stopIfTrue="1">
      <formula>AND($C68="High Risk",AW$7&gt;=$F68,AW$7&lt;=$F68+$G68-1)</formula>
    </cfRule>
    <cfRule type="expression" dxfId="481" priority="485" stopIfTrue="1">
      <formula>AND($C68="On Track",AW$7&gt;=$F68,AW$7&lt;=$F68+$G68-1)</formula>
    </cfRule>
    <cfRule type="expression" dxfId="480" priority="486" stopIfTrue="1">
      <formula>AND($C68="Med Risk",AW$7&gt;=$F68,AW$7&lt;=$F68+$G68-1)</formula>
    </cfRule>
    <cfRule type="expression" dxfId="479" priority="487" stopIfTrue="1">
      <formula>AND(LEN($C68)=0,AW$7&gt;=$F68,AW$7&lt;=$F68+$G68-1)</formula>
    </cfRule>
  </conditionalFormatting>
  <conditionalFormatting sqref="AX41">
    <cfRule type="expression" dxfId="478" priority="478" stopIfTrue="1">
      <formula>AND($C69="Low Risk",AX$7&gt;=$F69,AX$7&lt;=$F69+$G69-1)</formula>
    </cfRule>
    <cfRule type="expression" dxfId="477" priority="479" stopIfTrue="1">
      <formula>AND($C69="High Risk",AX$7&gt;=$F69,AX$7&lt;=$F69+$G69-1)</formula>
    </cfRule>
    <cfRule type="expression" dxfId="476" priority="480" stopIfTrue="1">
      <formula>AND($C69="On Track",AX$7&gt;=$F69,AX$7&lt;=$F69+$G69-1)</formula>
    </cfRule>
    <cfRule type="expression" dxfId="475" priority="481" stopIfTrue="1">
      <formula>AND($C69="Med Risk",AX$7&gt;=$F69,AX$7&lt;=$F69+$G69-1)</formula>
    </cfRule>
    <cfRule type="expression" dxfId="474" priority="482" stopIfTrue="1">
      <formula>AND(LEN($C69)=0,AX$7&gt;=$F69,AX$7&lt;=$F69+$G69-1)</formula>
    </cfRule>
  </conditionalFormatting>
  <conditionalFormatting sqref="AX42">
    <cfRule type="expression" dxfId="473" priority="473" stopIfTrue="1">
      <formula>AND($C70="Low Risk",AX$7&gt;=$F70,AX$7&lt;=$F70+$G70-1)</formula>
    </cfRule>
    <cfRule type="expression" dxfId="472" priority="474" stopIfTrue="1">
      <formula>AND($C70="High Risk",AX$7&gt;=$F70,AX$7&lt;=$F70+$G70-1)</formula>
    </cfRule>
    <cfRule type="expression" dxfId="471" priority="475" stopIfTrue="1">
      <formula>AND($C70="On Track",AX$7&gt;=$F70,AX$7&lt;=$F70+$G70-1)</formula>
    </cfRule>
    <cfRule type="expression" dxfId="470" priority="476" stopIfTrue="1">
      <formula>AND($C70="Med Risk",AX$7&gt;=$F70,AX$7&lt;=$F70+$G70-1)</formula>
    </cfRule>
    <cfRule type="expression" dxfId="469" priority="477" stopIfTrue="1">
      <formula>AND(LEN($C70)=0,AX$7&gt;=$F70,AX$7&lt;=$F70+$G70-1)</formula>
    </cfRule>
  </conditionalFormatting>
  <conditionalFormatting sqref="BC45">
    <cfRule type="expression" dxfId="440" priority="468" stopIfTrue="1">
      <formula>AND($C70="Low Risk",BC$7&gt;=$F70,BC$7&lt;=$F70+$G70-1)</formula>
    </cfRule>
    <cfRule type="expression" dxfId="439" priority="469" stopIfTrue="1">
      <formula>AND($C70="High Risk",BC$7&gt;=$F70,BC$7&lt;=$F70+$G70-1)</formula>
    </cfRule>
    <cfRule type="expression" dxfId="438" priority="470" stopIfTrue="1">
      <formula>AND($C70="On Track",BC$7&gt;=$F70,BC$7&lt;=$F70+$G70-1)</formula>
    </cfRule>
    <cfRule type="expression" dxfId="437" priority="471" stopIfTrue="1">
      <formula>AND($C70="Med Risk",BC$7&gt;=$F70,BC$7&lt;=$F70+$G70-1)</formula>
    </cfRule>
    <cfRule type="expression" dxfId="436" priority="472" stopIfTrue="1">
      <formula>AND(LEN($C70)=0,BC$7&gt;=$F70,BC$7&lt;=$F70+$G70-1)</formula>
    </cfRule>
  </conditionalFormatting>
  <conditionalFormatting sqref="BC45">
    <cfRule type="expression" dxfId="435" priority="463" stopIfTrue="1">
      <formula>AND($C73="Low Risk",BC$7&gt;=$F73,BC$7&lt;=$F73+$G73-1)</formula>
    </cfRule>
    <cfRule type="expression" dxfId="434" priority="464" stopIfTrue="1">
      <formula>AND($C73="High Risk",BC$7&gt;=$F73,BC$7&lt;=$F73+$G73-1)</formula>
    </cfRule>
    <cfRule type="expression" dxfId="433" priority="465" stopIfTrue="1">
      <formula>AND($C73="On Track",BC$7&gt;=$F73,BC$7&lt;=$F73+$G73-1)</formula>
    </cfRule>
    <cfRule type="expression" dxfId="432" priority="466" stopIfTrue="1">
      <formula>AND($C73="Med Risk",BC$7&gt;=$F73,BC$7&lt;=$F73+$G73-1)</formula>
    </cfRule>
    <cfRule type="expression" dxfId="431" priority="467" stopIfTrue="1">
      <formula>AND(LEN($C73)=0,BC$7&gt;=$F73,BC$7&lt;=$F73+$G73-1)</formula>
    </cfRule>
  </conditionalFormatting>
  <conditionalFormatting sqref="BD45">
    <cfRule type="expression" dxfId="430" priority="458" stopIfTrue="1">
      <formula>AND($C70="Low Risk",BD$7&gt;=$F70,BD$7&lt;=$F70+$G70-1)</formula>
    </cfRule>
    <cfRule type="expression" dxfId="429" priority="459" stopIfTrue="1">
      <formula>AND($C70="High Risk",BD$7&gt;=$F70,BD$7&lt;=$F70+$G70-1)</formula>
    </cfRule>
    <cfRule type="expression" dxfId="428" priority="460" stopIfTrue="1">
      <formula>AND($C70="On Track",BD$7&gt;=$F70,BD$7&lt;=$F70+$G70-1)</formula>
    </cfRule>
    <cfRule type="expression" dxfId="427" priority="461" stopIfTrue="1">
      <formula>AND($C70="Med Risk",BD$7&gt;=$F70,BD$7&lt;=$F70+$G70-1)</formula>
    </cfRule>
    <cfRule type="expression" dxfId="426" priority="462" stopIfTrue="1">
      <formula>AND(LEN($C70)=0,BD$7&gt;=$F70,BD$7&lt;=$F70+$G70-1)</formula>
    </cfRule>
  </conditionalFormatting>
  <conditionalFormatting sqref="BD45">
    <cfRule type="expression" dxfId="425" priority="453" stopIfTrue="1">
      <formula>AND($C73="Low Risk",BD$7&gt;=$F73,BD$7&lt;=$F73+$G73-1)</formula>
    </cfRule>
    <cfRule type="expression" dxfId="424" priority="454" stopIfTrue="1">
      <formula>AND($C73="High Risk",BD$7&gt;=$F73,BD$7&lt;=$F73+$G73-1)</formula>
    </cfRule>
    <cfRule type="expression" dxfId="423" priority="455" stopIfTrue="1">
      <formula>AND($C73="On Track",BD$7&gt;=$F73,BD$7&lt;=$F73+$G73-1)</formula>
    </cfRule>
    <cfRule type="expression" dxfId="422" priority="456" stopIfTrue="1">
      <formula>AND($C73="Med Risk",BD$7&gt;=$F73,BD$7&lt;=$F73+$G73-1)</formula>
    </cfRule>
    <cfRule type="expression" dxfId="421" priority="457" stopIfTrue="1">
      <formula>AND(LEN($C73)=0,BD$7&gt;=$F73,BD$7&lt;=$F73+$G73-1)</formula>
    </cfRule>
  </conditionalFormatting>
  <conditionalFormatting sqref="BE45">
    <cfRule type="expression" dxfId="420" priority="448" stopIfTrue="1">
      <formula>AND($C70="Low Risk",BE$7&gt;=$F70,BE$7&lt;=$F70+$G70-1)</formula>
    </cfRule>
    <cfRule type="expression" dxfId="419" priority="449" stopIfTrue="1">
      <formula>AND($C70="High Risk",BE$7&gt;=$F70,BE$7&lt;=$F70+$G70-1)</formula>
    </cfRule>
    <cfRule type="expression" dxfId="418" priority="450" stopIfTrue="1">
      <formula>AND($C70="On Track",BE$7&gt;=$F70,BE$7&lt;=$F70+$G70-1)</formula>
    </cfRule>
    <cfRule type="expression" dxfId="417" priority="451" stopIfTrue="1">
      <formula>AND($C70="Med Risk",BE$7&gt;=$F70,BE$7&lt;=$F70+$G70-1)</formula>
    </cfRule>
    <cfRule type="expression" dxfId="416" priority="452" stopIfTrue="1">
      <formula>AND(LEN($C70)=0,BE$7&gt;=$F70,BE$7&lt;=$F70+$G70-1)</formula>
    </cfRule>
  </conditionalFormatting>
  <conditionalFormatting sqref="BE45">
    <cfRule type="expression" dxfId="415" priority="443" stopIfTrue="1">
      <formula>AND($C73="Low Risk",BE$7&gt;=$F73,BE$7&lt;=$F73+$G73-1)</formula>
    </cfRule>
    <cfRule type="expression" dxfId="414" priority="444" stopIfTrue="1">
      <formula>AND($C73="High Risk",BE$7&gt;=$F73,BE$7&lt;=$F73+$G73-1)</formula>
    </cfRule>
    <cfRule type="expression" dxfId="413" priority="445" stopIfTrue="1">
      <formula>AND($C73="On Track",BE$7&gt;=$F73,BE$7&lt;=$F73+$G73-1)</formula>
    </cfRule>
    <cfRule type="expression" dxfId="412" priority="446" stopIfTrue="1">
      <formula>AND($C73="Med Risk",BE$7&gt;=$F73,BE$7&lt;=$F73+$G73-1)</formula>
    </cfRule>
    <cfRule type="expression" dxfId="411" priority="447" stopIfTrue="1">
      <formula>AND(LEN($C73)=0,BE$7&gt;=$F73,BE$7&lt;=$F73+$G73-1)</formula>
    </cfRule>
  </conditionalFormatting>
  <conditionalFormatting sqref="BF45">
    <cfRule type="expression" dxfId="410" priority="438" stopIfTrue="1">
      <formula>AND($C70="Low Risk",BF$7&gt;=$F70,BF$7&lt;=$F70+$G70-1)</formula>
    </cfRule>
    <cfRule type="expression" dxfId="409" priority="439" stopIfTrue="1">
      <formula>AND($C70="High Risk",BF$7&gt;=$F70,BF$7&lt;=$F70+$G70-1)</formula>
    </cfRule>
    <cfRule type="expression" dxfId="408" priority="440" stopIfTrue="1">
      <formula>AND($C70="On Track",BF$7&gt;=$F70,BF$7&lt;=$F70+$G70-1)</formula>
    </cfRule>
    <cfRule type="expression" dxfId="407" priority="441" stopIfTrue="1">
      <formula>AND($C70="Med Risk",BF$7&gt;=$F70,BF$7&lt;=$F70+$G70-1)</formula>
    </cfRule>
    <cfRule type="expression" dxfId="406" priority="442" stopIfTrue="1">
      <formula>AND(LEN($C70)=0,BF$7&gt;=$F70,BF$7&lt;=$F70+$G70-1)</formula>
    </cfRule>
  </conditionalFormatting>
  <conditionalFormatting sqref="BF45">
    <cfRule type="expression" dxfId="405" priority="433" stopIfTrue="1">
      <formula>AND($C73="Low Risk",BF$7&gt;=$F73,BF$7&lt;=$F73+$G73-1)</formula>
    </cfRule>
    <cfRule type="expression" dxfId="404" priority="434" stopIfTrue="1">
      <formula>AND($C73="High Risk",BF$7&gt;=$F73,BF$7&lt;=$F73+$G73-1)</formula>
    </cfRule>
    <cfRule type="expression" dxfId="403" priority="435" stopIfTrue="1">
      <formula>AND($C73="On Track",BF$7&gt;=$F73,BF$7&lt;=$F73+$G73-1)</formula>
    </cfRule>
    <cfRule type="expression" dxfId="402" priority="436" stopIfTrue="1">
      <formula>AND($C73="Med Risk",BF$7&gt;=$F73,BF$7&lt;=$F73+$G73-1)</formula>
    </cfRule>
    <cfRule type="expression" dxfId="401" priority="437" stopIfTrue="1">
      <formula>AND(LEN($C73)=0,BF$7&gt;=$F73,BF$7&lt;=$F73+$G73-1)</formula>
    </cfRule>
  </conditionalFormatting>
  <conditionalFormatting sqref="BG45">
    <cfRule type="expression" dxfId="400" priority="428" stopIfTrue="1">
      <formula>AND($C70="Low Risk",BG$7&gt;=$F70,BG$7&lt;=$F70+$G70-1)</formula>
    </cfRule>
    <cfRule type="expression" dxfId="399" priority="429" stopIfTrue="1">
      <formula>AND($C70="High Risk",BG$7&gt;=$F70,BG$7&lt;=$F70+$G70-1)</formula>
    </cfRule>
    <cfRule type="expression" dxfId="398" priority="430" stopIfTrue="1">
      <formula>AND($C70="On Track",BG$7&gt;=$F70,BG$7&lt;=$F70+$G70-1)</formula>
    </cfRule>
    <cfRule type="expression" dxfId="397" priority="431" stopIfTrue="1">
      <formula>AND($C70="Med Risk",BG$7&gt;=$F70,BG$7&lt;=$F70+$G70-1)</formula>
    </cfRule>
    <cfRule type="expression" dxfId="396" priority="432" stopIfTrue="1">
      <formula>AND(LEN($C70)=0,BG$7&gt;=$F70,BG$7&lt;=$F70+$G70-1)</formula>
    </cfRule>
  </conditionalFormatting>
  <conditionalFormatting sqref="BG45">
    <cfRule type="expression" dxfId="395" priority="423" stopIfTrue="1">
      <formula>AND($C73="Low Risk",BG$7&gt;=$F73,BG$7&lt;=$F73+$G73-1)</formula>
    </cfRule>
    <cfRule type="expression" dxfId="394" priority="424" stopIfTrue="1">
      <formula>AND($C73="High Risk",BG$7&gt;=$F73,BG$7&lt;=$F73+$G73-1)</formula>
    </cfRule>
    <cfRule type="expression" dxfId="393" priority="425" stopIfTrue="1">
      <formula>AND($C73="On Track",BG$7&gt;=$F73,BG$7&lt;=$F73+$G73-1)</formula>
    </cfRule>
    <cfRule type="expression" dxfId="392" priority="426" stopIfTrue="1">
      <formula>AND($C73="Med Risk",BG$7&gt;=$F73,BG$7&lt;=$F73+$G73-1)</formula>
    </cfRule>
    <cfRule type="expression" dxfId="391" priority="427" stopIfTrue="1">
      <formula>AND(LEN($C73)=0,BG$7&gt;=$F73,BG$7&lt;=$F73+$G73-1)</formula>
    </cfRule>
  </conditionalFormatting>
  <conditionalFormatting sqref="BH45">
    <cfRule type="expression" dxfId="390" priority="418" stopIfTrue="1">
      <formula>AND($C70="Low Risk",BH$7&gt;=$F70,BH$7&lt;=$F70+$G70-1)</formula>
    </cfRule>
    <cfRule type="expression" dxfId="389" priority="419" stopIfTrue="1">
      <formula>AND($C70="High Risk",BH$7&gt;=$F70,BH$7&lt;=$F70+$G70-1)</formula>
    </cfRule>
    <cfRule type="expression" dxfId="388" priority="420" stopIfTrue="1">
      <formula>AND($C70="On Track",BH$7&gt;=$F70,BH$7&lt;=$F70+$G70-1)</formula>
    </cfRule>
    <cfRule type="expression" dxfId="387" priority="421" stopIfTrue="1">
      <formula>AND($C70="Med Risk",BH$7&gt;=$F70,BH$7&lt;=$F70+$G70-1)</formula>
    </cfRule>
    <cfRule type="expression" dxfId="386" priority="422" stopIfTrue="1">
      <formula>AND(LEN($C70)=0,BH$7&gt;=$F70,BH$7&lt;=$F70+$G70-1)</formula>
    </cfRule>
  </conditionalFormatting>
  <conditionalFormatting sqref="BH45">
    <cfRule type="expression" dxfId="385" priority="413" stopIfTrue="1">
      <formula>AND($C73="Low Risk",BH$7&gt;=$F73,BH$7&lt;=$F73+$G73-1)</formula>
    </cfRule>
    <cfRule type="expression" dxfId="384" priority="414" stopIfTrue="1">
      <formula>AND($C73="High Risk",BH$7&gt;=$F73,BH$7&lt;=$F73+$G73-1)</formula>
    </cfRule>
    <cfRule type="expression" dxfId="383" priority="415" stopIfTrue="1">
      <formula>AND($C73="On Track",BH$7&gt;=$F73,BH$7&lt;=$F73+$G73-1)</formula>
    </cfRule>
    <cfRule type="expression" dxfId="382" priority="416" stopIfTrue="1">
      <formula>AND($C73="Med Risk",BH$7&gt;=$F73,BH$7&lt;=$F73+$G73-1)</formula>
    </cfRule>
    <cfRule type="expression" dxfId="381" priority="417" stopIfTrue="1">
      <formula>AND(LEN($C73)=0,BH$7&gt;=$F73,BH$7&lt;=$F73+$G73-1)</formula>
    </cfRule>
  </conditionalFormatting>
  <conditionalFormatting sqref="BI45">
    <cfRule type="expression" dxfId="380" priority="408" stopIfTrue="1">
      <formula>AND($C70="Low Risk",BI$7&gt;=$F70,BI$7&lt;=$F70+$G70-1)</formula>
    </cfRule>
    <cfRule type="expression" dxfId="379" priority="409" stopIfTrue="1">
      <formula>AND($C70="High Risk",BI$7&gt;=$F70,BI$7&lt;=$F70+$G70-1)</formula>
    </cfRule>
    <cfRule type="expression" dxfId="378" priority="410" stopIfTrue="1">
      <formula>AND($C70="On Track",BI$7&gt;=$F70,BI$7&lt;=$F70+$G70-1)</formula>
    </cfRule>
    <cfRule type="expression" dxfId="377" priority="411" stopIfTrue="1">
      <formula>AND($C70="Med Risk",BI$7&gt;=$F70,BI$7&lt;=$F70+$G70-1)</formula>
    </cfRule>
    <cfRule type="expression" dxfId="376" priority="412" stopIfTrue="1">
      <formula>AND(LEN($C70)=0,BI$7&gt;=$F70,BI$7&lt;=$F70+$G70-1)</formula>
    </cfRule>
  </conditionalFormatting>
  <conditionalFormatting sqref="BI45">
    <cfRule type="expression" dxfId="375" priority="403" stopIfTrue="1">
      <formula>AND($C73="Low Risk",BI$7&gt;=$F73,BI$7&lt;=$F73+$G73-1)</formula>
    </cfRule>
    <cfRule type="expression" dxfId="374" priority="404" stopIfTrue="1">
      <formula>AND($C73="High Risk",BI$7&gt;=$F73,BI$7&lt;=$F73+$G73-1)</formula>
    </cfRule>
    <cfRule type="expression" dxfId="373" priority="405" stopIfTrue="1">
      <formula>AND($C73="On Track",BI$7&gt;=$F73,BI$7&lt;=$F73+$G73-1)</formula>
    </cfRule>
    <cfRule type="expression" dxfId="372" priority="406" stopIfTrue="1">
      <formula>AND($C73="Med Risk",BI$7&gt;=$F73,BI$7&lt;=$F73+$G73-1)</formula>
    </cfRule>
    <cfRule type="expression" dxfId="371" priority="407" stopIfTrue="1">
      <formula>AND(LEN($C73)=0,BI$7&gt;=$F73,BI$7&lt;=$F73+$G73-1)</formula>
    </cfRule>
  </conditionalFormatting>
  <conditionalFormatting sqref="BJ45">
    <cfRule type="expression" dxfId="370" priority="398" stopIfTrue="1">
      <formula>AND($C70="Low Risk",BJ$7&gt;=$F70,BJ$7&lt;=$F70+$G70-1)</formula>
    </cfRule>
    <cfRule type="expression" dxfId="369" priority="399" stopIfTrue="1">
      <formula>AND($C70="High Risk",BJ$7&gt;=$F70,BJ$7&lt;=$F70+$G70-1)</formula>
    </cfRule>
    <cfRule type="expression" dxfId="368" priority="400" stopIfTrue="1">
      <formula>AND($C70="On Track",BJ$7&gt;=$F70,BJ$7&lt;=$F70+$G70-1)</formula>
    </cfRule>
    <cfRule type="expression" dxfId="367" priority="401" stopIfTrue="1">
      <formula>AND($C70="Med Risk",BJ$7&gt;=$F70,BJ$7&lt;=$F70+$G70-1)</formula>
    </cfRule>
    <cfRule type="expression" dxfId="366" priority="402" stopIfTrue="1">
      <formula>AND(LEN($C70)=0,BJ$7&gt;=$F70,BJ$7&lt;=$F70+$G70-1)</formula>
    </cfRule>
  </conditionalFormatting>
  <conditionalFormatting sqref="BJ45">
    <cfRule type="expression" dxfId="365" priority="393" stopIfTrue="1">
      <formula>AND($C73="Low Risk",BJ$7&gt;=$F73,BJ$7&lt;=$F73+$G73-1)</formula>
    </cfRule>
    <cfRule type="expression" dxfId="364" priority="394" stopIfTrue="1">
      <formula>AND($C73="High Risk",BJ$7&gt;=$F73,BJ$7&lt;=$F73+$G73-1)</formula>
    </cfRule>
    <cfRule type="expression" dxfId="363" priority="395" stopIfTrue="1">
      <formula>AND($C73="On Track",BJ$7&gt;=$F73,BJ$7&lt;=$F73+$G73-1)</formula>
    </cfRule>
    <cfRule type="expression" dxfId="362" priority="396" stopIfTrue="1">
      <formula>AND($C73="Med Risk",BJ$7&gt;=$F73,BJ$7&lt;=$F73+$G73-1)</formula>
    </cfRule>
    <cfRule type="expression" dxfId="361" priority="397" stopIfTrue="1">
      <formula>AND(LEN($C73)=0,BJ$7&gt;=$F73,BJ$7&lt;=$F73+$G73-1)</formula>
    </cfRule>
  </conditionalFormatting>
  <conditionalFormatting sqref="BK46">
    <cfRule type="expression" dxfId="360" priority="388" stopIfTrue="1">
      <formula>AND($C71="Low Risk",BK$7&gt;=$F71,BK$7&lt;=$F71+$G71-1)</formula>
    </cfRule>
    <cfRule type="expression" dxfId="359" priority="389" stopIfTrue="1">
      <formula>AND($C71="High Risk",BK$7&gt;=$F71,BK$7&lt;=$F71+$G71-1)</formula>
    </cfRule>
    <cfRule type="expression" dxfId="358" priority="390" stopIfTrue="1">
      <formula>AND($C71="On Track",BK$7&gt;=$F71,BK$7&lt;=$F71+$G71-1)</formula>
    </cfRule>
    <cfRule type="expression" dxfId="357" priority="391" stopIfTrue="1">
      <formula>AND($C71="Med Risk",BK$7&gt;=$F71,BK$7&lt;=$F71+$G71-1)</formula>
    </cfRule>
    <cfRule type="expression" dxfId="356" priority="392" stopIfTrue="1">
      <formula>AND(LEN($C71)=0,BK$7&gt;=$F71,BK$7&lt;=$F71+$G71-1)</formula>
    </cfRule>
  </conditionalFormatting>
  <conditionalFormatting sqref="BK46">
    <cfRule type="expression" dxfId="355" priority="383" stopIfTrue="1">
      <formula>AND($C74="Low Risk",BK$7&gt;=$F74,BK$7&lt;=$F74+$G74-1)</formula>
    </cfRule>
    <cfRule type="expression" dxfId="354" priority="384" stopIfTrue="1">
      <formula>AND($C74="High Risk",BK$7&gt;=$F74,BK$7&lt;=$F74+$G74-1)</formula>
    </cfRule>
    <cfRule type="expression" dxfId="353" priority="385" stopIfTrue="1">
      <formula>AND($C74="On Track",BK$7&gt;=$F74,BK$7&lt;=$F74+$G74-1)</formula>
    </cfRule>
    <cfRule type="expression" dxfId="352" priority="386" stopIfTrue="1">
      <formula>AND($C74="Med Risk",BK$7&gt;=$F74,BK$7&lt;=$F74+$G74-1)</formula>
    </cfRule>
    <cfRule type="expression" dxfId="351" priority="387" stopIfTrue="1">
      <formula>AND(LEN($C74)=0,BK$7&gt;=$F74,BK$7&lt;=$F74+$G74-1)</formula>
    </cfRule>
  </conditionalFormatting>
  <conditionalFormatting sqref="BL46">
    <cfRule type="expression" dxfId="350" priority="378" stopIfTrue="1">
      <formula>AND($C71="Low Risk",BL$7&gt;=$F71,BL$7&lt;=$F71+$G71-1)</formula>
    </cfRule>
    <cfRule type="expression" dxfId="349" priority="379" stopIfTrue="1">
      <formula>AND($C71="High Risk",BL$7&gt;=$F71,BL$7&lt;=$F71+$G71-1)</formula>
    </cfRule>
    <cfRule type="expression" dxfId="348" priority="380" stopIfTrue="1">
      <formula>AND($C71="On Track",BL$7&gt;=$F71,BL$7&lt;=$F71+$G71-1)</formula>
    </cfRule>
    <cfRule type="expression" dxfId="347" priority="381" stopIfTrue="1">
      <formula>AND($C71="Med Risk",BL$7&gt;=$F71,BL$7&lt;=$F71+$G71-1)</formula>
    </cfRule>
    <cfRule type="expression" dxfId="346" priority="382" stopIfTrue="1">
      <formula>AND(LEN($C71)=0,BL$7&gt;=$F71,BL$7&lt;=$F71+$G71-1)</formula>
    </cfRule>
  </conditionalFormatting>
  <conditionalFormatting sqref="BL46">
    <cfRule type="expression" dxfId="345" priority="373" stopIfTrue="1">
      <formula>AND($C74="Low Risk",BL$7&gt;=$F74,BL$7&lt;=$F74+$G74-1)</formula>
    </cfRule>
    <cfRule type="expression" dxfId="344" priority="374" stopIfTrue="1">
      <formula>AND($C74="High Risk",BL$7&gt;=$F74,BL$7&lt;=$F74+$G74-1)</formula>
    </cfRule>
    <cfRule type="expression" dxfId="343" priority="375" stopIfTrue="1">
      <formula>AND($C74="On Track",BL$7&gt;=$F74,BL$7&lt;=$F74+$G74-1)</formula>
    </cfRule>
    <cfRule type="expression" dxfId="342" priority="376" stopIfTrue="1">
      <formula>AND($C74="Med Risk",BL$7&gt;=$F74,BL$7&lt;=$F74+$G74-1)</formula>
    </cfRule>
    <cfRule type="expression" dxfId="341" priority="377" stopIfTrue="1">
      <formula>AND(LEN($C74)=0,BL$7&gt;=$F74,BL$7&lt;=$F74+$G74-1)</formula>
    </cfRule>
  </conditionalFormatting>
  <conditionalFormatting sqref="BM47">
    <cfRule type="expression" dxfId="340" priority="366">
      <formula>AND(TODAY()&gt;=BM$7,TODAY()&lt;BN$7)</formula>
    </cfRule>
  </conditionalFormatting>
  <conditionalFormatting sqref="BM47">
    <cfRule type="expression" dxfId="339" priority="368" stopIfTrue="1">
      <formula>AND($C72="Low Risk",BM$7&gt;=$F72,BM$7&lt;=$F72+$G72-1)</formula>
    </cfRule>
    <cfRule type="expression" dxfId="338" priority="369" stopIfTrue="1">
      <formula>AND($C72="High Risk",BM$7&gt;=$F72,BM$7&lt;=$F72+$G72-1)</formula>
    </cfRule>
    <cfRule type="expression" dxfId="337" priority="370" stopIfTrue="1">
      <formula>AND($C72="On Track",BM$7&gt;=$F72,BM$7&lt;=$F72+$G72-1)</formula>
    </cfRule>
    <cfRule type="expression" dxfId="336" priority="371" stopIfTrue="1">
      <formula>AND($C72="Med Risk",BM$7&gt;=$F72,BM$7&lt;=$F72+$G72-1)</formula>
    </cfRule>
    <cfRule type="expression" dxfId="335" priority="372" stopIfTrue="1">
      <formula>AND(LEN($C72)=0,BM$7&gt;=$F72,BM$7&lt;=$F72+$G72-1)</formula>
    </cfRule>
  </conditionalFormatting>
  <conditionalFormatting sqref="BM47">
    <cfRule type="expression" dxfId="334" priority="361" stopIfTrue="1">
      <formula>AND($C75="Low Risk",BM$7&gt;=$F75,BM$7&lt;=$F75+$G75-1)</formula>
    </cfRule>
    <cfRule type="expression" dxfId="333" priority="362" stopIfTrue="1">
      <formula>AND($C75="High Risk",BM$7&gt;=$F75,BM$7&lt;=$F75+$G75-1)</formula>
    </cfRule>
    <cfRule type="expression" dxfId="332" priority="363" stopIfTrue="1">
      <formula>AND($C75="On Track",BM$7&gt;=$F75,BM$7&lt;=$F75+$G75-1)</formula>
    </cfRule>
    <cfRule type="expression" dxfId="331" priority="364" stopIfTrue="1">
      <formula>AND($C75="Med Risk",BM$7&gt;=$F75,BM$7&lt;=$F75+$G75-1)</formula>
    </cfRule>
    <cfRule type="expression" dxfId="330" priority="365" stopIfTrue="1">
      <formula>AND(LEN($C75)=0,BM$7&gt;=$F75,BM$7&lt;=$F75+$G75-1)</formula>
    </cfRule>
  </conditionalFormatting>
  <conditionalFormatting sqref="BN48">
    <cfRule type="expression" dxfId="329" priority="354">
      <formula>AND(TODAY()&gt;=BN$7,TODAY()&lt;BO$7)</formula>
    </cfRule>
  </conditionalFormatting>
  <conditionalFormatting sqref="BN48">
    <cfRule type="expression" dxfId="328" priority="356" stopIfTrue="1">
      <formula>AND($C73="Low Risk",BN$7&gt;=$F73,BN$7&lt;=$F73+$G73-1)</formula>
    </cfRule>
    <cfRule type="expression" dxfId="327" priority="357" stopIfTrue="1">
      <formula>AND($C73="High Risk",BN$7&gt;=$F73,BN$7&lt;=$F73+$G73-1)</formula>
    </cfRule>
    <cfRule type="expression" dxfId="326" priority="358" stopIfTrue="1">
      <formula>AND($C73="On Track",BN$7&gt;=$F73,BN$7&lt;=$F73+$G73-1)</formula>
    </cfRule>
    <cfRule type="expression" dxfId="325" priority="359" stopIfTrue="1">
      <formula>AND($C73="Med Risk",BN$7&gt;=$F73,BN$7&lt;=$F73+$G73-1)</formula>
    </cfRule>
    <cfRule type="expression" dxfId="324" priority="360" stopIfTrue="1">
      <formula>AND(LEN($C73)=0,BN$7&gt;=$F73,BN$7&lt;=$F73+$G73-1)</formula>
    </cfRule>
  </conditionalFormatting>
  <conditionalFormatting sqref="BN48">
    <cfRule type="expression" dxfId="323" priority="349" stopIfTrue="1">
      <formula>AND($C76="Low Risk",BN$7&gt;=$F76,BN$7&lt;=$F76+$G76-1)</formula>
    </cfRule>
    <cfRule type="expression" dxfId="322" priority="350" stopIfTrue="1">
      <formula>AND($C76="High Risk",BN$7&gt;=$F76,BN$7&lt;=$F76+$G76-1)</formula>
    </cfRule>
    <cfRule type="expression" dxfId="321" priority="351" stopIfTrue="1">
      <formula>AND($C76="On Track",BN$7&gt;=$F76,BN$7&lt;=$F76+$G76-1)</formula>
    </cfRule>
    <cfRule type="expression" dxfId="320" priority="352" stopIfTrue="1">
      <formula>AND($C76="Med Risk",BN$7&gt;=$F76,BN$7&lt;=$F76+$G76-1)</formula>
    </cfRule>
    <cfRule type="expression" dxfId="319" priority="353" stopIfTrue="1">
      <formula>AND(LEN($C76)=0,BN$7&gt;=$F76,BN$7&lt;=$F76+$G76-1)</formula>
    </cfRule>
  </conditionalFormatting>
  <conditionalFormatting sqref="BO48">
    <cfRule type="expression" dxfId="318" priority="342">
      <formula>AND(TODAY()&gt;=BO$7,TODAY()&lt;BP$7)</formula>
    </cfRule>
  </conditionalFormatting>
  <conditionalFormatting sqref="BO48">
    <cfRule type="expression" dxfId="317" priority="344" stopIfTrue="1">
      <formula>AND($C73="Low Risk",BO$7&gt;=$F73,BO$7&lt;=$F73+$G73-1)</formula>
    </cfRule>
    <cfRule type="expression" dxfId="316" priority="345" stopIfTrue="1">
      <formula>AND($C73="High Risk",BO$7&gt;=$F73,BO$7&lt;=$F73+$G73-1)</formula>
    </cfRule>
    <cfRule type="expression" dxfId="315" priority="346" stopIfTrue="1">
      <formula>AND($C73="On Track",BO$7&gt;=$F73,BO$7&lt;=$F73+$G73-1)</formula>
    </cfRule>
    <cfRule type="expression" dxfId="314" priority="347" stopIfTrue="1">
      <formula>AND($C73="Med Risk",BO$7&gt;=$F73,BO$7&lt;=$F73+$G73-1)</formula>
    </cfRule>
    <cfRule type="expression" dxfId="313" priority="348" stopIfTrue="1">
      <formula>AND(LEN($C73)=0,BO$7&gt;=$F73,BO$7&lt;=$F73+$G73-1)</formula>
    </cfRule>
  </conditionalFormatting>
  <conditionalFormatting sqref="BO48">
    <cfRule type="expression" dxfId="312" priority="337" stopIfTrue="1">
      <formula>AND($C76="Low Risk",BO$7&gt;=$F76,BO$7&lt;=$F76+$G76-1)</formula>
    </cfRule>
    <cfRule type="expression" dxfId="311" priority="338" stopIfTrue="1">
      <formula>AND($C76="High Risk",BO$7&gt;=$F76,BO$7&lt;=$F76+$G76-1)</formula>
    </cfRule>
    <cfRule type="expression" dxfId="310" priority="339" stopIfTrue="1">
      <formula>AND($C76="On Track",BO$7&gt;=$F76,BO$7&lt;=$F76+$G76-1)</formula>
    </cfRule>
    <cfRule type="expression" dxfId="309" priority="340" stopIfTrue="1">
      <formula>AND($C76="Med Risk",BO$7&gt;=$F76,BO$7&lt;=$F76+$G76-1)</formula>
    </cfRule>
    <cfRule type="expression" dxfId="308" priority="341" stopIfTrue="1">
      <formula>AND(LEN($C76)=0,BO$7&gt;=$F76,BO$7&lt;=$F76+$G76-1)</formula>
    </cfRule>
  </conditionalFormatting>
  <conditionalFormatting sqref="BP48">
    <cfRule type="expression" dxfId="307" priority="330">
      <formula>AND(TODAY()&gt;=BP$7,TODAY()&lt;BQ$7)</formula>
    </cfRule>
  </conditionalFormatting>
  <conditionalFormatting sqref="BP48">
    <cfRule type="expression" dxfId="306" priority="332" stopIfTrue="1">
      <formula>AND($C73="Low Risk",BP$7&gt;=$F73,BP$7&lt;=$F73+$G73-1)</formula>
    </cfRule>
    <cfRule type="expression" dxfId="305" priority="333" stopIfTrue="1">
      <formula>AND($C73="High Risk",BP$7&gt;=$F73,BP$7&lt;=$F73+$G73-1)</formula>
    </cfRule>
    <cfRule type="expression" dxfId="304" priority="334" stopIfTrue="1">
      <formula>AND($C73="On Track",BP$7&gt;=$F73,BP$7&lt;=$F73+$G73-1)</formula>
    </cfRule>
    <cfRule type="expression" dxfId="303" priority="335" stopIfTrue="1">
      <formula>AND($C73="Med Risk",BP$7&gt;=$F73,BP$7&lt;=$F73+$G73-1)</formula>
    </cfRule>
    <cfRule type="expression" dxfId="302" priority="336" stopIfTrue="1">
      <formula>AND(LEN($C73)=0,BP$7&gt;=$F73,BP$7&lt;=$F73+$G73-1)</formula>
    </cfRule>
  </conditionalFormatting>
  <conditionalFormatting sqref="BP48">
    <cfRule type="expression" dxfId="301" priority="325" stopIfTrue="1">
      <formula>AND($C76="Low Risk",BP$7&gt;=$F76,BP$7&lt;=$F76+$G76-1)</formula>
    </cfRule>
    <cfRule type="expression" dxfId="300" priority="326" stopIfTrue="1">
      <formula>AND($C76="High Risk",BP$7&gt;=$F76,BP$7&lt;=$F76+$G76-1)</formula>
    </cfRule>
    <cfRule type="expression" dxfId="299" priority="327" stopIfTrue="1">
      <formula>AND($C76="On Track",BP$7&gt;=$F76,BP$7&lt;=$F76+$G76-1)</formula>
    </cfRule>
    <cfRule type="expression" dxfId="298" priority="328" stopIfTrue="1">
      <formula>AND($C76="Med Risk",BP$7&gt;=$F76,BP$7&lt;=$F76+$G76-1)</formula>
    </cfRule>
    <cfRule type="expression" dxfId="297" priority="329" stopIfTrue="1">
      <formula>AND(LEN($C76)=0,BP$7&gt;=$F76,BP$7&lt;=$F76+$G76-1)</formula>
    </cfRule>
  </conditionalFormatting>
  <conditionalFormatting sqref="BQ48">
    <cfRule type="expression" dxfId="296" priority="318">
      <formula>AND(TODAY()&gt;=BQ$7,TODAY()&lt;BR$7)</formula>
    </cfRule>
  </conditionalFormatting>
  <conditionalFormatting sqref="BQ48">
    <cfRule type="expression" dxfId="295" priority="320" stopIfTrue="1">
      <formula>AND($C73="Low Risk",BQ$7&gt;=$F73,BQ$7&lt;=$F73+$G73-1)</formula>
    </cfRule>
    <cfRule type="expression" dxfId="294" priority="321" stopIfTrue="1">
      <formula>AND($C73="High Risk",BQ$7&gt;=$F73,BQ$7&lt;=$F73+$G73-1)</formula>
    </cfRule>
    <cfRule type="expression" dxfId="293" priority="322" stopIfTrue="1">
      <formula>AND($C73="On Track",BQ$7&gt;=$F73,BQ$7&lt;=$F73+$G73-1)</formula>
    </cfRule>
    <cfRule type="expression" dxfId="292" priority="323" stopIfTrue="1">
      <formula>AND($C73="Med Risk",BQ$7&gt;=$F73,BQ$7&lt;=$F73+$G73-1)</formula>
    </cfRule>
    <cfRule type="expression" dxfId="291" priority="324" stopIfTrue="1">
      <formula>AND(LEN($C73)=0,BQ$7&gt;=$F73,BQ$7&lt;=$F73+$G73-1)</formula>
    </cfRule>
  </conditionalFormatting>
  <conditionalFormatting sqref="BQ48">
    <cfRule type="expression" dxfId="290" priority="313" stopIfTrue="1">
      <formula>AND($C76="Low Risk",BQ$7&gt;=$F76,BQ$7&lt;=$F76+$G76-1)</formula>
    </cfRule>
    <cfRule type="expression" dxfId="289" priority="314" stopIfTrue="1">
      <formula>AND($C76="High Risk",BQ$7&gt;=$F76,BQ$7&lt;=$F76+$G76-1)</formula>
    </cfRule>
    <cfRule type="expression" dxfId="288" priority="315" stopIfTrue="1">
      <formula>AND($C76="On Track",BQ$7&gt;=$F76,BQ$7&lt;=$F76+$G76-1)</formula>
    </cfRule>
    <cfRule type="expression" dxfId="287" priority="316" stopIfTrue="1">
      <formula>AND($C76="Med Risk",BQ$7&gt;=$F76,BQ$7&lt;=$F76+$G76-1)</formula>
    </cfRule>
    <cfRule type="expression" dxfId="286" priority="317" stopIfTrue="1">
      <formula>AND(LEN($C76)=0,BQ$7&gt;=$F76,BQ$7&lt;=$F76+$G76-1)</formula>
    </cfRule>
  </conditionalFormatting>
  <conditionalFormatting sqref="BR48">
    <cfRule type="expression" dxfId="285" priority="306">
      <formula>AND(TODAY()&gt;=BR$7,TODAY()&lt;BS$7)</formula>
    </cfRule>
  </conditionalFormatting>
  <conditionalFormatting sqref="BR48">
    <cfRule type="expression" dxfId="284" priority="308" stopIfTrue="1">
      <formula>AND($C73="Low Risk",BR$7&gt;=$F73,BR$7&lt;=$F73+$G73-1)</formula>
    </cfRule>
    <cfRule type="expression" dxfId="283" priority="309" stopIfTrue="1">
      <formula>AND($C73="High Risk",BR$7&gt;=$F73,BR$7&lt;=$F73+$G73-1)</formula>
    </cfRule>
    <cfRule type="expression" dxfId="282" priority="310" stopIfTrue="1">
      <formula>AND($C73="On Track",BR$7&gt;=$F73,BR$7&lt;=$F73+$G73-1)</formula>
    </cfRule>
    <cfRule type="expression" dxfId="281" priority="311" stopIfTrue="1">
      <formula>AND($C73="Med Risk",BR$7&gt;=$F73,BR$7&lt;=$F73+$G73-1)</formula>
    </cfRule>
    <cfRule type="expression" dxfId="280" priority="312" stopIfTrue="1">
      <formula>AND(LEN($C73)=0,BR$7&gt;=$F73,BR$7&lt;=$F73+$G73-1)</formula>
    </cfRule>
  </conditionalFormatting>
  <conditionalFormatting sqref="BR48">
    <cfRule type="expression" dxfId="279" priority="301" stopIfTrue="1">
      <formula>AND($C76="Low Risk",BR$7&gt;=$F76,BR$7&lt;=$F76+$G76-1)</formula>
    </cfRule>
    <cfRule type="expression" dxfId="278" priority="302" stopIfTrue="1">
      <formula>AND($C76="High Risk",BR$7&gt;=$F76,BR$7&lt;=$F76+$G76-1)</formula>
    </cfRule>
    <cfRule type="expression" dxfId="277" priority="303" stopIfTrue="1">
      <formula>AND($C76="On Track",BR$7&gt;=$F76,BR$7&lt;=$F76+$G76-1)</formula>
    </cfRule>
    <cfRule type="expression" dxfId="276" priority="304" stopIfTrue="1">
      <formula>AND($C76="Med Risk",BR$7&gt;=$F76,BR$7&lt;=$F76+$G76-1)</formula>
    </cfRule>
    <cfRule type="expression" dxfId="275" priority="305" stopIfTrue="1">
      <formula>AND(LEN($C76)=0,BR$7&gt;=$F76,BR$7&lt;=$F76+$G76-1)</formula>
    </cfRule>
  </conditionalFormatting>
  <conditionalFormatting sqref="BS48:BY48">
    <cfRule type="expression" dxfId="274" priority="294">
      <formula>AND(TODAY()&gt;=BS$7,TODAY()&lt;BT$7)</formula>
    </cfRule>
  </conditionalFormatting>
  <conditionalFormatting sqref="BS48:BY48">
    <cfRule type="expression" dxfId="273" priority="296" stopIfTrue="1">
      <formula>AND($C73="Low Risk",BS$7&gt;=$F73,BS$7&lt;=$F73+$G73-1)</formula>
    </cfRule>
    <cfRule type="expression" dxfId="272" priority="297" stopIfTrue="1">
      <formula>AND($C73="High Risk",BS$7&gt;=$F73,BS$7&lt;=$F73+$G73-1)</formula>
    </cfRule>
    <cfRule type="expression" dxfId="271" priority="298" stopIfTrue="1">
      <formula>AND($C73="On Track",BS$7&gt;=$F73,BS$7&lt;=$F73+$G73-1)</formula>
    </cfRule>
    <cfRule type="expression" dxfId="270" priority="299" stopIfTrue="1">
      <formula>AND($C73="Med Risk",BS$7&gt;=$F73,BS$7&lt;=$F73+$G73-1)</formula>
    </cfRule>
    <cfRule type="expression" dxfId="269" priority="300" stopIfTrue="1">
      <formula>AND(LEN($C73)=0,BS$7&gt;=$F73,BS$7&lt;=$F73+$G73-1)</formula>
    </cfRule>
  </conditionalFormatting>
  <conditionalFormatting sqref="BS48:BY48">
    <cfRule type="expression" dxfId="268" priority="289" stopIfTrue="1">
      <formula>AND($C76="Low Risk",BS$7&gt;=$F76,BS$7&lt;=$F76+$G76-1)</formula>
    </cfRule>
    <cfRule type="expression" dxfId="267" priority="290" stopIfTrue="1">
      <formula>AND($C76="High Risk",BS$7&gt;=$F76,BS$7&lt;=$F76+$G76-1)</formula>
    </cfRule>
    <cfRule type="expression" dxfId="266" priority="291" stopIfTrue="1">
      <formula>AND($C76="On Track",BS$7&gt;=$F76,BS$7&lt;=$F76+$G76-1)</formula>
    </cfRule>
    <cfRule type="expression" dxfId="265" priority="292" stopIfTrue="1">
      <formula>AND($C76="Med Risk",BS$7&gt;=$F76,BS$7&lt;=$F76+$G76-1)</formula>
    </cfRule>
    <cfRule type="expression" dxfId="264" priority="293" stopIfTrue="1">
      <formula>AND(LEN($C76)=0,BS$7&gt;=$F76,BS$7&lt;=$F76+$G76-1)</formula>
    </cfRule>
  </conditionalFormatting>
  <conditionalFormatting sqref="BZ49">
    <cfRule type="expression" dxfId="263" priority="282">
      <formula>AND(TODAY()&gt;=BZ$7,TODAY()&lt;CA$7)</formula>
    </cfRule>
  </conditionalFormatting>
  <conditionalFormatting sqref="BZ49">
    <cfRule type="expression" dxfId="262" priority="284" stopIfTrue="1">
      <formula>AND($C74="Low Risk",BZ$7&gt;=$F74,BZ$7&lt;=$F74+$G74-1)</formula>
    </cfRule>
    <cfRule type="expression" dxfId="261" priority="285" stopIfTrue="1">
      <formula>AND($C74="High Risk",BZ$7&gt;=$F74,BZ$7&lt;=$F74+$G74-1)</formula>
    </cfRule>
    <cfRule type="expression" dxfId="260" priority="286" stopIfTrue="1">
      <formula>AND($C74="On Track",BZ$7&gt;=$F74,BZ$7&lt;=$F74+$G74-1)</formula>
    </cfRule>
    <cfRule type="expression" dxfId="259" priority="287" stopIfTrue="1">
      <formula>AND($C74="Med Risk",BZ$7&gt;=$F74,BZ$7&lt;=$F74+$G74-1)</formula>
    </cfRule>
    <cfRule type="expression" dxfId="258" priority="288" stopIfTrue="1">
      <formula>AND(LEN($C74)=0,BZ$7&gt;=$F74,BZ$7&lt;=$F74+$G74-1)</formula>
    </cfRule>
  </conditionalFormatting>
  <conditionalFormatting sqref="BZ49">
    <cfRule type="expression" dxfId="257" priority="277" stopIfTrue="1">
      <formula>AND($C77="Low Risk",BZ$7&gt;=$F77,BZ$7&lt;=$F77+$G77-1)</formula>
    </cfRule>
    <cfRule type="expression" dxfId="256" priority="278" stopIfTrue="1">
      <formula>AND($C77="High Risk",BZ$7&gt;=$F77,BZ$7&lt;=$F77+$G77-1)</formula>
    </cfRule>
    <cfRule type="expression" dxfId="255" priority="279" stopIfTrue="1">
      <formula>AND($C77="On Track",BZ$7&gt;=$F77,BZ$7&lt;=$F77+$G77-1)</formula>
    </cfRule>
    <cfRule type="expression" dxfId="254" priority="280" stopIfTrue="1">
      <formula>AND($C77="Med Risk",BZ$7&gt;=$F77,BZ$7&lt;=$F77+$G77-1)</formula>
    </cfRule>
    <cfRule type="expression" dxfId="253" priority="281" stopIfTrue="1">
      <formula>AND(LEN($C77)=0,BZ$7&gt;=$F77,BZ$7&lt;=$F77+$G77-1)</formula>
    </cfRule>
  </conditionalFormatting>
  <conditionalFormatting sqref="CA49">
    <cfRule type="expression" dxfId="252" priority="270">
      <formula>AND(TODAY()&gt;=CA$7,TODAY()&lt;CB$7)</formula>
    </cfRule>
  </conditionalFormatting>
  <conditionalFormatting sqref="CA49">
    <cfRule type="expression" dxfId="251" priority="272" stopIfTrue="1">
      <formula>AND($C74="Low Risk",CA$7&gt;=$F74,CA$7&lt;=$F74+$G74-1)</formula>
    </cfRule>
    <cfRule type="expression" dxfId="250" priority="273" stopIfTrue="1">
      <formula>AND($C74="High Risk",CA$7&gt;=$F74,CA$7&lt;=$F74+$G74-1)</formula>
    </cfRule>
    <cfRule type="expression" dxfId="249" priority="274" stopIfTrue="1">
      <formula>AND($C74="On Track",CA$7&gt;=$F74,CA$7&lt;=$F74+$G74-1)</formula>
    </cfRule>
    <cfRule type="expression" dxfId="248" priority="275" stopIfTrue="1">
      <formula>AND($C74="Med Risk",CA$7&gt;=$F74,CA$7&lt;=$F74+$G74-1)</formula>
    </cfRule>
    <cfRule type="expression" dxfId="247" priority="276" stopIfTrue="1">
      <formula>AND(LEN($C74)=0,CA$7&gt;=$F74,CA$7&lt;=$F74+$G74-1)</formula>
    </cfRule>
  </conditionalFormatting>
  <conditionalFormatting sqref="CA49">
    <cfRule type="expression" dxfId="246" priority="265" stopIfTrue="1">
      <formula>AND($C77="Low Risk",CA$7&gt;=$F77,CA$7&lt;=$F77+$G77-1)</formula>
    </cfRule>
    <cfRule type="expression" dxfId="245" priority="266" stopIfTrue="1">
      <formula>AND($C77="High Risk",CA$7&gt;=$F77,CA$7&lt;=$F77+$G77-1)</formula>
    </cfRule>
    <cfRule type="expression" dxfId="244" priority="267" stopIfTrue="1">
      <formula>AND($C77="On Track",CA$7&gt;=$F77,CA$7&lt;=$F77+$G77-1)</formula>
    </cfRule>
    <cfRule type="expression" dxfId="243" priority="268" stopIfTrue="1">
      <formula>AND($C77="Med Risk",CA$7&gt;=$F77,CA$7&lt;=$F77+$G77-1)</formula>
    </cfRule>
    <cfRule type="expression" dxfId="242" priority="269" stopIfTrue="1">
      <formula>AND(LEN($C77)=0,CA$7&gt;=$F77,CA$7&lt;=$F77+$G77-1)</formula>
    </cfRule>
  </conditionalFormatting>
  <conditionalFormatting sqref="CB50">
    <cfRule type="expression" dxfId="241" priority="258">
      <formula>AND(TODAY()&gt;=CB$7,TODAY()&lt;CC$7)</formula>
    </cfRule>
  </conditionalFormatting>
  <conditionalFormatting sqref="CB50">
    <cfRule type="expression" dxfId="240" priority="260" stopIfTrue="1">
      <formula>AND($C75="Low Risk",CB$7&gt;=$F75,CB$7&lt;=$F75+$G75-1)</formula>
    </cfRule>
    <cfRule type="expression" dxfId="239" priority="261" stopIfTrue="1">
      <formula>AND($C75="High Risk",CB$7&gt;=$F75,CB$7&lt;=$F75+$G75-1)</formula>
    </cfRule>
    <cfRule type="expression" dxfId="238" priority="262" stopIfTrue="1">
      <formula>AND($C75="On Track",CB$7&gt;=$F75,CB$7&lt;=$F75+$G75-1)</formula>
    </cfRule>
    <cfRule type="expression" dxfId="237" priority="263" stopIfTrue="1">
      <formula>AND($C75="Med Risk",CB$7&gt;=$F75,CB$7&lt;=$F75+$G75-1)</formula>
    </cfRule>
    <cfRule type="expression" dxfId="236" priority="264" stopIfTrue="1">
      <formula>AND(LEN($C75)=0,CB$7&gt;=$F75,CB$7&lt;=$F75+$G75-1)</formula>
    </cfRule>
  </conditionalFormatting>
  <conditionalFormatting sqref="CB50">
    <cfRule type="expression" dxfId="235" priority="253" stopIfTrue="1">
      <formula>AND($C78="Low Risk",CB$7&gt;=$F78,CB$7&lt;=$F78+$G78-1)</formula>
    </cfRule>
    <cfRule type="expression" dxfId="234" priority="254" stopIfTrue="1">
      <formula>AND($C78="High Risk",CB$7&gt;=$F78,CB$7&lt;=$F78+$G78-1)</formula>
    </cfRule>
    <cfRule type="expression" dxfId="233" priority="255" stopIfTrue="1">
      <formula>AND($C78="On Track",CB$7&gt;=$F78,CB$7&lt;=$F78+$G78-1)</formula>
    </cfRule>
    <cfRule type="expression" dxfId="232" priority="256" stopIfTrue="1">
      <formula>AND($C78="Med Risk",CB$7&gt;=$F78,CB$7&lt;=$F78+$G78-1)</formula>
    </cfRule>
    <cfRule type="expression" dxfId="231" priority="257" stopIfTrue="1">
      <formula>AND(LEN($C78)=0,CB$7&gt;=$F78,CB$7&lt;=$F78+$G78-1)</formula>
    </cfRule>
  </conditionalFormatting>
  <conditionalFormatting sqref="CC50">
    <cfRule type="expression" dxfId="230" priority="246">
      <formula>AND(TODAY()&gt;=CC$7,TODAY()&lt;CD$7)</formula>
    </cfRule>
  </conditionalFormatting>
  <conditionalFormatting sqref="CC50">
    <cfRule type="expression" dxfId="229" priority="248" stopIfTrue="1">
      <formula>AND($C75="Low Risk",CC$7&gt;=$F75,CC$7&lt;=$F75+$G75-1)</formula>
    </cfRule>
    <cfRule type="expression" dxfId="228" priority="249" stopIfTrue="1">
      <formula>AND($C75="High Risk",CC$7&gt;=$F75,CC$7&lt;=$F75+$G75-1)</formula>
    </cfRule>
    <cfRule type="expression" dxfId="227" priority="250" stopIfTrue="1">
      <formula>AND($C75="On Track",CC$7&gt;=$F75,CC$7&lt;=$F75+$G75-1)</formula>
    </cfRule>
    <cfRule type="expression" dxfId="226" priority="251" stopIfTrue="1">
      <formula>AND($C75="Med Risk",CC$7&gt;=$F75,CC$7&lt;=$F75+$G75-1)</formula>
    </cfRule>
    <cfRule type="expression" dxfId="225" priority="252" stopIfTrue="1">
      <formula>AND(LEN($C75)=0,CC$7&gt;=$F75,CC$7&lt;=$F75+$G75-1)</formula>
    </cfRule>
  </conditionalFormatting>
  <conditionalFormatting sqref="CC50">
    <cfRule type="expression" dxfId="224" priority="241" stopIfTrue="1">
      <formula>AND($C78="Low Risk",CC$7&gt;=$F78,CC$7&lt;=$F78+$G78-1)</formula>
    </cfRule>
    <cfRule type="expression" dxfId="223" priority="242" stopIfTrue="1">
      <formula>AND($C78="High Risk",CC$7&gt;=$F78,CC$7&lt;=$F78+$G78-1)</formula>
    </cfRule>
    <cfRule type="expression" dxfId="222" priority="243" stopIfTrue="1">
      <formula>AND($C78="On Track",CC$7&gt;=$F78,CC$7&lt;=$F78+$G78-1)</formula>
    </cfRule>
    <cfRule type="expression" dxfId="221" priority="244" stopIfTrue="1">
      <formula>AND($C78="Med Risk",CC$7&gt;=$F78,CC$7&lt;=$F78+$G78-1)</formula>
    </cfRule>
    <cfRule type="expression" dxfId="220" priority="245" stopIfTrue="1">
      <formula>AND(LEN($C78)=0,CC$7&gt;=$F78,CC$7&lt;=$F78+$G78-1)</formula>
    </cfRule>
  </conditionalFormatting>
  <conditionalFormatting sqref="CD50">
    <cfRule type="expression" dxfId="219" priority="234">
      <formula>AND(TODAY()&gt;=CD$7,TODAY()&lt;CE$7)</formula>
    </cfRule>
  </conditionalFormatting>
  <conditionalFormatting sqref="CD50">
    <cfRule type="expression" dxfId="218" priority="236" stopIfTrue="1">
      <formula>AND($C75="Low Risk",CD$7&gt;=$F75,CD$7&lt;=$F75+$G75-1)</formula>
    </cfRule>
    <cfRule type="expression" dxfId="217" priority="237" stopIfTrue="1">
      <formula>AND($C75="High Risk",CD$7&gt;=$F75,CD$7&lt;=$F75+$G75-1)</formula>
    </cfRule>
    <cfRule type="expression" dxfId="216" priority="238" stopIfTrue="1">
      <formula>AND($C75="On Track",CD$7&gt;=$F75,CD$7&lt;=$F75+$G75-1)</formula>
    </cfRule>
    <cfRule type="expression" dxfId="215" priority="239" stopIfTrue="1">
      <formula>AND($C75="Med Risk",CD$7&gt;=$F75,CD$7&lt;=$F75+$G75-1)</formula>
    </cfRule>
    <cfRule type="expression" dxfId="214" priority="240" stopIfTrue="1">
      <formula>AND(LEN($C75)=0,CD$7&gt;=$F75,CD$7&lt;=$F75+$G75-1)</formula>
    </cfRule>
  </conditionalFormatting>
  <conditionalFormatting sqref="CD50">
    <cfRule type="expression" dxfId="213" priority="229" stopIfTrue="1">
      <formula>AND($C78="Low Risk",CD$7&gt;=$F78,CD$7&lt;=$F78+$G78-1)</formula>
    </cfRule>
    <cfRule type="expression" dxfId="212" priority="230" stopIfTrue="1">
      <formula>AND($C78="High Risk",CD$7&gt;=$F78,CD$7&lt;=$F78+$G78-1)</formula>
    </cfRule>
    <cfRule type="expression" dxfId="211" priority="231" stopIfTrue="1">
      <formula>AND($C78="On Track",CD$7&gt;=$F78,CD$7&lt;=$F78+$G78-1)</formula>
    </cfRule>
    <cfRule type="expression" dxfId="210" priority="232" stopIfTrue="1">
      <formula>AND($C78="Med Risk",CD$7&gt;=$F78,CD$7&lt;=$F78+$G78-1)</formula>
    </cfRule>
    <cfRule type="expression" dxfId="209" priority="233" stopIfTrue="1">
      <formula>AND(LEN($C78)=0,CD$7&gt;=$F78,CD$7&lt;=$F78+$G78-1)</formula>
    </cfRule>
  </conditionalFormatting>
  <conditionalFormatting sqref="CE52">
    <cfRule type="expression" dxfId="208" priority="222">
      <formula>AND(TODAY()&gt;=CE$7,TODAY()&lt;CF$7)</formula>
    </cfRule>
  </conditionalFormatting>
  <conditionalFormatting sqref="CE52">
    <cfRule type="expression" dxfId="207" priority="224" stopIfTrue="1">
      <formula>AND($C77="Low Risk",CE$7&gt;=$F77,CE$7&lt;=$F77+$G77-1)</formula>
    </cfRule>
    <cfRule type="expression" dxfId="206" priority="225" stopIfTrue="1">
      <formula>AND($C77="High Risk",CE$7&gt;=$F77,CE$7&lt;=$F77+$G77-1)</formula>
    </cfRule>
    <cfRule type="expression" dxfId="205" priority="226" stopIfTrue="1">
      <formula>AND($C77="On Track",CE$7&gt;=$F77,CE$7&lt;=$F77+$G77-1)</formula>
    </cfRule>
    <cfRule type="expression" dxfId="204" priority="227" stopIfTrue="1">
      <formula>AND($C77="Med Risk",CE$7&gt;=$F77,CE$7&lt;=$F77+$G77-1)</formula>
    </cfRule>
    <cfRule type="expression" dxfId="203" priority="228" stopIfTrue="1">
      <formula>AND(LEN($C77)=0,CE$7&gt;=$F77,CE$7&lt;=$F77+$G77-1)</formula>
    </cfRule>
  </conditionalFormatting>
  <conditionalFormatting sqref="CE52">
    <cfRule type="expression" dxfId="202" priority="217" stopIfTrue="1">
      <formula>AND($C80="Low Risk",CE$7&gt;=$F80,CE$7&lt;=$F80+$G80-1)</formula>
    </cfRule>
    <cfRule type="expression" dxfId="201" priority="218" stopIfTrue="1">
      <formula>AND($C80="High Risk",CE$7&gt;=$F80,CE$7&lt;=$F80+$G80-1)</formula>
    </cfRule>
    <cfRule type="expression" dxfId="200" priority="219" stopIfTrue="1">
      <formula>AND($C80="On Track",CE$7&gt;=$F80,CE$7&lt;=$F80+$G80-1)</formula>
    </cfRule>
    <cfRule type="expression" dxfId="199" priority="220" stopIfTrue="1">
      <formula>AND($C80="Med Risk",CE$7&gt;=$F80,CE$7&lt;=$F80+$G80-1)</formula>
    </cfRule>
    <cfRule type="expression" dxfId="198" priority="221" stopIfTrue="1">
      <formula>AND(LEN($C80)=0,CE$7&gt;=$F80,CE$7&lt;=$F80+$G80-1)</formula>
    </cfRule>
  </conditionalFormatting>
  <conditionalFormatting sqref="CF52">
    <cfRule type="expression" dxfId="197" priority="210">
      <formula>AND(TODAY()&gt;=CF$7,TODAY()&lt;CG$7)</formula>
    </cfRule>
  </conditionalFormatting>
  <conditionalFormatting sqref="CF52">
    <cfRule type="expression" dxfId="196" priority="212" stopIfTrue="1">
      <formula>AND($C77="Low Risk",CF$7&gt;=$F77,CF$7&lt;=$F77+$G77-1)</formula>
    </cfRule>
    <cfRule type="expression" dxfId="195" priority="213" stopIfTrue="1">
      <formula>AND($C77="High Risk",CF$7&gt;=$F77,CF$7&lt;=$F77+$G77-1)</formula>
    </cfRule>
    <cfRule type="expression" dxfId="194" priority="214" stopIfTrue="1">
      <formula>AND($C77="On Track",CF$7&gt;=$F77,CF$7&lt;=$F77+$G77-1)</formula>
    </cfRule>
    <cfRule type="expression" dxfId="193" priority="215" stopIfTrue="1">
      <formula>AND($C77="Med Risk",CF$7&gt;=$F77,CF$7&lt;=$F77+$G77-1)</formula>
    </cfRule>
    <cfRule type="expression" dxfId="192" priority="216" stopIfTrue="1">
      <formula>AND(LEN($C77)=0,CF$7&gt;=$F77,CF$7&lt;=$F77+$G77-1)</formula>
    </cfRule>
  </conditionalFormatting>
  <conditionalFormatting sqref="CF52">
    <cfRule type="expression" dxfId="191" priority="205" stopIfTrue="1">
      <formula>AND($C80="Low Risk",CF$7&gt;=$F80,CF$7&lt;=$F80+$G80-1)</formula>
    </cfRule>
    <cfRule type="expression" dxfId="190" priority="206" stopIfTrue="1">
      <formula>AND($C80="High Risk",CF$7&gt;=$F80,CF$7&lt;=$F80+$G80-1)</formula>
    </cfRule>
    <cfRule type="expression" dxfId="189" priority="207" stopIfTrue="1">
      <formula>AND($C80="On Track",CF$7&gt;=$F80,CF$7&lt;=$F80+$G80-1)</formula>
    </cfRule>
    <cfRule type="expression" dxfId="188" priority="208" stopIfTrue="1">
      <formula>AND($C80="Med Risk",CF$7&gt;=$F80,CF$7&lt;=$F80+$G80-1)</formula>
    </cfRule>
    <cfRule type="expression" dxfId="187" priority="209" stopIfTrue="1">
      <formula>AND(LEN($C80)=0,CF$7&gt;=$F80,CF$7&lt;=$F80+$G80-1)</formula>
    </cfRule>
  </conditionalFormatting>
  <conditionalFormatting sqref="CG52">
    <cfRule type="expression" dxfId="186" priority="198">
      <formula>AND(TODAY()&gt;=CG$7,TODAY()&lt;CH$7)</formula>
    </cfRule>
  </conditionalFormatting>
  <conditionalFormatting sqref="CG52">
    <cfRule type="expression" dxfId="185" priority="200" stopIfTrue="1">
      <formula>AND($C77="Low Risk",CG$7&gt;=$F77,CG$7&lt;=$F77+$G77-1)</formula>
    </cfRule>
    <cfRule type="expression" dxfId="184" priority="201" stopIfTrue="1">
      <formula>AND($C77="High Risk",CG$7&gt;=$F77,CG$7&lt;=$F77+$G77-1)</formula>
    </cfRule>
    <cfRule type="expression" dxfId="183" priority="202" stopIfTrue="1">
      <formula>AND($C77="On Track",CG$7&gt;=$F77,CG$7&lt;=$F77+$G77-1)</formula>
    </cfRule>
    <cfRule type="expression" dxfId="182" priority="203" stopIfTrue="1">
      <formula>AND($C77="Med Risk",CG$7&gt;=$F77,CG$7&lt;=$F77+$G77-1)</formula>
    </cfRule>
    <cfRule type="expression" dxfId="181" priority="204" stopIfTrue="1">
      <formula>AND(LEN($C77)=0,CG$7&gt;=$F77,CG$7&lt;=$F77+$G77-1)</formula>
    </cfRule>
  </conditionalFormatting>
  <conditionalFormatting sqref="CG52">
    <cfRule type="expression" dxfId="180" priority="193" stopIfTrue="1">
      <formula>AND($C80="Low Risk",CG$7&gt;=$F80,CG$7&lt;=$F80+$G80-1)</formula>
    </cfRule>
    <cfRule type="expression" dxfId="179" priority="194" stopIfTrue="1">
      <formula>AND($C80="High Risk",CG$7&gt;=$F80,CG$7&lt;=$F80+$G80-1)</formula>
    </cfRule>
    <cfRule type="expression" dxfId="178" priority="195" stopIfTrue="1">
      <formula>AND($C80="On Track",CG$7&gt;=$F80,CG$7&lt;=$F80+$G80-1)</formula>
    </cfRule>
    <cfRule type="expression" dxfId="177" priority="196" stopIfTrue="1">
      <formula>AND($C80="Med Risk",CG$7&gt;=$F80,CG$7&lt;=$F80+$G80-1)</formula>
    </cfRule>
    <cfRule type="expression" dxfId="176" priority="197" stopIfTrue="1">
      <formula>AND(LEN($C80)=0,CG$7&gt;=$F80,CG$7&lt;=$F80+$G80-1)</formula>
    </cfRule>
  </conditionalFormatting>
  <conditionalFormatting sqref="CH52">
    <cfRule type="expression" dxfId="175" priority="186">
      <formula>AND(TODAY()&gt;=CH$7,TODAY()&lt;CI$7)</formula>
    </cfRule>
  </conditionalFormatting>
  <conditionalFormatting sqref="CH52">
    <cfRule type="expression" dxfId="174" priority="188" stopIfTrue="1">
      <formula>AND($C77="Low Risk",CH$7&gt;=$F77,CH$7&lt;=$F77+$G77-1)</formula>
    </cfRule>
    <cfRule type="expression" dxfId="173" priority="189" stopIfTrue="1">
      <formula>AND($C77="High Risk",CH$7&gt;=$F77,CH$7&lt;=$F77+$G77-1)</formula>
    </cfRule>
    <cfRule type="expression" dxfId="172" priority="190" stopIfTrue="1">
      <formula>AND($C77="On Track",CH$7&gt;=$F77,CH$7&lt;=$F77+$G77-1)</formula>
    </cfRule>
    <cfRule type="expression" dxfId="171" priority="191" stopIfTrue="1">
      <formula>AND($C77="Med Risk",CH$7&gt;=$F77,CH$7&lt;=$F77+$G77-1)</formula>
    </cfRule>
    <cfRule type="expression" dxfId="170" priority="192" stopIfTrue="1">
      <formula>AND(LEN($C77)=0,CH$7&gt;=$F77,CH$7&lt;=$F77+$G77-1)</formula>
    </cfRule>
  </conditionalFormatting>
  <conditionalFormatting sqref="CH52">
    <cfRule type="expression" dxfId="169" priority="181" stopIfTrue="1">
      <formula>AND($C80="Low Risk",CH$7&gt;=$F80,CH$7&lt;=$F80+$G80-1)</formula>
    </cfRule>
    <cfRule type="expression" dxfId="168" priority="182" stopIfTrue="1">
      <formula>AND($C80="High Risk",CH$7&gt;=$F80,CH$7&lt;=$F80+$G80-1)</formula>
    </cfRule>
    <cfRule type="expression" dxfId="167" priority="183" stopIfTrue="1">
      <formula>AND($C80="On Track",CH$7&gt;=$F80,CH$7&lt;=$F80+$G80-1)</formula>
    </cfRule>
    <cfRule type="expression" dxfId="166" priority="184" stopIfTrue="1">
      <formula>AND($C80="Med Risk",CH$7&gt;=$F80,CH$7&lt;=$F80+$G80-1)</formula>
    </cfRule>
    <cfRule type="expression" dxfId="165" priority="185" stopIfTrue="1">
      <formula>AND(LEN($C80)=0,CH$7&gt;=$F80,CH$7&lt;=$F80+$G80-1)</formula>
    </cfRule>
  </conditionalFormatting>
  <conditionalFormatting sqref="CI52">
    <cfRule type="expression" dxfId="164" priority="174">
      <formula>AND(TODAY()&gt;=CI$7,TODAY()&lt;CJ$7)</formula>
    </cfRule>
  </conditionalFormatting>
  <conditionalFormatting sqref="CI52">
    <cfRule type="expression" dxfId="163" priority="176" stopIfTrue="1">
      <formula>AND($C77="Low Risk",CI$7&gt;=$F77,CI$7&lt;=$F77+$G77-1)</formula>
    </cfRule>
    <cfRule type="expression" dxfId="162" priority="177" stopIfTrue="1">
      <formula>AND($C77="High Risk",CI$7&gt;=$F77,CI$7&lt;=$F77+$G77-1)</formula>
    </cfRule>
    <cfRule type="expression" dxfId="161" priority="178" stopIfTrue="1">
      <formula>AND($C77="On Track",CI$7&gt;=$F77,CI$7&lt;=$F77+$G77-1)</formula>
    </cfRule>
    <cfRule type="expression" dxfId="160" priority="179" stopIfTrue="1">
      <formula>AND($C77="Med Risk",CI$7&gt;=$F77,CI$7&lt;=$F77+$G77-1)</formula>
    </cfRule>
    <cfRule type="expression" dxfId="159" priority="180" stopIfTrue="1">
      <formula>AND(LEN($C77)=0,CI$7&gt;=$F77,CI$7&lt;=$F77+$G77-1)</formula>
    </cfRule>
  </conditionalFormatting>
  <conditionalFormatting sqref="CI52">
    <cfRule type="expression" dxfId="158" priority="169" stopIfTrue="1">
      <formula>AND($C80="Low Risk",CI$7&gt;=$F80,CI$7&lt;=$F80+$G80-1)</formula>
    </cfRule>
    <cfRule type="expression" dxfId="157" priority="170" stopIfTrue="1">
      <formula>AND($C80="High Risk",CI$7&gt;=$F80,CI$7&lt;=$F80+$G80-1)</formula>
    </cfRule>
    <cfRule type="expression" dxfId="156" priority="171" stopIfTrue="1">
      <formula>AND($C80="On Track",CI$7&gt;=$F80,CI$7&lt;=$F80+$G80-1)</formula>
    </cfRule>
    <cfRule type="expression" dxfId="155" priority="172" stopIfTrue="1">
      <formula>AND($C80="Med Risk",CI$7&gt;=$F80,CI$7&lt;=$F80+$G80-1)</formula>
    </cfRule>
    <cfRule type="expression" dxfId="154" priority="173" stopIfTrue="1">
      <formula>AND(LEN($C80)=0,CI$7&gt;=$F80,CI$7&lt;=$F80+$G80-1)</formula>
    </cfRule>
  </conditionalFormatting>
  <conditionalFormatting sqref="CJ54">
    <cfRule type="expression" dxfId="153" priority="162">
      <formula>AND(TODAY()&gt;=CJ$7,TODAY()&lt;CK$7)</formula>
    </cfRule>
  </conditionalFormatting>
  <conditionalFormatting sqref="CJ54">
    <cfRule type="expression" dxfId="152" priority="164" stopIfTrue="1">
      <formula>AND($C79="Low Risk",CJ$7&gt;=$F79,CJ$7&lt;=$F79+$G79-1)</formula>
    </cfRule>
    <cfRule type="expression" dxfId="151" priority="165" stopIfTrue="1">
      <formula>AND($C79="High Risk",CJ$7&gt;=$F79,CJ$7&lt;=$F79+$G79-1)</formula>
    </cfRule>
    <cfRule type="expression" dxfId="150" priority="166" stopIfTrue="1">
      <formula>AND($C79="On Track",CJ$7&gt;=$F79,CJ$7&lt;=$F79+$G79-1)</formula>
    </cfRule>
    <cfRule type="expression" dxfId="149" priority="167" stopIfTrue="1">
      <formula>AND($C79="Med Risk",CJ$7&gt;=$F79,CJ$7&lt;=$F79+$G79-1)</formula>
    </cfRule>
    <cfRule type="expression" dxfId="148" priority="168" stopIfTrue="1">
      <formula>AND(LEN($C79)=0,CJ$7&gt;=$F79,CJ$7&lt;=$F79+$G79-1)</formula>
    </cfRule>
  </conditionalFormatting>
  <conditionalFormatting sqref="CJ54">
    <cfRule type="expression" dxfId="147" priority="157" stopIfTrue="1">
      <formula>AND($C82="Low Risk",CJ$7&gt;=$F82,CJ$7&lt;=$F82+$G82-1)</formula>
    </cfRule>
    <cfRule type="expression" dxfId="146" priority="158" stopIfTrue="1">
      <formula>AND($C82="High Risk",CJ$7&gt;=$F82,CJ$7&lt;=$F82+$G82-1)</formula>
    </cfRule>
    <cfRule type="expression" dxfId="145" priority="159" stopIfTrue="1">
      <formula>AND($C82="On Track",CJ$7&gt;=$F82,CJ$7&lt;=$F82+$G82-1)</formula>
    </cfRule>
    <cfRule type="expression" dxfId="144" priority="160" stopIfTrue="1">
      <formula>AND($C82="Med Risk",CJ$7&gt;=$F82,CJ$7&lt;=$F82+$G82-1)</formula>
    </cfRule>
    <cfRule type="expression" dxfId="143" priority="161" stopIfTrue="1">
      <formula>AND(LEN($C82)=0,CJ$7&gt;=$F82,CJ$7&lt;=$F82+$G82-1)</formula>
    </cfRule>
  </conditionalFormatting>
  <conditionalFormatting sqref="CK54">
    <cfRule type="expression" dxfId="142" priority="150">
      <formula>AND(TODAY()&gt;=CK$7,TODAY()&lt;CL$7)</formula>
    </cfRule>
  </conditionalFormatting>
  <conditionalFormatting sqref="CK54">
    <cfRule type="expression" dxfId="141" priority="152" stopIfTrue="1">
      <formula>AND($C79="Low Risk",CK$7&gt;=$F79,CK$7&lt;=$F79+$G79-1)</formula>
    </cfRule>
    <cfRule type="expression" dxfId="140" priority="153" stopIfTrue="1">
      <formula>AND($C79="High Risk",CK$7&gt;=$F79,CK$7&lt;=$F79+$G79-1)</formula>
    </cfRule>
    <cfRule type="expression" dxfId="139" priority="154" stopIfTrue="1">
      <formula>AND($C79="On Track",CK$7&gt;=$F79,CK$7&lt;=$F79+$G79-1)</formula>
    </cfRule>
    <cfRule type="expression" dxfId="138" priority="155" stopIfTrue="1">
      <formula>AND($C79="Med Risk",CK$7&gt;=$F79,CK$7&lt;=$F79+$G79-1)</formula>
    </cfRule>
    <cfRule type="expression" dxfId="137" priority="156" stopIfTrue="1">
      <formula>AND(LEN($C79)=0,CK$7&gt;=$F79,CK$7&lt;=$F79+$G79-1)</formula>
    </cfRule>
  </conditionalFormatting>
  <conditionalFormatting sqref="CK54">
    <cfRule type="expression" dxfId="136" priority="145" stopIfTrue="1">
      <formula>AND($C82="Low Risk",CK$7&gt;=$F82,CK$7&lt;=$F82+$G82-1)</formula>
    </cfRule>
    <cfRule type="expression" dxfId="135" priority="146" stopIfTrue="1">
      <formula>AND($C82="High Risk",CK$7&gt;=$F82,CK$7&lt;=$F82+$G82-1)</formula>
    </cfRule>
    <cfRule type="expression" dxfId="134" priority="147" stopIfTrue="1">
      <formula>AND($C82="On Track",CK$7&gt;=$F82,CK$7&lt;=$F82+$G82-1)</formula>
    </cfRule>
    <cfRule type="expression" dxfId="133" priority="148" stopIfTrue="1">
      <formula>AND($C82="Med Risk",CK$7&gt;=$F82,CK$7&lt;=$F82+$G82-1)</formula>
    </cfRule>
    <cfRule type="expression" dxfId="132" priority="149" stopIfTrue="1">
      <formula>AND(LEN($C82)=0,CK$7&gt;=$F82,CK$7&lt;=$F82+$G82-1)</formula>
    </cfRule>
  </conditionalFormatting>
  <conditionalFormatting sqref="CL55">
    <cfRule type="expression" dxfId="131" priority="138">
      <formula>AND(TODAY()&gt;=CL$7,TODAY()&lt;CM$7)</formula>
    </cfRule>
  </conditionalFormatting>
  <conditionalFormatting sqref="CL55">
    <cfRule type="expression" dxfId="130" priority="140" stopIfTrue="1">
      <formula>AND($C80="Low Risk",CL$7&gt;=$F80,CL$7&lt;=$F80+$G80-1)</formula>
    </cfRule>
    <cfRule type="expression" dxfId="129" priority="141" stopIfTrue="1">
      <formula>AND($C80="High Risk",CL$7&gt;=$F80,CL$7&lt;=$F80+$G80-1)</formula>
    </cfRule>
    <cfRule type="expression" dxfId="128" priority="142" stopIfTrue="1">
      <formula>AND($C80="On Track",CL$7&gt;=$F80,CL$7&lt;=$F80+$G80-1)</formula>
    </cfRule>
    <cfRule type="expression" dxfId="127" priority="143" stopIfTrue="1">
      <formula>AND($C80="Med Risk",CL$7&gt;=$F80,CL$7&lt;=$F80+$G80-1)</formula>
    </cfRule>
    <cfRule type="expression" dxfId="126" priority="144" stopIfTrue="1">
      <formula>AND(LEN($C80)=0,CL$7&gt;=$F80,CL$7&lt;=$F80+$G80-1)</formula>
    </cfRule>
  </conditionalFormatting>
  <conditionalFormatting sqref="CL55">
    <cfRule type="expression" dxfId="125" priority="133" stopIfTrue="1">
      <formula>AND($C83="Low Risk",CL$7&gt;=$F83,CL$7&lt;=$F83+$G83-1)</formula>
    </cfRule>
    <cfRule type="expression" dxfId="124" priority="134" stopIfTrue="1">
      <formula>AND($C83="High Risk",CL$7&gt;=$F83,CL$7&lt;=$F83+$G83-1)</formula>
    </cfRule>
    <cfRule type="expression" dxfId="123" priority="135" stopIfTrue="1">
      <formula>AND($C83="On Track",CL$7&gt;=$F83,CL$7&lt;=$F83+$G83-1)</formula>
    </cfRule>
    <cfRule type="expression" dxfId="122" priority="136" stopIfTrue="1">
      <formula>AND($C83="Med Risk",CL$7&gt;=$F83,CL$7&lt;=$F83+$G83-1)</formula>
    </cfRule>
    <cfRule type="expression" dxfId="121" priority="137" stopIfTrue="1">
      <formula>AND(LEN($C83)=0,CL$7&gt;=$F83,CL$7&lt;=$F83+$G83-1)</formula>
    </cfRule>
  </conditionalFormatting>
  <conditionalFormatting sqref="CM55">
    <cfRule type="expression" dxfId="120" priority="126">
      <formula>AND(TODAY()&gt;=CM$7,TODAY()&lt;CN$7)</formula>
    </cfRule>
  </conditionalFormatting>
  <conditionalFormatting sqref="CM55">
    <cfRule type="expression" dxfId="119" priority="128" stopIfTrue="1">
      <formula>AND($C80="Low Risk",CM$7&gt;=$F80,CM$7&lt;=$F80+$G80-1)</formula>
    </cfRule>
    <cfRule type="expression" dxfId="118" priority="129" stopIfTrue="1">
      <formula>AND($C80="High Risk",CM$7&gt;=$F80,CM$7&lt;=$F80+$G80-1)</formula>
    </cfRule>
    <cfRule type="expression" dxfId="117" priority="130" stopIfTrue="1">
      <formula>AND($C80="On Track",CM$7&gt;=$F80,CM$7&lt;=$F80+$G80-1)</formula>
    </cfRule>
    <cfRule type="expression" dxfId="116" priority="131" stopIfTrue="1">
      <formula>AND($C80="Med Risk",CM$7&gt;=$F80,CM$7&lt;=$F80+$G80-1)</formula>
    </cfRule>
    <cfRule type="expression" dxfId="115" priority="132" stopIfTrue="1">
      <formula>AND(LEN($C80)=0,CM$7&gt;=$F80,CM$7&lt;=$F80+$G80-1)</formula>
    </cfRule>
  </conditionalFormatting>
  <conditionalFormatting sqref="CM55">
    <cfRule type="expression" dxfId="114" priority="121" stopIfTrue="1">
      <formula>AND($C83="Low Risk",CM$7&gt;=$F83,CM$7&lt;=$F83+$G83-1)</formula>
    </cfRule>
    <cfRule type="expression" dxfId="113" priority="122" stopIfTrue="1">
      <formula>AND($C83="High Risk",CM$7&gt;=$F83,CM$7&lt;=$F83+$G83-1)</formula>
    </cfRule>
    <cfRule type="expression" dxfId="112" priority="123" stopIfTrue="1">
      <formula>AND($C83="On Track",CM$7&gt;=$F83,CM$7&lt;=$F83+$G83-1)</formula>
    </cfRule>
    <cfRule type="expression" dxfId="111" priority="124" stopIfTrue="1">
      <formula>AND($C83="Med Risk",CM$7&gt;=$F83,CM$7&lt;=$F83+$G83-1)</formula>
    </cfRule>
    <cfRule type="expression" dxfId="110" priority="125" stopIfTrue="1">
      <formula>AND(LEN($C83)=0,CM$7&gt;=$F83,CM$7&lt;=$F83+$G83-1)</formula>
    </cfRule>
  </conditionalFormatting>
  <conditionalFormatting sqref="CN55">
    <cfRule type="expression" dxfId="109" priority="114">
      <formula>AND(TODAY()&gt;=CN$7,TODAY()&lt;CO$7)</formula>
    </cfRule>
  </conditionalFormatting>
  <conditionalFormatting sqref="CN55">
    <cfRule type="expression" dxfId="108" priority="116" stopIfTrue="1">
      <formula>AND($C80="Low Risk",CN$7&gt;=$F80,CN$7&lt;=$F80+$G80-1)</formula>
    </cfRule>
    <cfRule type="expression" dxfId="107" priority="117" stopIfTrue="1">
      <formula>AND($C80="High Risk",CN$7&gt;=$F80,CN$7&lt;=$F80+$G80-1)</formula>
    </cfRule>
    <cfRule type="expression" dxfId="106" priority="118" stopIfTrue="1">
      <formula>AND($C80="On Track",CN$7&gt;=$F80,CN$7&lt;=$F80+$G80-1)</formula>
    </cfRule>
    <cfRule type="expression" dxfId="105" priority="119" stopIfTrue="1">
      <formula>AND($C80="Med Risk",CN$7&gt;=$F80,CN$7&lt;=$F80+$G80-1)</formula>
    </cfRule>
    <cfRule type="expression" dxfId="104" priority="120" stopIfTrue="1">
      <formula>AND(LEN($C80)=0,CN$7&gt;=$F80,CN$7&lt;=$F80+$G80-1)</formula>
    </cfRule>
  </conditionalFormatting>
  <conditionalFormatting sqref="CN55">
    <cfRule type="expression" dxfId="103" priority="109" stopIfTrue="1">
      <formula>AND($C83="Low Risk",CN$7&gt;=$F83,CN$7&lt;=$F83+$G83-1)</formula>
    </cfRule>
    <cfRule type="expression" dxfId="102" priority="110" stopIfTrue="1">
      <formula>AND($C83="High Risk",CN$7&gt;=$F83,CN$7&lt;=$F83+$G83-1)</formula>
    </cfRule>
    <cfRule type="expression" dxfId="101" priority="111" stopIfTrue="1">
      <formula>AND($C83="On Track",CN$7&gt;=$F83,CN$7&lt;=$F83+$G83-1)</formula>
    </cfRule>
    <cfRule type="expression" dxfId="100" priority="112" stopIfTrue="1">
      <formula>AND($C83="Med Risk",CN$7&gt;=$F83,CN$7&lt;=$F83+$G83-1)</formula>
    </cfRule>
    <cfRule type="expression" dxfId="99" priority="113" stopIfTrue="1">
      <formula>AND(LEN($C83)=0,CN$7&gt;=$F83,CN$7&lt;=$F83+$G83-1)</formula>
    </cfRule>
  </conditionalFormatting>
  <conditionalFormatting sqref="CO56">
    <cfRule type="expression" dxfId="98" priority="102">
      <formula>AND(TODAY()&gt;=CO$7,TODAY()&lt;CP$7)</formula>
    </cfRule>
  </conditionalFormatting>
  <conditionalFormatting sqref="CO56">
    <cfRule type="expression" dxfId="97" priority="104" stopIfTrue="1">
      <formula>AND($C81="Low Risk",CO$7&gt;=$F81,CO$7&lt;=$F81+$G81-1)</formula>
    </cfRule>
    <cfRule type="expression" dxfId="96" priority="105" stopIfTrue="1">
      <formula>AND($C81="High Risk",CO$7&gt;=$F81,CO$7&lt;=$F81+$G81-1)</formula>
    </cfRule>
    <cfRule type="expression" dxfId="95" priority="106" stopIfTrue="1">
      <formula>AND($C81="On Track",CO$7&gt;=$F81,CO$7&lt;=$F81+$G81-1)</formula>
    </cfRule>
    <cfRule type="expression" dxfId="94" priority="107" stopIfTrue="1">
      <formula>AND($C81="Med Risk",CO$7&gt;=$F81,CO$7&lt;=$F81+$G81-1)</formula>
    </cfRule>
    <cfRule type="expression" dxfId="93" priority="108" stopIfTrue="1">
      <formula>AND(LEN($C81)=0,CO$7&gt;=$F81,CO$7&lt;=$F81+$G81-1)</formula>
    </cfRule>
  </conditionalFormatting>
  <conditionalFormatting sqref="CO56">
    <cfRule type="expression" dxfId="92" priority="97" stopIfTrue="1">
      <formula>AND($C84="Low Risk",CO$7&gt;=$F84,CO$7&lt;=$F84+$G84-1)</formula>
    </cfRule>
    <cfRule type="expression" dxfId="91" priority="98" stopIfTrue="1">
      <formula>AND($C84="High Risk",CO$7&gt;=$F84,CO$7&lt;=$F84+$G84-1)</formula>
    </cfRule>
    <cfRule type="expression" dxfId="90" priority="99" stopIfTrue="1">
      <formula>AND($C84="On Track",CO$7&gt;=$F84,CO$7&lt;=$F84+$G84-1)</formula>
    </cfRule>
    <cfRule type="expression" dxfId="89" priority="100" stopIfTrue="1">
      <formula>AND($C84="Med Risk",CO$7&gt;=$F84,CO$7&lt;=$F84+$G84-1)</formula>
    </cfRule>
    <cfRule type="expression" dxfId="88" priority="101" stopIfTrue="1">
      <formula>AND(LEN($C84)=0,CO$7&gt;=$F84,CO$7&lt;=$F84+$G84-1)</formula>
    </cfRule>
  </conditionalFormatting>
  <conditionalFormatting sqref="CP56">
    <cfRule type="expression" dxfId="87" priority="90">
      <formula>AND(TODAY()&gt;=CP$7,TODAY()&lt;CQ$7)</formula>
    </cfRule>
  </conditionalFormatting>
  <conditionalFormatting sqref="CP56">
    <cfRule type="expression" dxfId="86" priority="92" stopIfTrue="1">
      <formula>AND($C81="Low Risk",CP$7&gt;=$F81,CP$7&lt;=$F81+$G81-1)</formula>
    </cfRule>
    <cfRule type="expression" dxfId="85" priority="93" stopIfTrue="1">
      <formula>AND($C81="High Risk",CP$7&gt;=$F81,CP$7&lt;=$F81+$G81-1)</formula>
    </cfRule>
    <cfRule type="expression" dxfId="84" priority="94" stopIfTrue="1">
      <formula>AND($C81="On Track",CP$7&gt;=$F81,CP$7&lt;=$F81+$G81-1)</formula>
    </cfRule>
    <cfRule type="expression" dxfId="83" priority="95" stopIfTrue="1">
      <formula>AND($C81="Med Risk",CP$7&gt;=$F81,CP$7&lt;=$F81+$G81-1)</formula>
    </cfRule>
    <cfRule type="expression" dxfId="82" priority="96" stopIfTrue="1">
      <formula>AND(LEN($C81)=0,CP$7&gt;=$F81,CP$7&lt;=$F81+$G81-1)</formula>
    </cfRule>
  </conditionalFormatting>
  <conditionalFormatting sqref="CP56">
    <cfRule type="expression" dxfId="81" priority="85" stopIfTrue="1">
      <formula>AND($C84="Low Risk",CP$7&gt;=$F84,CP$7&lt;=$F84+$G84-1)</formula>
    </cfRule>
    <cfRule type="expression" dxfId="80" priority="86" stopIfTrue="1">
      <formula>AND($C84="High Risk",CP$7&gt;=$F84,CP$7&lt;=$F84+$G84-1)</formula>
    </cfRule>
    <cfRule type="expression" dxfId="79" priority="87" stopIfTrue="1">
      <formula>AND($C84="On Track",CP$7&gt;=$F84,CP$7&lt;=$F84+$G84-1)</formula>
    </cfRule>
    <cfRule type="expression" dxfId="78" priority="88" stopIfTrue="1">
      <formula>AND($C84="Med Risk",CP$7&gt;=$F84,CP$7&lt;=$F84+$G84-1)</formula>
    </cfRule>
    <cfRule type="expression" dxfId="77" priority="89" stopIfTrue="1">
      <formula>AND(LEN($C84)=0,CP$7&gt;=$F84,CP$7&lt;=$F84+$G84-1)</formula>
    </cfRule>
  </conditionalFormatting>
  <conditionalFormatting sqref="CQ57">
    <cfRule type="expression" dxfId="76" priority="78">
      <formula>AND(TODAY()&gt;=CQ$7,TODAY()&lt;CR$7)</formula>
    </cfRule>
  </conditionalFormatting>
  <conditionalFormatting sqref="CQ57">
    <cfRule type="expression" dxfId="75" priority="80" stopIfTrue="1">
      <formula>AND($C82="Low Risk",CQ$7&gt;=$F82,CQ$7&lt;=$F82+$G82-1)</formula>
    </cfRule>
    <cfRule type="expression" dxfId="74" priority="81" stopIfTrue="1">
      <formula>AND($C82="High Risk",CQ$7&gt;=$F82,CQ$7&lt;=$F82+$G82-1)</formula>
    </cfRule>
    <cfRule type="expression" dxfId="73" priority="82" stopIfTrue="1">
      <formula>AND($C82="On Track",CQ$7&gt;=$F82,CQ$7&lt;=$F82+$G82-1)</formula>
    </cfRule>
    <cfRule type="expression" dxfId="72" priority="83" stopIfTrue="1">
      <formula>AND($C82="Med Risk",CQ$7&gt;=$F82,CQ$7&lt;=$F82+$G82-1)</formula>
    </cfRule>
    <cfRule type="expression" dxfId="71" priority="84" stopIfTrue="1">
      <formula>AND(LEN($C82)=0,CQ$7&gt;=$F82,CQ$7&lt;=$F82+$G82-1)</formula>
    </cfRule>
  </conditionalFormatting>
  <conditionalFormatting sqref="CQ57">
    <cfRule type="expression" dxfId="70" priority="73" stopIfTrue="1">
      <formula>AND($C85="Low Risk",CQ$7&gt;=$F85,CQ$7&lt;=$F85+$G85-1)</formula>
    </cfRule>
    <cfRule type="expression" dxfId="69" priority="74" stopIfTrue="1">
      <formula>AND($C85="High Risk",CQ$7&gt;=$F85,CQ$7&lt;=$F85+$G85-1)</formula>
    </cfRule>
    <cfRule type="expression" dxfId="68" priority="75" stopIfTrue="1">
      <formula>AND($C85="On Track",CQ$7&gt;=$F85,CQ$7&lt;=$F85+$G85-1)</formula>
    </cfRule>
    <cfRule type="expression" dxfId="67" priority="76" stopIfTrue="1">
      <formula>AND($C85="Med Risk",CQ$7&gt;=$F85,CQ$7&lt;=$F85+$G85-1)</formula>
    </cfRule>
    <cfRule type="expression" dxfId="66" priority="77" stopIfTrue="1">
      <formula>AND(LEN($C85)=0,CQ$7&gt;=$F85,CQ$7&lt;=$F85+$G85-1)</formula>
    </cfRule>
  </conditionalFormatting>
  <conditionalFormatting sqref="CR57">
    <cfRule type="expression" dxfId="65" priority="66">
      <formula>AND(TODAY()&gt;=CR$7,TODAY()&lt;CS$7)</formula>
    </cfRule>
  </conditionalFormatting>
  <conditionalFormatting sqref="CR57">
    <cfRule type="expression" dxfId="64" priority="68" stopIfTrue="1">
      <formula>AND($C82="Low Risk",CR$7&gt;=$F82,CR$7&lt;=$F82+$G82-1)</formula>
    </cfRule>
    <cfRule type="expression" dxfId="63" priority="69" stopIfTrue="1">
      <formula>AND($C82="High Risk",CR$7&gt;=$F82,CR$7&lt;=$F82+$G82-1)</formula>
    </cfRule>
    <cfRule type="expression" dxfId="62" priority="70" stopIfTrue="1">
      <formula>AND($C82="On Track",CR$7&gt;=$F82,CR$7&lt;=$F82+$G82-1)</formula>
    </cfRule>
    <cfRule type="expression" dxfId="61" priority="71" stopIfTrue="1">
      <formula>AND($C82="Med Risk",CR$7&gt;=$F82,CR$7&lt;=$F82+$G82-1)</formula>
    </cfRule>
    <cfRule type="expression" dxfId="60" priority="72" stopIfTrue="1">
      <formula>AND(LEN($C82)=0,CR$7&gt;=$F82,CR$7&lt;=$F82+$G82-1)</formula>
    </cfRule>
  </conditionalFormatting>
  <conditionalFormatting sqref="CR57">
    <cfRule type="expression" dxfId="59" priority="61" stopIfTrue="1">
      <formula>AND($C85="Low Risk",CR$7&gt;=$F85,CR$7&lt;=$F85+$G85-1)</formula>
    </cfRule>
    <cfRule type="expression" dxfId="58" priority="62" stopIfTrue="1">
      <formula>AND($C85="High Risk",CR$7&gt;=$F85,CR$7&lt;=$F85+$G85-1)</formula>
    </cfRule>
    <cfRule type="expression" dxfId="57" priority="63" stopIfTrue="1">
      <formula>AND($C85="On Track",CR$7&gt;=$F85,CR$7&lt;=$F85+$G85-1)</formula>
    </cfRule>
    <cfRule type="expression" dxfId="56" priority="64" stopIfTrue="1">
      <formula>AND($C85="Med Risk",CR$7&gt;=$F85,CR$7&lt;=$F85+$G85-1)</formula>
    </cfRule>
    <cfRule type="expression" dxfId="55" priority="65" stopIfTrue="1">
      <formula>AND(LEN($C85)=0,CR$7&gt;=$F85,CR$7&lt;=$F85+$G85-1)</formula>
    </cfRule>
  </conditionalFormatting>
  <conditionalFormatting sqref="CS57">
    <cfRule type="expression" dxfId="54" priority="54">
      <formula>AND(TODAY()&gt;=CS$7,TODAY()&lt;CT$7)</formula>
    </cfRule>
  </conditionalFormatting>
  <conditionalFormatting sqref="CS57">
    <cfRule type="expression" dxfId="53" priority="56" stopIfTrue="1">
      <formula>AND($C82="Low Risk",CS$7&gt;=$F82,CS$7&lt;=$F82+$G82-1)</formula>
    </cfRule>
    <cfRule type="expression" dxfId="52" priority="57" stopIfTrue="1">
      <formula>AND($C82="High Risk",CS$7&gt;=$F82,CS$7&lt;=$F82+$G82-1)</formula>
    </cfRule>
    <cfRule type="expression" dxfId="51" priority="58" stopIfTrue="1">
      <formula>AND($C82="On Track",CS$7&gt;=$F82,CS$7&lt;=$F82+$G82-1)</formula>
    </cfRule>
    <cfRule type="expression" dxfId="50" priority="59" stopIfTrue="1">
      <formula>AND($C82="Med Risk",CS$7&gt;=$F82,CS$7&lt;=$F82+$G82-1)</formula>
    </cfRule>
    <cfRule type="expression" dxfId="49" priority="60" stopIfTrue="1">
      <formula>AND(LEN($C82)=0,CS$7&gt;=$F82,CS$7&lt;=$F82+$G82-1)</formula>
    </cfRule>
  </conditionalFormatting>
  <conditionalFormatting sqref="CS57">
    <cfRule type="expression" dxfId="48" priority="49" stopIfTrue="1">
      <formula>AND($C85="Low Risk",CS$7&gt;=$F85,CS$7&lt;=$F85+$G85-1)</formula>
    </cfRule>
    <cfRule type="expression" dxfId="47" priority="50" stopIfTrue="1">
      <formula>AND($C85="High Risk",CS$7&gt;=$F85,CS$7&lt;=$F85+$G85-1)</formula>
    </cfRule>
    <cfRule type="expression" dxfId="46" priority="51" stopIfTrue="1">
      <formula>AND($C85="On Track",CS$7&gt;=$F85,CS$7&lt;=$F85+$G85-1)</formula>
    </cfRule>
    <cfRule type="expression" dxfId="45" priority="52" stopIfTrue="1">
      <formula>AND($C85="Med Risk",CS$7&gt;=$F85,CS$7&lt;=$F85+$G85-1)</formula>
    </cfRule>
    <cfRule type="expression" dxfId="44" priority="53" stopIfTrue="1">
      <formula>AND(LEN($C85)=0,CS$7&gt;=$F85,CS$7&lt;=$F85+$G85-1)</formula>
    </cfRule>
  </conditionalFormatting>
  <conditionalFormatting sqref="CT57">
    <cfRule type="expression" dxfId="43" priority="42">
      <formula>AND(TODAY()&gt;=CT$7,TODAY()&lt;CU$7)</formula>
    </cfRule>
  </conditionalFormatting>
  <conditionalFormatting sqref="CT57">
    <cfRule type="expression" dxfId="42" priority="44" stopIfTrue="1">
      <formula>AND($C82="Low Risk",CT$7&gt;=$F82,CT$7&lt;=$F82+$G82-1)</formula>
    </cfRule>
    <cfRule type="expression" dxfId="41" priority="45" stopIfTrue="1">
      <formula>AND($C82="High Risk",CT$7&gt;=$F82,CT$7&lt;=$F82+$G82-1)</formula>
    </cfRule>
    <cfRule type="expression" dxfId="40" priority="46" stopIfTrue="1">
      <formula>AND($C82="On Track",CT$7&gt;=$F82,CT$7&lt;=$F82+$G82-1)</formula>
    </cfRule>
    <cfRule type="expression" dxfId="39" priority="47" stopIfTrue="1">
      <formula>AND($C82="Med Risk",CT$7&gt;=$F82,CT$7&lt;=$F82+$G82-1)</formula>
    </cfRule>
    <cfRule type="expression" dxfId="38" priority="48" stopIfTrue="1">
      <formula>AND(LEN($C82)=0,CT$7&gt;=$F82,CT$7&lt;=$F82+$G82-1)</formula>
    </cfRule>
  </conditionalFormatting>
  <conditionalFormatting sqref="CT57">
    <cfRule type="expression" dxfId="37" priority="37" stopIfTrue="1">
      <formula>AND($C85="Low Risk",CT$7&gt;=$F85,CT$7&lt;=$F85+$G85-1)</formula>
    </cfRule>
    <cfRule type="expression" dxfId="36" priority="38" stopIfTrue="1">
      <formula>AND($C85="High Risk",CT$7&gt;=$F85,CT$7&lt;=$F85+$G85-1)</formula>
    </cfRule>
    <cfRule type="expression" dxfId="35" priority="39" stopIfTrue="1">
      <formula>AND($C85="On Track",CT$7&gt;=$F85,CT$7&lt;=$F85+$G85-1)</formula>
    </cfRule>
    <cfRule type="expression" dxfId="34" priority="40" stopIfTrue="1">
      <formula>AND($C85="Med Risk",CT$7&gt;=$F85,CT$7&lt;=$F85+$G85-1)</formula>
    </cfRule>
    <cfRule type="expression" dxfId="33" priority="41" stopIfTrue="1">
      <formula>AND(LEN($C85)=0,CT$7&gt;=$F85,CT$7&lt;=$F85+$G85-1)</formula>
    </cfRule>
  </conditionalFormatting>
  <conditionalFormatting sqref="CU58">
    <cfRule type="expression" dxfId="32" priority="30">
      <formula>AND(TODAY()&gt;=CU$7,TODAY()&lt;CV$7)</formula>
    </cfRule>
  </conditionalFormatting>
  <conditionalFormatting sqref="CU58">
    <cfRule type="expression" dxfId="31" priority="32" stopIfTrue="1">
      <formula>AND($C83="Low Risk",CU$7&gt;=$F83,CU$7&lt;=$F83+$G83-1)</formula>
    </cfRule>
    <cfRule type="expression" dxfId="30" priority="33" stopIfTrue="1">
      <formula>AND($C83="High Risk",CU$7&gt;=$F83,CU$7&lt;=$F83+$G83-1)</formula>
    </cfRule>
    <cfRule type="expression" dxfId="29" priority="34" stopIfTrue="1">
      <formula>AND($C83="On Track",CU$7&gt;=$F83,CU$7&lt;=$F83+$G83-1)</formula>
    </cfRule>
    <cfRule type="expression" dxfId="28" priority="35" stopIfTrue="1">
      <formula>AND($C83="Med Risk",CU$7&gt;=$F83,CU$7&lt;=$F83+$G83-1)</formula>
    </cfRule>
    <cfRule type="expression" dxfId="27" priority="36" stopIfTrue="1">
      <formula>AND(LEN($C83)=0,CU$7&gt;=$F83,CU$7&lt;=$F83+$G83-1)</formula>
    </cfRule>
  </conditionalFormatting>
  <conditionalFormatting sqref="CU58">
    <cfRule type="expression" dxfId="26" priority="25" stopIfTrue="1">
      <formula>AND($C86="Low Risk",CU$7&gt;=$F86,CU$7&lt;=$F86+$G86-1)</formula>
    </cfRule>
    <cfRule type="expression" dxfId="25" priority="26" stopIfTrue="1">
      <formula>AND($C86="High Risk",CU$7&gt;=$F86,CU$7&lt;=$F86+$G86-1)</formula>
    </cfRule>
    <cfRule type="expression" dxfId="24" priority="27" stopIfTrue="1">
      <formula>AND($C86="On Track",CU$7&gt;=$F86,CU$7&lt;=$F86+$G86-1)</formula>
    </cfRule>
    <cfRule type="expression" dxfId="23" priority="28" stopIfTrue="1">
      <formula>AND($C86="Med Risk",CU$7&gt;=$F86,CU$7&lt;=$F86+$G86-1)</formula>
    </cfRule>
    <cfRule type="expression" dxfId="22" priority="29" stopIfTrue="1">
      <formula>AND(LEN($C86)=0,CU$7&gt;=$F86,CU$7&lt;=$F86+$G86-1)</formula>
    </cfRule>
  </conditionalFormatting>
  <conditionalFormatting sqref="CV58">
    <cfRule type="expression" dxfId="21" priority="18">
      <formula>AND(TODAY()&gt;=CV$7,TODAY()&lt;CW$7)</formula>
    </cfRule>
  </conditionalFormatting>
  <conditionalFormatting sqref="CV58">
    <cfRule type="expression" dxfId="20" priority="20" stopIfTrue="1">
      <formula>AND($C83="Low Risk",CV$7&gt;=$F83,CV$7&lt;=$F83+$G83-1)</formula>
    </cfRule>
    <cfRule type="expression" dxfId="19" priority="21" stopIfTrue="1">
      <formula>AND($C83="High Risk",CV$7&gt;=$F83,CV$7&lt;=$F83+$G83-1)</formula>
    </cfRule>
    <cfRule type="expression" dxfId="18" priority="22" stopIfTrue="1">
      <formula>AND($C83="On Track",CV$7&gt;=$F83,CV$7&lt;=$F83+$G83-1)</formula>
    </cfRule>
    <cfRule type="expression" dxfId="17" priority="23" stopIfTrue="1">
      <formula>AND($C83="Med Risk",CV$7&gt;=$F83,CV$7&lt;=$F83+$G83-1)</formula>
    </cfRule>
    <cfRule type="expression" dxfId="16" priority="24" stopIfTrue="1">
      <formula>AND(LEN($C83)=0,CV$7&gt;=$F83,CV$7&lt;=$F83+$G83-1)</formula>
    </cfRule>
  </conditionalFormatting>
  <conditionalFormatting sqref="CV58">
    <cfRule type="expression" dxfId="15" priority="13" stopIfTrue="1">
      <formula>AND($C86="Low Risk",CV$7&gt;=$F86,CV$7&lt;=$F86+$G86-1)</formula>
    </cfRule>
    <cfRule type="expression" dxfId="14" priority="14" stopIfTrue="1">
      <formula>AND($C86="High Risk",CV$7&gt;=$F86,CV$7&lt;=$F86+$G86-1)</formula>
    </cfRule>
    <cfRule type="expression" dxfId="13" priority="15" stopIfTrue="1">
      <formula>AND($C86="On Track",CV$7&gt;=$F86,CV$7&lt;=$F86+$G86-1)</formula>
    </cfRule>
    <cfRule type="expression" dxfId="12" priority="16" stopIfTrue="1">
      <formula>AND($C86="Med Risk",CV$7&gt;=$F86,CV$7&lt;=$F86+$G86-1)</formula>
    </cfRule>
    <cfRule type="expression" dxfId="11" priority="17" stopIfTrue="1">
      <formula>AND(LEN($C86)=0,CV$7&gt;=$F86,CV$7&lt;=$F86+$G86-1)</formula>
    </cfRule>
  </conditionalFormatting>
  <conditionalFormatting sqref="CW58">
    <cfRule type="expression" dxfId="10" priority="6">
      <formula>AND(TODAY()&gt;=CW$7,TODAY()&lt;CX$7)</formula>
    </cfRule>
  </conditionalFormatting>
  <conditionalFormatting sqref="CW58">
    <cfRule type="expression" dxfId="9" priority="8" stopIfTrue="1">
      <formula>AND($C83="Low Risk",CW$7&gt;=$F83,CW$7&lt;=$F83+$G83-1)</formula>
    </cfRule>
    <cfRule type="expression" dxfId="8" priority="9" stopIfTrue="1">
      <formula>AND($C83="High Risk",CW$7&gt;=$F83,CW$7&lt;=$F83+$G83-1)</formula>
    </cfRule>
    <cfRule type="expression" dxfId="7" priority="10" stopIfTrue="1">
      <formula>AND($C83="On Track",CW$7&gt;=$F83,CW$7&lt;=$F83+$G83-1)</formula>
    </cfRule>
    <cfRule type="expression" dxfId="6" priority="11" stopIfTrue="1">
      <formula>AND($C83="Med Risk",CW$7&gt;=$F83,CW$7&lt;=$F83+$G83-1)</formula>
    </cfRule>
    <cfRule type="expression" dxfId="5" priority="12" stopIfTrue="1">
      <formula>AND(LEN($C83)=0,CW$7&gt;=$F83,CW$7&lt;=$F83+$G83-1)</formula>
    </cfRule>
  </conditionalFormatting>
  <conditionalFormatting sqref="CW58">
    <cfRule type="expression" dxfId="4" priority="1" stopIfTrue="1">
      <formula>AND($C86="Low Risk",CW$7&gt;=$F86,CW$7&lt;=$F86+$G86-1)</formula>
    </cfRule>
    <cfRule type="expression" dxfId="3" priority="2" stopIfTrue="1">
      <formula>AND($C86="High Risk",CW$7&gt;=$F86,CW$7&lt;=$F86+$G86-1)</formula>
    </cfRule>
    <cfRule type="expression" dxfId="2" priority="3" stopIfTrue="1">
      <formula>AND($C86="On Track",CW$7&gt;=$F86,CW$7&lt;=$F86+$G86-1)</formula>
    </cfRule>
    <cfRule type="expression" dxfId="1" priority="4" stopIfTrue="1">
      <formula>AND($C86="Med Risk",CW$7&gt;=$F86,CW$7&lt;=$F86+$G86-1)</formula>
    </cfRule>
    <cfRule type="expression" dxfId="0" priority="5" stopIfTrue="1">
      <formula>AND(LEN($C86)=0,CW$7&gt;=$F86,CW$7&lt;=$F86+$G86-1)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66"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66" xr:uid="{659FD5CB-B62B-4854-B8A9-29F1F70930AC}"/>
    <dataValidation allowBlank="1" showInputMessage="1" showErrorMessage="1" prompt="This is an empty row" sqref="A35:A65" xr:uid="{60F6BB2A-523D-41BA-B324-85E19FB9FF7E}"/>
  </dataValidations>
  <pageMargins left="0.5" right="0.5" top="0.5" bottom="0.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E9:E11 E14:E67</xm:sqref>
        </x14:conditionalFormatting>
        <x14:conditionalFormatting xmlns:xm="http://schemas.microsoft.com/office/excel/2006/main">
          <x14:cfRule type="dataBar" id="{23380042-507D-4886-8120-1852399D1998}">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FB404E8B-746A-4F98-9BDC-35638B2BF06E}">
            <x14:dataBar minLength="0" maxLength="100" gradient="0">
              <x14:cfvo type="num">
                <xm:f>0</xm:f>
              </x14:cfvo>
              <x14:cfvo type="num">
                <xm:f>1</xm:f>
              </x14:cfvo>
              <x14:negativeFillColor rgb="FFFF0000"/>
              <x14:axisColor rgb="FF000000"/>
            </x14:dataBar>
          </x14:cfRule>
          <xm:sqref>E13</xm:sqref>
        </x14:conditionalFormatting>
        <x14:conditionalFormatting xmlns:xm="http://schemas.microsoft.com/office/excel/2006/main">
          <x14:cfRule type="iconSet" priority="527"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I10:BL42 I43:AX43 AZ43:BL43 I44:BL65</xm:sqref>
        </x14:conditionalFormatting>
        <x14:conditionalFormatting xmlns:xm="http://schemas.microsoft.com/office/excel/2006/main">
          <x14:cfRule type="iconSet" priority="488" id="{75FB6965-DE21-4829-8542-8D595F978F71}">
            <x14:iconSet iconSet="3Stars" showValue="0" custom="1">
              <x14:cfvo type="percent">
                <xm:f>0</xm:f>
              </x14:cfvo>
              <x14:cfvo type="num">
                <xm:f>1</xm:f>
              </x14:cfvo>
              <x14:cfvo type="num">
                <xm:f>2</xm:f>
              </x14:cfvo>
              <x14:cfIcon iconSet="NoIcons" iconId="0"/>
              <x14:cfIcon iconSet="3Flags" iconId="1"/>
              <x14:cfIcon iconSet="3Signs" iconId="0"/>
            </x14:iconSet>
          </x14:cfRule>
          <xm:sqref>I66:BL66</xm:sqref>
        </x14:conditionalFormatting>
        <x14:conditionalFormatting xmlns:xm="http://schemas.microsoft.com/office/excel/2006/main">
          <x14:cfRule type="iconSet" priority="367" id="{61BA1D3A-AE22-4C1A-A007-D122A5AEECB5}">
            <x14:iconSet iconSet="3Stars" showValue="0" custom="1">
              <x14:cfvo type="percent">
                <xm:f>0</xm:f>
              </x14:cfvo>
              <x14:cfvo type="num">
                <xm:f>1</xm:f>
              </x14:cfvo>
              <x14:cfvo type="num">
                <xm:f>2</xm:f>
              </x14:cfvo>
              <x14:cfIcon iconSet="NoIcons" iconId="0"/>
              <x14:cfIcon iconSet="3Flags" iconId="1"/>
              <x14:cfIcon iconSet="3Signs" iconId="0"/>
            </x14:iconSet>
          </x14:cfRule>
          <xm:sqref>BM47</xm:sqref>
        </x14:conditionalFormatting>
        <x14:conditionalFormatting xmlns:xm="http://schemas.microsoft.com/office/excel/2006/main">
          <x14:cfRule type="iconSet" priority="355" id="{B1024F6E-ED00-4D3C-90F3-2FB1604FCBB3}">
            <x14:iconSet iconSet="3Stars" showValue="0" custom="1">
              <x14:cfvo type="percent">
                <xm:f>0</xm:f>
              </x14:cfvo>
              <x14:cfvo type="num">
                <xm:f>1</xm:f>
              </x14:cfvo>
              <x14:cfvo type="num">
                <xm:f>2</xm:f>
              </x14:cfvo>
              <x14:cfIcon iconSet="NoIcons" iconId="0"/>
              <x14:cfIcon iconSet="3Flags" iconId="1"/>
              <x14:cfIcon iconSet="3Signs" iconId="0"/>
            </x14:iconSet>
          </x14:cfRule>
          <xm:sqref>BN48</xm:sqref>
        </x14:conditionalFormatting>
        <x14:conditionalFormatting xmlns:xm="http://schemas.microsoft.com/office/excel/2006/main">
          <x14:cfRule type="iconSet" priority="343" id="{BC610F56-90EE-4F76-B68F-EFA38A3D7B3C}">
            <x14:iconSet iconSet="3Stars" showValue="0" custom="1">
              <x14:cfvo type="percent">
                <xm:f>0</xm:f>
              </x14:cfvo>
              <x14:cfvo type="num">
                <xm:f>1</xm:f>
              </x14:cfvo>
              <x14:cfvo type="num">
                <xm:f>2</xm:f>
              </x14:cfvo>
              <x14:cfIcon iconSet="NoIcons" iconId="0"/>
              <x14:cfIcon iconSet="3Flags" iconId="1"/>
              <x14:cfIcon iconSet="3Signs" iconId="0"/>
            </x14:iconSet>
          </x14:cfRule>
          <xm:sqref>BO48</xm:sqref>
        </x14:conditionalFormatting>
        <x14:conditionalFormatting xmlns:xm="http://schemas.microsoft.com/office/excel/2006/main">
          <x14:cfRule type="iconSet" priority="331" id="{BC59D125-943D-421F-8872-AB13DB554DCF}">
            <x14:iconSet iconSet="3Stars" showValue="0" custom="1">
              <x14:cfvo type="percent">
                <xm:f>0</xm:f>
              </x14:cfvo>
              <x14:cfvo type="num">
                <xm:f>1</xm:f>
              </x14:cfvo>
              <x14:cfvo type="num">
                <xm:f>2</xm:f>
              </x14:cfvo>
              <x14:cfIcon iconSet="NoIcons" iconId="0"/>
              <x14:cfIcon iconSet="3Flags" iconId="1"/>
              <x14:cfIcon iconSet="3Signs" iconId="0"/>
            </x14:iconSet>
          </x14:cfRule>
          <xm:sqref>BP48</xm:sqref>
        </x14:conditionalFormatting>
        <x14:conditionalFormatting xmlns:xm="http://schemas.microsoft.com/office/excel/2006/main">
          <x14:cfRule type="iconSet" priority="319" id="{60C13938-FB0A-42B2-B3D1-E426469F7A48}">
            <x14:iconSet iconSet="3Stars" showValue="0" custom="1">
              <x14:cfvo type="percent">
                <xm:f>0</xm:f>
              </x14:cfvo>
              <x14:cfvo type="num">
                <xm:f>1</xm:f>
              </x14:cfvo>
              <x14:cfvo type="num">
                <xm:f>2</xm:f>
              </x14:cfvo>
              <x14:cfIcon iconSet="NoIcons" iconId="0"/>
              <x14:cfIcon iconSet="3Flags" iconId="1"/>
              <x14:cfIcon iconSet="3Signs" iconId="0"/>
            </x14:iconSet>
          </x14:cfRule>
          <xm:sqref>BQ48</xm:sqref>
        </x14:conditionalFormatting>
        <x14:conditionalFormatting xmlns:xm="http://schemas.microsoft.com/office/excel/2006/main">
          <x14:cfRule type="iconSet" priority="307" id="{3EED0256-2C4A-48A5-B8C2-906BF0B17D02}">
            <x14:iconSet iconSet="3Stars" showValue="0" custom="1">
              <x14:cfvo type="percent">
                <xm:f>0</xm:f>
              </x14:cfvo>
              <x14:cfvo type="num">
                <xm:f>1</xm:f>
              </x14:cfvo>
              <x14:cfvo type="num">
                <xm:f>2</xm:f>
              </x14:cfvo>
              <x14:cfIcon iconSet="NoIcons" iconId="0"/>
              <x14:cfIcon iconSet="3Flags" iconId="1"/>
              <x14:cfIcon iconSet="3Signs" iconId="0"/>
            </x14:iconSet>
          </x14:cfRule>
          <xm:sqref>BR48</xm:sqref>
        </x14:conditionalFormatting>
        <x14:conditionalFormatting xmlns:xm="http://schemas.microsoft.com/office/excel/2006/main">
          <x14:cfRule type="iconSet" priority="295" id="{9127BC0E-E4D7-4997-A73B-2665E98316EF}">
            <x14:iconSet iconSet="3Stars" showValue="0" custom="1">
              <x14:cfvo type="percent">
                <xm:f>0</xm:f>
              </x14:cfvo>
              <x14:cfvo type="num">
                <xm:f>1</xm:f>
              </x14:cfvo>
              <x14:cfvo type="num">
                <xm:f>2</xm:f>
              </x14:cfvo>
              <x14:cfIcon iconSet="NoIcons" iconId="0"/>
              <x14:cfIcon iconSet="3Flags" iconId="1"/>
              <x14:cfIcon iconSet="3Signs" iconId="0"/>
            </x14:iconSet>
          </x14:cfRule>
          <xm:sqref>BS48:BY48</xm:sqref>
        </x14:conditionalFormatting>
        <x14:conditionalFormatting xmlns:xm="http://schemas.microsoft.com/office/excel/2006/main">
          <x14:cfRule type="iconSet" priority="283" id="{10B57BA9-5DBF-4558-8932-213B2204AC11}">
            <x14:iconSet iconSet="3Stars" showValue="0" custom="1">
              <x14:cfvo type="percent">
                <xm:f>0</xm:f>
              </x14:cfvo>
              <x14:cfvo type="num">
                <xm:f>1</xm:f>
              </x14:cfvo>
              <x14:cfvo type="num">
                <xm:f>2</xm:f>
              </x14:cfvo>
              <x14:cfIcon iconSet="NoIcons" iconId="0"/>
              <x14:cfIcon iconSet="3Flags" iconId="1"/>
              <x14:cfIcon iconSet="3Signs" iconId="0"/>
            </x14:iconSet>
          </x14:cfRule>
          <xm:sqref>BZ49</xm:sqref>
        </x14:conditionalFormatting>
        <x14:conditionalFormatting xmlns:xm="http://schemas.microsoft.com/office/excel/2006/main">
          <x14:cfRule type="iconSet" priority="271" id="{0283AE41-A185-49DF-B3BC-3FA67B283499}">
            <x14:iconSet iconSet="3Stars" showValue="0" custom="1">
              <x14:cfvo type="percent">
                <xm:f>0</xm:f>
              </x14:cfvo>
              <x14:cfvo type="num">
                <xm:f>1</xm:f>
              </x14:cfvo>
              <x14:cfvo type="num">
                <xm:f>2</xm:f>
              </x14:cfvo>
              <x14:cfIcon iconSet="NoIcons" iconId="0"/>
              <x14:cfIcon iconSet="3Flags" iconId="1"/>
              <x14:cfIcon iconSet="3Signs" iconId="0"/>
            </x14:iconSet>
          </x14:cfRule>
          <xm:sqref>CA49</xm:sqref>
        </x14:conditionalFormatting>
        <x14:conditionalFormatting xmlns:xm="http://schemas.microsoft.com/office/excel/2006/main">
          <x14:cfRule type="iconSet" priority="259" id="{44D14932-1298-4EFA-9C2D-99AFF952DEC5}">
            <x14:iconSet iconSet="3Stars" showValue="0" custom="1">
              <x14:cfvo type="percent">
                <xm:f>0</xm:f>
              </x14:cfvo>
              <x14:cfvo type="num">
                <xm:f>1</xm:f>
              </x14:cfvo>
              <x14:cfvo type="num">
                <xm:f>2</xm:f>
              </x14:cfvo>
              <x14:cfIcon iconSet="NoIcons" iconId="0"/>
              <x14:cfIcon iconSet="3Flags" iconId="1"/>
              <x14:cfIcon iconSet="3Signs" iconId="0"/>
            </x14:iconSet>
          </x14:cfRule>
          <xm:sqref>CB50</xm:sqref>
        </x14:conditionalFormatting>
        <x14:conditionalFormatting xmlns:xm="http://schemas.microsoft.com/office/excel/2006/main">
          <x14:cfRule type="iconSet" priority="247" id="{765FF9CA-F17C-4AA9-A536-A1D89330D4C1}">
            <x14:iconSet iconSet="3Stars" showValue="0" custom="1">
              <x14:cfvo type="percent">
                <xm:f>0</xm:f>
              </x14:cfvo>
              <x14:cfvo type="num">
                <xm:f>1</xm:f>
              </x14:cfvo>
              <x14:cfvo type="num">
                <xm:f>2</xm:f>
              </x14:cfvo>
              <x14:cfIcon iconSet="NoIcons" iconId="0"/>
              <x14:cfIcon iconSet="3Flags" iconId="1"/>
              <x14:cfIcon iconSet="3Signs" iconId="0"/>
            </x14:iconSet>
          </x14:cfRule>
          <xm:sqref>CC50</xm:sqref>
        </x14:conditionalFormatting>
        <x14:conditionalFormatting xmlns:xm="http://schemas.microsoft.com/office/excel/2006/main">
          <x14:cfRule type="iconSet" priority="235" id="{42622EAD-1585-4BCB-9A9A-209E244461BD}">
            <x14:iconSet iconSet="3Stars" showValue="0" custom="1">
              <x14:cfvo type="percent">
                <xm:f>0</xm:f>
              </x14:cfvo>
              <x14:cfvo type="num">
                <xm:f>1</xm:f>
              </x14:cfvo>
              <x14:cfvo type="num">
                <xm:f>2</xm:f>
              </x14:cfvo>
              <x14:cfIcon iconSet="NoIcons" iconId="0"/>
              <x14:cfIcon iconSet="3Flags" iconId="1"/>
              <x14:cfIcon iconSet="3Signs" iconId="0"/>
            </x14:iconSet>
          </x14:cfRule>
          <xm:sqref>CD50</xm:sqref>
        </x14:conditionalFormatting>
        <x14:conditionalFormatting xmlns:xm="http://schemas.microsoft.com/office/excel/2006/main">
          <x14:cfRule type="iconSet" priority="223" id="{4A13A13F-510B-4453-9EB6-CE8C8E493236}">
            <x14:iconSet iconSet="3Stars" showValue="0" custom="1">
              <x14:cfvo type="percent">
                <xm:f>0</xm:f>
              </x14:cfvo>
              <x14:cfvo type="num">
                <xm:f>1</xm:f>
              </x14:cfvo>
              <x14:cfvo type="num">
                <xm:f>2</xm:f>
              </x14:cfvo>
              <x14:cfIcon iconSet="NoIcons" iconId="0"/>
              <x14:cfIcon iconSet="3Flags" iconId="1"/>
              <x14:cfIcon iconSet="3Signs" iconId="0"/>
            </x14:iconSet>
          </x14:cfRule>
          <xm:sqref>CE52</xm:sqref>
        </x14:conditionalFormatting>
        <x14:conditionalFormatting xmlns:xm="http://schemas.microsoft.com/office/excel/2006/main">
          <x14:cfRule type="iconSet" priority="211" id="{1123A156-F3DB-46C4-8B8A-CE97D2E3304C}">
            <x14:iconSet iconSet="3Stars" showValue="0" custom="1">
              <x14:cfvo type="percent">
                <xm:f>0</xm:f>
              </x14:cfvo>
              <x14:cfvo type="num">
                <xm:f>1</xm:f>
              </x14:cfvo>
              <x14:cfvo type="num">
                <xm:f>2</xm:f>
              </x14:cfvo>
              <x14:cfIcon iconSet="NoIcons" iconId="0"/>
              <x14:cfIcon iconSet="3Flags" iconId="1"/>
              <x14:cfIcon iconSet="3Signs" iconId="0"/>
            </x14:iconSet>
          </x14:cfRule>
          <xm:sqref>CF52</xm:sqref>
        </x14:conditionalFormatting>
        <x14:conditionalFormatting xmlns:xm="http://schemas.microsoft.com/office/excel/2006/main">
          <x14:cfRule type="iconSet" priority="199" id="{7016C8D5-BBD0-40A2-BF6C-3FEAB160CED9}">
            <x14:iconSet iconSet="3Stars" showValue="0" custom="1">
              <x14:cfvo type="percent">
                <xm:f>0</xm:f>
              </x14:cfvo>
              <x14:cfvo type="num">
                <xm:f>1</xm:f>
              </x14:cfvo>
              <x14:cfvo type="num">
                <xm:f>2</xm:f>
              </x14:cfvo>
              <x14:cfIcon iconSet="NoIcons" iconId="0"/>
              <x14:cfIcon iconSet="3Flags" iconId="1"/>
              <x14:cfIcon iconSet="3Signs" iconId="0"/>
            </x14:iconSet>
          </x14:cfRule>
          <xm:sqref>CG52</xm:sqref>
        </x14:conditionalFormatting>
        <x14:conditionalFormatting xmlns:xm="http://schemas.microsoft.com/office/excel/2006/main">
          <x14:cfRule type="iconSet" priority="187" id="{70C196D1-0C79-4188-85DD-47B0A7B4875B}">
            <x14:iconSet iconSet="3Stars" showValue="0" custom="1">
              <x14:cfvo type="percent">
                <xm:f>0</xm:f>
              </x14:cfvo>
              <x14:cfvo type="num">
                <xm:f>1</xm:f>
              </x14:cfvo>
              <x14:cfvo type="num">
                <xm:f>2</xm:f>
              </x14:cfvo>
              <x14:cfIcon iconSet="NoIcons" iconId="0"/>
              <x14:cfIcon iconSet="3Flags" iconId="1"/>
              <x14:cfIcon iconSet="3Signs" iconId="0"/>
            </x14:iconSet>
          </x14:cfRule>
          <xm:sqref>CH52</xm:sqref>
        </x14:conditionalFormatting>
        <x14:conditionalFormatting xmlns:xm="http://schemas.microsoft.com/office/excel/2006/main">
          <x14:cfRule type="iconSet" priority="175" id="{9316B8F1-4E26-4EDF-86FF-0A0825525B62}">
            <x14:iconSet iconSet="3Stars" showValue="0" custom="1">
              <x14:cfvo type="percent">
                <xm:f>0</xm:f>
              </x14:cfvo>
              <x14:cfvo type="num">
                <xm:f>1</xm:f>
              </x14:cfvo>
              <x14:cfvo type="num">
                <xm:f>2</xm:f>
              </x14:cfvo>
              <x14:cfIcon iconSet="NoIcons" iconId="0"/>
              <x14:cfIcon iconSet="3Flags" iconId="1"/>
              <x14:cfIcon iconSet="3Signs" iconId="0"/>
            </x14:iconSet>
          </x14:cfRule>
          <xm:sqref>CI52</xm:sqref>
        </x14:conditionalFormatting>
        <x14:conditionalFormatting xmlns:xm="http://schemas.microsoft.com/office/excel/2006/main">
          <x14:cfRule type="iconSet" priority="163" id="{E2E6AD47-77CA-49F6-A793-7871D2A80EFA}">
            <x14:iconSet iconSet="3Stars" showValue="0" custom="1">
              <x14:cfvo type="percent">
                <xm:f>0</xm:f>
              </x14:cfvo>
              <x14:cfvo type="num">
                <xm:f>1</xm:f>
              </x14:cfvo>
              <x14:cfvo type="num">
                <xm:f>2</xm:f>
              </x14:cfvo>
              <x14:cfIcon iconSet="NoIcons" iconId="0"/>
              <x14:cfIcon iconSet="3Flags" iconId="1"/>
              <x14:cfIcon iconSet="3Signs" iconId="0"/>
            </x14:iconSet>
          </x14:cfRule>
          <xm:sqref>CJ54</xm:sqref>
        </x14:conditionalFormatting>
        <x14:conditionalFormatting xmlns:xm="http://schemas.microsoft.com/office/excel/2006/main">
          <x14:cfRule type="iconSet" priority="151" id="{50F21970-0F2A-42F0-B2E2-ACC5CB65AFB6}">
            <x14:iconSet iconSet="3Stars" showValue="0" custom="1">
              <x14:cfvo type="percent">
                <xm:f>0</xm:f>
              </x14:cfvo>
              <x14:cfvo type="num">
                <xm:f>1</xm:f>
              </x14:cfvo>
              <x14:cfvo type="num">
                <xm:f>2</xm:f>
              </x14:cfvo>
              <x14:cfIcon iconSet="NoIcons" iconId="0"/>
              <x14:cfIcon iconSet="3Flags" iconId="1"/>
              <x14:cfIcon iconSet="3Signs" iconId="0"/>
            </x14:iconSet>
          </x14:cfRule>
          <xm:sqref>CK54</xm:sqref>
        </x14:conditionalFormatting>
        <x14:conditionalFormatting xmlns:xm="http://schemas.microsoft.com/office/excel/2006/main">
          <x14:cfRule type="iconSet" priority="139" id="{D680649B-FB06-4991-BD04-DC8AB9EBDFCD}">
            <x14:iconSet iconSet="3Stars" showValue="0" custom="1">
              <x14:cfvo type="percent">
                <xm:f>0</xm:f>
              </x14:cfvo>
              <x14:cfvo type="num">
                <xm:f>1</xm:f>
              </x14:cfvo>
              <x14:cfvo type="num">
                <xm:f>2</xm:f>
              </x14:cfvo>
              <x14:cfIcon iconSet="NoIcons" iconId="0"/>
              <x14:cfIcon iconSet="3Flags" iconId="1"/>
              <x14:cfIcon iconSet="3Signs" iconId="0"/>
            </x14:iconSet>
          </x14:cfRule>
          <xm:sqref>CL55</xm:sqref>
        </x14:conditionalFormatting>
        <x14:conditionalFormatting xmlns:xm="http://schemas.microsoft.com/office/excel/2006/main">
          <x14:cfRule type="iconSet" priority="127" id="{949AB57C-B953-4C95-9004-E5022A58A81E}">
            <x14:iconSet iconSet="3Stars" showValue="0" custom="1">
              <x14:cfvo type="percent">
                <xm:f>0</xm:f>
              </x14:cfvo>
              <x14:cfvo type="num">
                <xm:f>1</xm:f>
              </x14:cfvo>
              <x14:cfvo type="num">
                <xm:f>2</xm:f>
              </x14:cfvo>
              <x14:cfIcon iconSet="NoIcons" iconId="0"/>
              <x14:cfIcon iconSet="3Flags" iconId="1"/>
              <x14:cfIcon iconSet="3Signs" iconId="0"/>
            </x14:iconSet>
          </x14:cfRule>
          <xm:sqref>CM55</xm:sqref>
        </x14:conditionalFormatting>
        <x14:conditionalFormatting xmlns:xm="http://schemas.microsoft.com/office/excel/2006/main">
          <x14:cfRule type="iconSet" priority="115" id="{919508EA-8255-4395-ACB4-FBFB14F00ED4}">
            <x14:iconSet iconSet="3Stars" showValue="0" custom="1">
              <x14:cfvo type="percent">
                <xm:f>0</xm:f>
              </x14:cfvo>
              <x14:cfvo type="num">
                <xm:f>1</xm:f>
              </x14:cfvo>
              <x14:cfvo type="num">
                <xm:f>2</xm:f>
              </x14:cfvo>
              <x14:cfIcon iconSet="NoIcons" iconId="0"/>
              <x14:cfIcon iconSet="3Flags" iconId="1"/>
              <x14:cfIcon iconSet="3Signs" iconId="0"/>
            </x14:iconSet>
          </x14:cfRule>
          <xm:sqref>CN55</xm:sqref>
        </x14:conditionalFormatting>
        <x14:conditionalFormatting xmlns:xm="http://schemas.microsoft.com/office/excel/2006/main">
          <x14:cfRule type="iconSet" priority="103" id="{646BB673-80C0-495E-908A-A7DC019DCDD5}">
            <x14:iconSet iconSet="3Stars" showValue="0" custom="1">
              <x14:cfvo type="percent">
                <xm:f>0</xm:f>
              </x14:cfvo>
              <x14:cfvo type="num">
                <xm:f>1</xm:f>
              </x14:cfvo>
              <x14:cfvo type="num">
                <xm:f>2</xm:f>
              </x14:cfvo>
              <x14:cfIcon iconSet="NoIcons" iconId="0"/>
              <x14:cfIcon iconSet="3Flags" iconId="1"/>
              <x14:cfIcon iconSet="3Signs" iconId="0"/>
            </x14:iconSet>
          </x14:cfRule>
          <xm:sqref>CO56</xm:sqref>
        </x14:conditionalFormatting>
        <x14:conditionalFormatting xmlns:xm="http://schemas.microsoft.com/office/excel/2006/main">
          <x14:cfRule type="iconSet" priority="91" id="{FDD90DE5-9183-4582-8B2A-777D372C9243}">
            <x14:iconSet iconSet="3Stars" showValue="0" custom="1">
              <x14:cfvo type="percent">
                <xm:f>0</xm:f>
              </x14:cfvo>
              <x14:cfvo type="num">
                <xm:f>1</xm:f>
              </x14:cfvo>
              <x14:cfvo type="num">
                <xm:f>2</xm:f>
              </x14:cfvo>
              <x14:cfIcon iconSet="NoIcons" iconId="0"/>
              <x14:cfIcon iconSet="3Flags" iconId="1"/>
              <x14:cfIcon iconSet="3Signs" iconId="0"/>
            </x14:iconSet>
          </x14:cfRule>
          <xm:sqref>CP56</xm:sqref>
        </x14:conditionalFormatting>
        <x14:conditionalFormatting xmlns:xm="http://schemas.microsoft.com/office/excel/2006/main">
          <x14:cfRule type="iconSet" priority="79" id="{E0F2B274-EB2E-49D6-8B84-30B9179C2386}">
            <x14:iconSet iconSet="3Stars" showValue="0" custom="1">
              <x14:cfvo type="percent">
                <xm:f>0</xm:f>
              </x14:cfvo>
              <x14:cfvo type="num">
                <xm:f>1</xm:f>
              </x14:cfvo>
              <x14:cfvo type="num">
                <xm:f>2</xm:f>
              </x14:cfvo>
              <x14:cfIcon iconSet="NoIcons" iconId="0"/>
              <x14:cfIcon iconSet="3Flags" iconId="1"/>
              <x14:cfIcon iconSet="3Signs" iconId="0"/>
            </x14:iconSet>
          </x14:cfRule>
          <xm:sqref>CQ57</xm:sqref>
        </x14:conditionalFormatting>
        <x14:conditionalFormatting xmlns:xm="http://schemas.microsoft.com/office/excel/2006/main">
          <x14:cfRule type="iconSet" priority="67" id="{600D56AC-40CC-4F6C-9B8A-75CE5FDEAA08}">
            <x14:iconSet iconSet="3Stars" showValue="0" custom="1">
              <x14:cfvo type="percent">
                <xm:f>0</xm:f>
              </x14:cfvo>
              <x14:cfvo type="num">
                <xm:f>1</xm:f>
              </x14:cfvo>
              <x14:cfvo type="num">
                <xm:f>2</xm:f>
              </x14:cfvo>
              <x14:cfIcon iconSet="NoIcons" iconId="0"/>
              <x14:cfIcon iconSet="3Flags" iconId="1"/>
              <x14:cfIcon iconSet="3Signs" iconId="0"/>
            </x14:iconSet>
          </x14:cfRule>
          <xm:sqref>CR57</xm:sqref>
        </x14:conditionalFormatting>
        <x14:conditionalFormatting xmlns:xm="http://schemas.microsoft.com/office/excel/2006/main">
          <x14:cfRule type="iconSet" priority="55" id="{66B0BF24-043B-4CE8-ACAD-F83D5C0568EA}">
            <x14:iconSet iconSet="3Stars" showValue="0" custom="1">
              <x14:cfvo type="percent">
                <xm:f>0</xm:f>
              </x14:cfvo>
              <x14:cfvo type="num">
                <xm:f>1</xm:f>
              </x14:cfvo>
              <x14:cfvo type="num">
                <xm:f>2</xm:f>
              </x14:cfvo>
              <x14:cfIcon iconSet="NoIcons" iconId="0"/>
              <x14:cfIcon iconSet="3Flags" iconId="1"/>
              <x14:cfIcon iconSet="3Signs" iconId="0"/>
            </x14:iconSet>
          </x14:cfRule>
          <xm:sqref>CS57</xm:sqref>
        </x14:conditionalFormatting>
        <x14:conditionalFormatting xmlns:xm="http://schemas.microsoft.com/office/excel/2006/main">
          <x14:cfRule type="iconSet" priority="43" id="{A4AD5570-DF1A-422C-AE99-B7D8CE7790B4}">
            <x14:iconSet iconSet="3Stars" showValue="0" custom="1">
              <x14:cfvo type="percent">
                <xm:f>0</xm:f>
              </x14:cfvo>
              <x14:cfvo type="num">
                <xm:f>1</xm:f>
              </x14:cfvo>
              <x14:cfvo type="num">
                <xm:f>2</xm:f>
              </x14:cfvo>
              <x14:cfIcon iconSet="NoIcons" iconId="0"/>
              <x14:cfIcon iconSet="3Flags" iconId="1"/>
              <x14:cfIcon iconSet="3Signs" iconId="0"/>
            </x14:iconSet>
          </x14:cfRule>
          <xm:sqref>CT57</xm:sqref>
        </x14:conditionalFormatting>
        <x14:conditionalFormatting xmlns:xm="http://schemas.microsoft.com/office/excel/2006/main">
          <x14:cfRule type="iconSet" priority="31" id="{2EA0F080-DF9D-4CD6-83CF-BBAE9774ACAE}">
            <x14:iconSet iconSet="3Stars" showValue="0" custom="1">
              <x14:cfvo type="percent">
                <xm:f>0</xm:f>
              </x14:cfvo>
              <x14:cfvo type="num">
                <xm:f>1</xm:f>
              </x14:cfvo>
              <x14:cfvo type="num">
                <xm:f>2</xm:f>
              </x14:cfvo>
              <x14:cfIcon iconSet="NoIcons" iconId="0"/>
              <x14:cfIcon iconSet="3Flags" iconId="1"/>
              <x14:cfIcon iconSet="3Signs" iconId="0"/>
            </x14:iconSet>
          </x14:cfRule>
          <xm:sqref>CU58</xm:sqref>
        </x14:conditionalFormatting>
        <x14:conditionalFormatting xmlns:xm="http://schemas.microsoft.com/office/excel/2006/main">
          <x14:cfRule type="iconSet" priority="19" id="{E687EA70-EB24-4168-9F7E-786296083E65}">
            <x14:iconSet iconSet="3Stars" showValue="0" custom="1">
              <x14:cfvo type="percent">
                <xm:f>0</xm:f>
              </x14:cfvo>
              <x14:cfvo type="num">
                <xm:f>1</xm:f>
              </x14:cfvo>
              <x14:cfvo type="num">
                <xm:f>2</xm:f>
              </x14:cfvo>
              <x14:cfIcon iconSet="NoIcons" iconId="0"/>
              <x14:cfIcon iconSet="3Flags" iconId="1"/>
              <x14:cfIcon iconSet="3Signs" iconId="0"/>
            </x14:iconSet>
          </x14:cfRule>
          <xm:sqref>CV58</xm:sqref>
        </x14:conditionalFormatting>
        <x14:conditionalFormatting xmlns:xm="http://schemas.microsoft.com/office/excel/2006/main">
          <x14:cfRule type="iconSet" priority="7" id="{1ACFA8A7-3A2F-473D-AFFA-EB7B85791754}">
            <x14:iconSet iconSet="3Stars" showValue="0" custom="1">
              <x14:cfvo type="percent">
                <xm:f>0</xm:f>
              </x14:cfvo>
              <x14:cfvo type="num">
                <xm:f>1</xm:f>
              </x14:cfvo>
              <x14:cfvo type="num">
                <xm:f>2</xm:f>
              </x14:cfvo>
              <x14:cfIcon iconSet="NoIcons" iconId="0"/>
              <x14:cfIcon iconSet="3Flags" iconId="1"/>
              <x14:cfIcon iconSet="3Signs" iconId="0"/>
            </x14:iconSet>
          </x14:cfRule>
          <xm:sqref>CW58</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3" t="s">
        <v>3</v>
      </c>
      <c r="C2" s="133"/>
      <c r="D2" s="133"/>
      <c r="E2" s="133"/>
      <c r="F2" s="133"/>
      <c r="G2" s="133"/>
      <c r="H2" s="133"/>
      <c r="I2" s="134"/>
      <c r="J2" s="134"/>
      <c r="K2" s="134"/>
      <c r="L2" s="134"/>
      <c r="M2" s="134"/>
      <c r="N2" s="134"/>
      <c r="O2" s="135"/>
      <c r="P2" s="136"/>
      <c r="Q2" s="136"/>
      <c r="R2" s="136"/>
      <c r="S2" s="136"/>
      <c r="T2" s="136"/>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899999999999999" customHeight="1" x14ac:dyDescent="0.25">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 customHeight="1" x14ac:dyDescent="0.25">
      <c r="A4" s="10"/>
      <c r="B4" s="48" t="s">
        <v>4</v>
      </c>
      <c r="C4" s="45"/>
      <c r="D4" s="46"/>
      <c r="E4" s="27"/>
      <c r="F4" s="28"/>
      <c r="G4" s="29" t="s">
        <v>30</v>
      </c>
      <c r="H4" s="27"/>
      <c r="I4" s="130" t="s">
        <v>32</v>
      </c>
      <c r="J4" s="130"/>
      <c r="K4" s="130"/>
      <c r="L4" s="130"/>
      <c r="M4" s="30"/>
      <c r="N4" s="131" t="s">
        <v>33</v>
      </c>
      <c r="O4" s="131"/>
      <c r="P4" s="131"/>
      <c r="Q4" s="131"/>
      <c r="R4" s="30"/>
      <c r="S4" s="132" t="s">
        <v>34</v>
      </c>
      <c r="T4" s="132"/>
      <c r="U4" s="132"/>
      <c r="V4" s="132"/>
      <c r="W4" s="30"/>
      <c r="X4" s="125" t="s">
        <v>35</v>
      </c>
      <c r="Y4" s="125"/>
      <c r="Z4" s="125"/>
      <c r="AA4" s="125"/>
      <c r="AB4" s="30"/>
      <c r="AC4" s="126" t="s">
        <v>36</v>
      </c>
      <c r="AD4" s="126"/>
      <c r="AE4" s="126"/>
      <c r="AF4" s="126"/>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x14ac:dyDescent="0.25">
      <c r="A5" s="10"/>
      <c r="B5" s="49" t="s">
        <v>5</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 customHeight="1" x14ac:dyDescent="0.35">
      <c r="A6" s="10"/>
      <c r="B6" s="44" t="s">
        <v>6</v>
      </c>
      <c r="C6" s="32" cm="1">
        <f t="array" aca="1" ref="C6" ca="1">IFERROR(IF(MIN(Milestones435[Start])=0,TODAY(),B11(Milestones435[Start])),TODAY())</f>
        <v>45033</v>
      </c>
      <c r="D6" s="115"/>
      <c r="E6" s="30"/>
      <c r="F6" s="31"/>
      <c r="G6" s="30"/>
      <c r="H6" s="27"/>
      <c r="I6" s="86" t="str">
        <f ca="1">TEXT(I7,"mmmm")</f>
        <v>April</v>
      </c>
      <c r="J6" s="86"/>
      <c r="K6" s="86"/>
      <c r="L6" s="86"/>
      <c r="M6" s="86"/>
      <c r="N6" s="86"/>
      <c r="O6" s="86"/>
      <c r="P6" s="86" t="str">
        <f ca="1">IF(TEXT(P7,"mmmm")=I6,"",TEXT(P7,"mmmm"))</f>
        <v/>
      </c>
      <c r="Q6" s="86"/>
      <c r="R6" s="86"/>
      <c r="S6" s="86"/>
      <c r="T6" s="86"/>
      <c r="U6" s="86"/>
      <c r="V6" s="86"/>
      <c r="W6" s="86" t="str">
        <f ca="1">IF(OR(TEXT(W7,"mmmm")=P6,TEXT(W7,"mmmm")=I6),"",TEXT(W7,"mmmm"))</f>
        <v>May</v>
      </c>
      <c r="X6" s="86"/>
      <c r="Y6" s="86"/>
      <c r="Z6" s="86"/>
      <c r="AA6" s="86"/>
      <c r="AB6" s="86"/>
      <c r="AC6" s="86"/>
      <c r="AD6" s="86" t="str">
        <f ca="1">IF(OR(TEXT(AD7,"mmmm")=W6,TEXT(AD7,"mmmm")=P6,TEXT(AD7,"mmmm")=I6),"",TEXT(AD7,"mmmm"))</f>
        <v/>
      </c>
      <c r="AE6" s="86"/>
      <c r="AF6" s="86"/>
      <c r="AG6" s="86"/>
      <c r="AH6" s="86"/>
      <c r="AI6" s="86"/>
      <c r="AJ6" s="86"/>
      <c r="AK6" s="86" t="str">
        <f ca="1">IF(OR(TEXT(AK7,"mmmm")=AD6,TEXT(AK7,"mmmm")=W6,TEXT(AK7,"mmmm")=P6,TEXT(AK7,"mmmm")=I6),"",TEXT(AK7,"mmmm"))</f>
        <v/>
      </c>
      <c r="AL6" s="86"/>
      <c r="AM6" s="86"/>
      <c r="AN6" s="86"/>
      <c r="AO6" s="86"/>
      <c r="AP6" s="86"/>
      <c r="AQ6" s="86"/>
      <c r="AR6" s="86" t="str">
        <f ca="1">IF(OR(TEXT(AR7,"mmmm")=AK6,TEXT(AR7,"mmmm")=AD6,TEXT(AR7,"mmmm")=W6,TEXT(AR7,"mmmm")=P6),"",TEXT(AR7,"mmmm"))</f>
        <v/>
      </c>
      <c r="AS6" s="86"/>
      <c r="AT6" s="86"/>
      <c r="AU6" s="86"/>
      <c r="AV6" s="86"/>
      <c r="AW6" s="86"/>
      <c r="AX6" s="86"/>
      <c r="AY6" s="86" t="str">
        <f ca="1">IF(OR(TEXT(AY7,"mmmm")=AR6,TEXT(AY7,"mmmm")=AK6,TEXT(AY7,"mmmm")=AD6,TEXT(AY7,"mmmm")=W6),"",TEXT(AY7,"mmmm"))</f>
        <v/>
      </c>
      <c r="AZ6" s="86"/>
      <c r="BA6" s="86"/>
      <c r="BB6" s="87"/>
      <c r="BC6" s="58"/>
      <c r="BD6" s="58"/>
      <c r="BE6" s="58"/>
      <c r="BF6" s="58" t="str">
        <f ca="1">IF(OR(TEXT(BF7,"mmmm")=AY6,TEXT(BF7,"mmmm")=AR6,TEXT(BF7,"mmmm")=AK6,TEXT(BF7,"mmmm")=AD6),"",TEXT(BF7,"mmmm"))</f>
        <v>June</v>
      </c>
      <c r="BG6" s="58"/>
      <c r="BH6" s="58"/>
      <c r="BI6" s="58"/>
      <c r="BJ6" s="58"/>
      <c r="BK6" s="58"/>
      <c r="BL6" s="58"/>
      <c r="BM6" s="30"/>
    </row>
    <row r="7" spans="1:68" ht="30" customHeight="1" x14ac:dyDescent="0.25">
      <c r="A7" s="10"/>
      <c r="B7" s="44" t="s">
        <v>7</v>
      </c>
      <c r="C7" s="33">
        <v>1</v>
      </c>
      <c r="D7" s="47"/>
      <c r="E7" s="27"/>
      <c r="F7" s="27"/>
      <c r="G7" s="27"/>
      <c r="H7" s="27"/>
      <c r="I7" s="116">
        <f ca="1">IFERROR(Project_Start+Scrolling_Increment,TODAY())</f>
        <v>45034</v>
      </c>
      <c r="J7" s="117">
        <f ca="1">I7+1</f>
        <v>45035</v>
      </c>
      <c r="K7" s="117">
        <f t="shared" ref="K7:AX7" ca="1" si="0">J7+1</f>
        <v>45036</v>
      </c>
      <c r="L7" s="117">
        <f t="shared" ca="1" si="0"/>
        <v>45037</v>
      </c>
      <c r="M7" s="117">
        <f t="shared" ca="1" si="0"/>
        <v>45038</v>
      </c>
      <c r="N7" s="117">
        <f t="shared" ca="1" si="0"/>
        <v>45039</v>
      </c>
      <c r="O7" s="118">
        <f t="shared" ca="1" si="0"/>
        <v>45040</v>
      </c>
      <c r="P7" s="117">
        <f ca="1">O7+1</f>
        <v>45041</v>
      </c>
      <c r="Q7" s="117">
        <f ca="1">P7+1</f>
        <v>45042</v>
      </c>
      <c r="R7" s="117">
        <f t="shared" ca="1" si="0"/>
        <v>45043</v>
      </c>
      <c r="S7" s="117">
        <f t="shared" ca="1" si="0"/>
        <v>45044</v>
      </c>
      <c r="T7" s="117">
        <f t="shared" ca="1" si="0"/>
        <v>45045</v>
      </c>
      <c r="U7" s="117">
        <f t="shared" ca="1" si="0"/>
        <v>45046</v>
      </c>
      <c r="V7" s="118">
        <f t="shared" ca="1" si="0"/>
        <v>45047</v>
      </c>
      <c r="W7" s="117">
        <f ca="1">V7+1</f>
        <v>45048</v>
      </c>
      <c r="X7" s="117">
        <f ca="1">W7+1</f>
        <v>45049</v>
      </c>
      <c r="Y7" s="117">
        <f t="shared" ca="1" si="0"/>
        <v>45050</v>
      </c>
      <c r="Z7" s="117">
        <f t="shared" ca="1" si="0"/>
        <v>45051</v>
      </c>
      <c r="AA7" s="117">
        <f t="shared" ca="1" si="0"/>
        <v>45052</v>
      </c>
      <c r="AB7" s="117">
        <f t="shared" ca="1" si="0"/>
        <v>45053</v>
      </c>
      <c r="AC7" s="118">
        <f t="shared" ca="1" si="0"/>
        <v>45054</v>
      </c>
      <c r="AD7" s="117">
        <f ca="1">AC7+1</f>
        <v>45055</v>
      </c>
      <c r="AE7" s="117">
        <f ca="1">AD7+1</f>
        <v>45056</v>
      </c>
      <c r="AF7" s="117">
        <f t="shared" ca="1" si="0"/>
        <v>45057</v>
      </c>
      <c r="AG7" s="117">
        <f t="shared" ca="1" si="0"/>
        <v>45058</v>
      </c>
      <c r="AH7" s="117">
        <f t="shared" ca="1" si="0"/>
        <v>45059</v>
      </c>
      <c r="AI7" s="117">
        <f t="shared" ca="1" si="0"/>
        <v>45060</v>
      </c>
      <c r="AJ7" s="118">
        <f t="shared" ca="1" si="0"/>
        <v>45061</v>
      </c>
      <c r="AK7" s="117">
        <f ca="1">AJ7+1</f>
        <v>45062</v>
      </c>
      <c r="AL7" s="117">
        <f ca="1">AK7+1</f>
        <v>45063</v>
      </c>
      <c r="AM7" s="117">
        <f t="shared" ca="1" si="0"/>
        <v>45064</v>
      </c>
      <c r="AN7" s="117">
        <f t="shared" ca="1" si="0"/>
        <v>45065</v>
      </c>
      <c r="AO7" s="117">
        <f t="shared" ca="1" si="0"/>
        <v>45066</v>
      </c>
      <c r="AP7" s="117">
        <f t="shared" ca="1" si="0"/>
        <v>45067</v>
      </c>
      <c r="AQ7" s="118">
        <f t="shared" ca="1" si="0"/>
        <v>45068</v>
      </c>
      <c r="AR7" s="117">
        <f ca="1">AQ7+1</f>
        <v>45069</v>
      </c>
      <c r="AS7" s="117">
        <f ca="1">AR7+1</f>
        <v>45070</v>
      </c>
      <c r="AT7" s="117">
        <f t="shared" ca="1" si="0"/>
        <v>45071</v>
      </c>
      <c r="AU7" s="117">
        <f t="shared" ca="1" si="0"/>
        <v>45072</v>
      </c>
      <c r="AV7" s="117">
        <f t="shared" ca="1" si="0"/>
        <v>45073</v>
      </c>
      <c r="AW7" s="117">
        <f t="shared" ca="1" si="0"/>
        <v>45074</v>
      </c>
      <c r="AX7" s="118">
        <f t="shared" ca="1" si="0"/>
        <v>45075</v>
      </c>
      <c r="AY7" s="117">
        <f ca="1">AX7+1</f>
        <v>45076</v>
      </c>
      <c r="AZ7" s="117">
        <f ca="1">AY7+1</f>
        <v>45077</v>
      </c>
      <c r="BA7" s="117">
        <f t="shared" ref="BA7:BE7" ca="1" si="1">AZ7+1</f>
        <v>45078</v>
      </c>
      <c r="BB7" s="117">
        <f t="shared" ca="1" si="1"/>
        <v>45079</v>
      </c>
      <c r="BC7" s="117">
        <f t="shared" ca="1" si="1"/>
        <v>45080</v>
      </c>
      <c r="BD7" s="117">
        <f t="shared" ca="1" si="1"/>
        <v>45081</v>
      </c>
      <c r="BE7" s="118">
        <f t="shared" ca="1" si="1"/>
        <v>45082</v>
      </c>
      <c r="BF7" s="117">
        <f ca="1">BE7+1</f>
        <v>45083</v>
      </c>
      <c r="BG7" s="117">
        <f ca="1">BF7+1</f>
        <v>45084</v>
      </c>
      <c r="BH7" s="117">
        <f t="shared" ref="BH7:BL7" ca="1" si="2">BG7+1</f>
        <v>45085</v>
      </c>
      <c r="BI7" s="117">
        <f t="shared" ca="1" si="2"/>
        <v>45086</v>
      </c>
      <c r="BJ7" s="117">
        <f t="shared" ca="1" si="2"/>
        <v>45087</v>
      </c>
      <c r="BK7" s="117">
        <f t="shared" ca="1" si="2"/>
        <v>45088</v>
      </c>
      <c r="BL7" s="119">
        <f t="shared" ca="1" si="2"/>
        <v>45089</v>
      </c>
      <c r="BM7" s="30"/>
    </row>
    <row r="8" spans="1:68" ht="19.899999999999999" customHeight="1" x14ac:dyDescent="0.25">
      <c r="A8" s="10"/>
      <c r="B8" s="46"/>
      <c r="C8" s="46"/>
      <c r="D8" s="46"/>
      <c r="E8" s="27"/>
      <c r="F8" s="27"/>
      <c r="G8" s="27"/>
      <c r="H8" s="27"/>
      <c r="I8" s="120"/>
      <c r="J8" s="121"/>
      <c r="K8" s="121"/>
      <c r="L8" s="121"/>
      <c r="M8" s="121"/>
      <c r="N8" s="121"/>
      <c r="O8" s="121"/>
      <c r="P8" s="120"/>
      <c r="Q8" s="121"/>
      <c r="R8" s="121"/>
      <c r="S8" s="121"/>
      <c r="T8" s="121"/>
      <c r="U8" s="121"/>
      <c r="V8" s="121"/>
      <c r="W8" s="120"/>
      <c r="X8" s="121"/>
      <c r="Y8" s="121"/>
      <c r="Z8" s="121"/>
      <c r="AA8" s="121"/>
      <c r="AB8" s="121"/>
      <c r="AC8" s="121"/>
      <c r="AD8" s="120"/>
      <c r="AE8" s="121"/>
      <c r="AF8" s="121"/>
      <c r="AG8" s="121"/>
      <c r="AH8" s="121"/>
      <c r="AI8" s="121"/>
      <c r="AJ8" s="121"/>
      <c r="AK8" s="120"/>
      <c r="AL8" s="121"/>
      <c r="AM8" s="121"/>
      <c r="AN8" s="121"/>
      <c r="AO8" s="121"/>
      <c r="AP8" s="121"/>
      <c r="AQ8" s="121"/>
      <c r="AR8" s="120"/>
      <c r="AS8" s="121"/>
      <c r="AT8" s="121"/>
      <c r="AU8" s="121"/>
      <c r="AV8" s="121"/>
      <c r="AW8" s="121"/>
      <c r="AX8" s="121"/>
      <c r="AY8" s="120"/>
      <c r="AZ8" s="121"/>
      <c r="BA8" s="121"/>
      <c r="BB8" s="121"/>
      <c r="BC8" s="121"/>
      <c r="BD8" s="121"/>
      <c r="BE8" s="121"/>
      <c r="BF8" s="120"/>
      <c r="BG8" s="121"/>
      <c r="BH8" s="121"/>
      <c r="BI8" s="121"/>
      <c r="BJ8" s="121"/>
      <c r="BK8" s="121"/>
      <c r="BL8" s="122"/>
      <c r="BM8" s="30"/>
    </row>
    <row r="9" spans="1:68" ht="40.15" customHeight="1" x14ac:dyDescent="0.25">
      <c r="A9" s="10"/>
      <c r="B9" s="102" t="s">
        <v>8</v>
      </c>
      <c r="C9" s="103" t="s">
        <v>19</v>
      </c>
      <c r="D9" s="103" t="s">
        <v>26</v>
      </c>
      <c r="E9" s="103" t="s">
        <v>28</v>
      </c>
      <c r="F9" s="103" t="s">
        <v>29</v>
      </c>
      <c r="G9" s="103" t="s">
        <v>31</v>
      </c>
      <c r="H9" s="43"/>
      <c r="I9" s="35" t="str">
        <f t="shared" ref="I9:BL9" ca="1" si="3">LEFT(TEXT(I7,"ddd"),1)</f>
        <v>T</v>
      </c>
      <c r="J9" s="35" t="str">
        <f t="shared" ca="1" si="3"/>
        <v>W</v>
      </c>
      <c r="K9" s="35" t="str">
        <f t="shared" ca="1" si="3"/>
        <v>T</v>
      </c>
      <c r="L9" s="35" t="str">
        <f t="shared" ca="1" si="3"/>
        <v>F</v>
      </c>
      <c r="M9" s="35" t="str">
        <f t="shared" ca="1" si="3"/>
        <v>S</v>
      </c>
      <c r="N9" s="35" t="str">
        <f t="shared" ca="1" si="3"/>
        <v>S</v>
      </c>
      <c r="O9" s="35" t="str">
        <f t="shared" ca="1" si="3"/>
        <v>M</v>
      </c>
      <c r="P9" s="35" t="str">
        <f t="shared" ca="1" si="3"/>
        <v>T</v>
      </c>
      <c r="Q9" s="35" t="str">
        <f t="shared" ca="1" si="3"/>
        <v>W</v>
      </c>
      <c r="R9" s="35" t="str">
        <f t="shared" ca="1" si="3"/>
        <v>T</v>
      </c>
      <c r="S9" s="35" t="str">
        <f t="shared" ca="1" si="3"/>
        <v>F</v>
      </c>
      <c r="T9" s="35" t="str">
        <f t="shared" ca="1" si="3"/>
        <v>S</v>
      </c>
      <c r="U9" s="35" t="str">
        <f t="shared" ca="1" si="3"/>
        <v>S</v>
      </c>
      <c r="V9" s="35" t="str">
        <f t="shared" ca="1" si="3"/>
        <v>M</v>
      </c>
      <c r="W9" s="35" t="str">
        <f t="shared" ca="1" si="3"/>
        <v>T</v>
      </c>
      <c r="X9" s="35" t="str">
        <f t="shared" ca="1" si="3"/>
        <v>W</v>
      </c>
      <c r="Y9" s="35" t="str">
        <f t="shared" ca="1" si="3"/>
        <v>T</v>
      </c>
      <c r="Z9" s="35" t="str">
        <f t="shared" ca="1" si="3"/>
        <v>F</v>
      </c>
      <c r="AA9" s="35" t="str">
        <f t="shared" ca="1" si="3"/>
        <v>S</v>
      </c>
      <c r="AB9" s="35" t="str">
        <f t="shared" ca="1" si="3"/>
        <v>S</v>
      </c>
      <c r="AC9" s="35" t="str">
        <f t="shared" ca="1" si="3"/>
        <v>M</v>
      </c>
      <c r="AD9" s="35" t="str">
        <f t="shared" ca="1" si="3"/>
        <v>T</v>
      </c>
      <c r="AE9" s="35" t="str">
        <f t="shared" ca="1" si="3"/>
        <v>W</v>
      </c>
      <c r="AF9" s="35" t="str">
        <f t="shared" ca="1" si="3"/>
        <v>T</v>
      </c>
      <c r="AG9" s="35" t="str">
        <f t="shared" ca="1" si="3"/>
        <v>F</v>
      </c>
      <c r="AH9" s="35" t="str">
        <f t="shared" ca="1" si="3"/>
        <v>S</v>
      </c>
      <c r="AI9" s="35" t="str">
        <f t="shared" ca="1" si="3"/>
        <v>S</v>
      </c>
      <c r="AJ9" s="35" t="str">
        <f t="shared" ca="1" si="3"/>
        <v>M</v>
      </c>
      <c r="AK9" s="35" t="str">
        <f t="shared" ca="1" si="3"/>
        <v>T</v>
      </c>
      <c r="AL9" s="35" t="str">
        <f t="shared" ca="1" si="3"/>
        <v>W</v>
      </c>
      <c r="AM9" s="35" t="str">
        <f t="shared" ca="1" si="3"/>
        <v>T</v>
      </c>
      <c r="AN9" s="35" t="str">
        <f t="shared" ca="1" si="3"/>
        <v>F</v>
      </c>
      <c r="AO9" s="35" t="str">
        <f t="shared" ca="1" si="3"/>
        <v>S</v>
      </c>
      <c r="AP9" s="35" t="str">
        <f t="shared" ca="1" si="3"/>
        <v>S</v>
      </c>
      <c r="AQ9" s="35" t="str">
        <f t="shared" ca="1" si="3"/>
        <v>M</v>
      </c>
      <c r="AR9" s="35" t="str">
        <f t="shared" ca="1" si="3"/>
        <v>T</v>
      </c>
      <c r="AS9" s="35" t="str">
        <f t="shared" ca="1" si="3"/>
        <v>W</v>
      </c>
      <c r="AT9" s="35" t="str">
        <f t="shared" ca="1" si="3"/>
        <v>T</v>
      </c>
      <c r="AU9" s="35" t="str">
        <f t="shared" ca="1" si="3"/>
        <v>F</v>
      </c>
      <c r="AV9" s="35" t="str">
        <f t="shared" ca="1" si="3"/>
        <v>S</v>
      </c>
      <c r="AW9" s="35" t="str">
        <f t="shared" ca="1" si="3"/>
        <v>S</v>
      </c>
      <c r="AX9" s="35" t="str">
        <f t="shared" ca="1" si="3"/>
        <v>M</v>
      </c>
      <c r="AY9" s="35" t="str">
        <f t="shared" ca="1" si="3"/>
        <v>T</v>
      </c>
      <c r="AZ9" s="35" t="str">
        <f t="shared" ca="1" si="3"/>
        <v>W</v>
      </c>
      <c r="BA9" s="35" t="str">
        <f t="shared" ca="1" si="3"/>
        <v>T</v>
      </c>
      <c r="BB9" s="35" t="str">
        <f t="shared" ca="1" si="3"/>
        <v>F</v>
      </c>
      <c r="BC9" s="35" t="str">
        <f t="shared" ca="1" si="3"/>
        <v>S</v>
      </c>
      <c r="BD9" s="35" t="str">
        <f t="shared" ca="1" si="3"/>
        <v>S</v>
      </c>
      <c r="BE9" s="35" t="str">
        <f t="shared" ca="1" si="3"/>
        <v>M</v>
      </c>
      <c r="BF9" s="35" t="str">
        <f t="shared" ca="1" si="3"/>
        <v>T</v>
      </c>
      <c r="BG9" s="35" t="str">
        <f t="shared" ca="1" si="3"/>
        <v>W</v>
      </c>
      <c r="BH9" s="35" t="str">
        <f t="shared" ca="1" si="3"/>
        <v>T</v>
      </c>
      <c r="BI9" s="35" t="str">
        <f t="shared" ca="1" si="3"/>
        <v>F</v>
      </c>
      <c r="BJ9" s="35" t="str">
        <f t="shared" ca="1" si="3"/>
        <v>S</v>
      </c>
      <c r="BK9" s="35" t="str">
        <f t="shared" ca="1" si="3"/>
        <v>S</v>
      </c>
      <c r="BL9" s="35" t="str">
        <f t="shared" ca="1" si="3"/>
        <v>M</v>
      </c>
      <c r="BM9" s="30"/>
    </row>
    <row r="10" spans="1:68" ht="30" hidden="1" customHeight="1" thickBot="1" x14ac:dyDescent="0.3">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15" customHeight="1" x14ac:dyDescent="0.25">
      <c r="A11" s="10"/>
      <c r="B11" s="104" t="s">
        <v>9</v>
      </c>
      <c r="C11" s="19"/>
      <c r="D11" s="19"/>
      <c r="E11" s="20"/>
      <c r="F11" s="21"/>
      <c r="G11" s="22"/>
      <c r="H11" s="17"/>
      <c r="I11" s="42" t="str">
        <f t="shared" ref="I11:X26" ca="1" si="4">IF(AND($C11="Goal",I$7&gt;=$F11,I$7&lt;=$F11+$G11-1),2,IF(AND($C11="Milestone",I$7&gt;=$F11,I$7&lt;=$F11+$G11-1),1,""))</f>
        <v/>
      </c>
      <c r="J11" s="25" t="str">
        <f t="shared" ca="1" si="4"/>
        <v/>
      </c>
      <c r="K11" s="25" t="str">
        <f t="shared" ca="1" si="4"/>
        <v/>
      </c>
      <c r="L11" s="25" t="str">
        <f t="shared" ca="1" si="4"/>
        <v/>
      </c>
      <c r="M11" s="25" t="str">
        <f t="shared" ca="1" si="4"/>
        <v/>
      </c>
      <c r="N11" s="25" t="str">
        <f t="shared" ca="1" si="4"/>
        <v/>
      </c>
      <c r="O11" s="25" t="str">
        <f t="shared" ca="1" si="4"/>
        <v/>
      </c>
      <c r="P11" s="25" t="str">
        <f t="shared" ca="1" si="4"/>
        <v/>
      </c>
      <c r="Q11" s="25" t="str">
        <f t="shared" ca="1" si="4"/>
        <v/>
      </c>
      <c r="R11" s="25" t="str">
        <f t="shared" ca="1" si="4"/>
        <v/>
      </c>
      <c r="S11" s="25" t="str">
        <f t="shared" ca="1" si="4"/>
        <v/>
      </c>
      <c r="T11" s="25" t="str">
        <f t="shared" ca="1" si="4"/>
        <v/>
      </c>
      <c r="U11" s="25" t="str">
        <f t="shared" ca="1" si="4"/>
        <v/>
      </c>
      <c r="V11" s="25" t="str">
        <f t="shared" ca="1" si="4"/>
        <v/>
      </c>
      <c r="W11" s="25" t="str">
        <f t="shared" ca="1" si="4"/>
        <v/>
      </c>
      <c r="X11" s="25" t="str">
        <f t="shared" ca="1" si="4"/>
        <v/>
      </c>
      <c r="Y11" s="25" t="str">
        <f t="shared" ref="Y11:AN26" ca="1" si="5">IF(AND($C11="Goal",Y$7&gt;=$F11,Y$7&lt;=$F11+$G11-1),2,IF(AND($C11="Milestone",Y$7&gt;=$F11,Y$7&lt;=$F11+$G11-1),1,""))</f>
        <v/>
      </c>
      <c r="Z11" s="25" t="str">
        <f t="shared" ca="1" si="5"/>
        <v/>
      </c>
      <c r="AA11" s="25" t="str">
        <f t="shared" ca="1" si="5"/>
        <v/>
      </c>
      <c r="AB11" s="25" t="str">
        <f t="shared" ca="1" si="5"/>
        <v/>
      </c>
      <c r="AC11" s="25" t="str">
        <f t="shared" ca="1" si="5"/>
        <v/>
      </c>
      <c r="AD11" s="25" t="str">
        <f t="shared" ca="1" si="5"/>
        <v/>
      </c>
      <c r="AE11" s="25" t="str">
        <f t="shared" ca="1" si="5"/>
        <v/>
      </c>
      <c r="AF11" s="25" t="str">
        <f t="shared" ca="1" si="5"/>
        <v/>
      </c>
      <c r="AG11" s="25" t="str">
        <f t="shared" ca="1" si="5"/>
        <v/>
      </c>
      <c r="AH11" s="25" t="str">
        <f t="shared" ca="1" si="5"/>
        <v/>
      </c>
      <c r="AI11" s="25" t="str">
        <f t="shared" ca="1" si="5"/>
        <v/>
      </c>
      <c r="AJ11" s="25" t="str">
        <f t="shared" ca="1" si="5"/>
        <v/>
      </c>
      <c r="AK11" s="25" t="str">
        <f t="shared" ca="1" si="5"/>
        <v/>
      </c>
      <c r="AL11" s="25" t="str">
        <f t="shared" ca="1" si="5"/>
        <v/>
      </c>
      <c r="AM11" s="25" t="str">
        <f t="shared" ca="1" si="5"/>
        <v/>
      </c>
      <c r="AN11" s="25" t="str">
        <f t="shared" ca="1" si="5"/>
        <v/>
      </c>
      <c r="AO11" s="25" t="str">
        <f t="shared" ref="AO11:BD26" ca="1" si="6">IF(AND($C11="Goal",AO$7&gt;=$F11,AO$7&lt;=$F11+$G11-1),2,IF(AND($C11="Milestone",AO$7&gt;=$F11,AO$7&lt;=$F11+$G11-1),1,""))</f>
        <v/>
      </c>
      <c r="AP11" s="25" t="str">
        <f t="shared" ca="1" si="6"/>
        <v/>
      </c>
      <c r="AQ11" s="25" t="str">
        <f t="shared" ca="1" si="6"/>
        <v/>
      </c>
      <c r="AR11" s="25" t="str">
        <f t="shared" ca="1" si="6"/>
        <v/>
      </c>
      <c r="AS11" s="25" t="str">
        <f t="shared" ca="1" si="6"/>
        <v/>
      </c>
      <c r="AT11" s="25" t="str">
        <f t="shared" ca="1" si="6"/>
        <v/>
      </c>
      <c r="AU11" s="25" t="str">
        <f t="shared" ca="1" si="6"/>
        <v/>
      </c>
      <c r="AV11" s="25" t="str">
        <f t="shared" ca="1" si="6"/>
        <v/>
      </c>
      <c r="AW11" s="25" t="str">
        <f t="shared" ca="1" si="6"/>
        <v/>
      </c>
      <c r="AX11" s="25" t="str">
        <f t="shared" ca="1" si="6"/>
        <v/>
      </c>
      <c r="AY11" s="25" t="str">
        <f t="shared" ca="1" si="6"/>
        <v/>
      </c>
      <c r="AZ11" s="25" t="str">
        <f t="shared" ca="1" si="6"/>
        <v/>
      </c>
      <c r="BA11" s="25" t="str">
        <f t="shared" ca="1" si="6"/>
        <v/>
      </c>
      <c r="BB11" s="25" t="str">
        <f t="shared" ca="1" si="6"/>
        <v/>
      </c>
      <c r="BC11" s="25" t="str">
        <f t="shared" ca="1" si="6"/>
        <v/>
      </c>
      <c r="BD11" s="25" t="str">
        <f t="shared" ca="1" si="6"/>
        <v/>
      </c>
      <c r="BE11" s="25" t="str">
        <f t="shared" ref="BE11:BL26" ca="1" si="7">IF(AND($C11="Goal",BE$7&gt;=$F11,BE$7&lt;=$F11+$G11-1),2,IF(AND($C11="Milestone",BE$7&gt;=$F11,BE$7&lt;=$F11+$G11-1),1,""))</f>
        <v/>
      </c>
      <c r="BF11" s="25" t="str">
        <f t="shared" ca="1" si="7"/>
        <v/>
      </c>
      <c r="BG11" s="25" t="str">
        <f t="shared" ca="1" si="7"/>
        <v/>
      </c>
      <c r="BH11" s="25" t="str">
        <f t="shared" ca="1" si="7"/>
        <v/>
      </c>
      <c r="BI11" s="25" t="str">
        <f t="shared" ca="1" si="7"/>
        <v/>
      </c>
      <c r="BJ11" s="25" t="str">
        <f t="shared" ca="1" si="7"/>
        <v/>
      </c>
      <c r="BK11" s="25" t="str">
        <f t="shared" ca="1" si="7"/>
        <v/>
      </c>
      <c r="BL11" s="25" t="str">
        <f t="shared" ca="1" si="7"/>
        <v/>
      </c>
      <c r="BM11" s="26"/>
      <c r="BP11" s="36"/>
    </row>
    <row r="12" spans="1:68" s="1" customFormat="1" ht="40.15" customHeight="1" x14ac:dyDescent="0.25">
      <c r="A12" s="10"/>
      <c r="B12" s="23" t="s">
        <v>10</v>
      </c>
      <c r="C12" s="19" t="s">
        <v>20</v>
      </c>
      <c r="D12" s="19" t="s">
        <v>27</v>
      </c>
      <c r="E12" s="20">
        <v>0.25</v>
      </c>
      <c r="F12" s="21">
        <f ca="1">TODAY()</f>
        <v>45033</v>
      </c>
      <c r="G12" s="22">
        <v>3</v>
      </c>
      <c r="H12" s="17"/>
      <c r="I12" s="42">
        <f ca="1">IF(AND($C12="Goal",I$7&gt;=$F12,I$7&lt;=$F12+$G12-1),2,IF(AND($C12="Milestone",I$7&gt;=$F12,I$7&lt;=$F12+$G12-1),1,""))</f>
        <v>2</v>
      </c>
      <c r="J12" s="25">
        <f t="shared" ca="1" si="4"/>
        <v>2</v>
      </c>
      <c r="K12" s="25" t="str">
        <f t="shared" ca="1" si="4"/>
        <v/>
      </c>
      <c r="L12" s="25" t="str">
        <f t="shared" ca="1" si="4"/>
        <v/>
      </c>
      <c r="M12" s="25" t="str">
        <f t="shared" ca="1" si="4"/>
        <v/>
      </c>
      <c r="N12" s="25" t="str">
        <f t="shared" ca="1" si="4"/>
        <v/>
      </c>
      <c r="O12" s="25" t="str">
        <f t="shared" ca="1" si="4"/>
        <v/>
      </c>
      <c r="P12" s="25" t="str">
        <f t="shared" ca="1" si="4"/>
        <v/>
      </c>
      <c r="Q12" s="25" t="str">
        <f t="shared" ca="1" si="4"/>
        <v/>
      </c>
      <c r="R12" s="25" t="str">
        <f t="shared" ca="1" si="4"/>
        <v/>
      </c>
      <c r="S12" s="25" t="str">
        <f t="shared" ca="1" si="4"/>
        <v/>
      </c>
      <c r="T12" s="25" t="str">
        <f t="shared" ca="1" si="4"/>
        <v/>
      </c>
      <c r="U12" s="25" t="str">
        <f t="shared" ca="1" si="4"/>
        <v/>
      </c>
      <c r="V12" s="25" t="str">
        <f t="shared" ca="1" si="4"/>
        <v/>
      </c>
      <c r="W12" s="25" t="str">
        <f t="shared" ca="1" si="4"/>
        <v/>
      </c>
      <c r="X12" s="25" t="str">
        <f t="shared" ca="1" si="4"/>
        <v/>
      </c>
      <c r="Y12" s="25" t="str">
        <f t="shared" ca="1" si="5"/>
        <v/>
      </c>
      <c r="Z12" s="25" t="str">
        <f t="shared" ca="1" si="5"/>
        <v/>
      </c>
      <c r="AA12" s="25" t="str">
        <f t="shared" ca="1" si="5"/>
        <v/>
      </c>
      <c r="AB12" s="25" t="str">
        <f t="shared" ca="1" si="5"/>
        <v/>
      </c>
      <c r="AC12" s="25" t="str">
        <f t="shared" ca="1" si="5"/>
        <v/>
      </c>
      <c r="AD12" s="25" t="str">
        <f t="shared" ca="1" si="5"/>
        <v/>
      </c>
      <c r="AE12" s="25" t="str">
        <f t="shared" ca="1" si="5"/>
        <v/>
      </c>
      <c r="AF12" s="25" t="str">
        <f t="shared" ca="1" si="5"/>
        <v/>
      </c>
      <c r="AG12" s="25" t="str">
        <f t="shared" ca="1" si="5"/>
        <v/>
      </c>
      <c r="AH12" s="25" t="str">
        <f t="shared" ca="1" si="5"/>
        <v/>
      </c>
      <c r="AI12" s="25" t="str">
        <f t="shared" ca="1" si="5"/>
        <v/>
      </c>
      <c r="AJ12" s="25" t="str">
        <f t="shared" ca="1" si="5"/>
        <v/>
      </c>
      <c r="AK12" s="25" t="str">
        <f t="shared" ca="1" si="5"/>
        <v/>
      </c>
      <c r="AL12" s="25" t="str">
        <f t="shared" ca="1" si="5"/>
        <v/>
      </c>
      <c r="AM12" s="25" t="str">
        <f t="shared" ca="1" si="5"/>
        <v/>
      </c>
      <c r="AN12" s="25" t="str">
        <f t="shared" ca="1" si="5"/>
        <v/>
      </c>
      <c r="AO12" s="25" t="str">
        <f t="shared" ca="1" si="6"/>
        <v/>
      </c>
      <c r="AP12" s="25" t="str">
        <f t="shared" ca="1" si="6"/>
        <v/>
      </c>
      <c r="AQ12" s="25" t="str">
        <f t="shared" ca="1" si="6"/>
        <v/>
      </c>
      <c r="AR12" s="25" t="str">
        <f t="shared" ca="1" si="6"/>
        <v/>
      </c>
      <c r="AS12" s="25" t="str">
        <f t="shared" ca="1" si="6"/>
        <v/>
      </c>
      <c r="AT12" s="25" t="str">
        <f t="shared" ca="1" si="6"/>
        <v/>
      </c>
      <c r="AU12" s="25" t="str">
        <f t="shared" ca="1" si="6"/>
        <v/>
      </c>
      <c r="AV12" s="25" t="str">
        <f t="shared" ca="1" si="6"/>
        <v/>
      </c>
      <c r="AW12" s="25" t="str">
        <f t="shared" ca="1" si="6"/>
        <v/>
      </c>
      <c r="AX12" s="25" t="str">
        <f t="shared" ca="1" si="6"/>
        <v/>
      </c>
      <c r="AY12" s="25" t="str">
        <f t="shared" ca="1" si="6"/>
        <v/>
      </c>
      <c r="AZ12" s="25" t="str">
        <f t="shared" ca="1" si="6"/>
        <v/>
      </c>
      <c r="BA12" s="25" t="str">
        <f t="shared" ca="1" si="6"/>
        <v/>
      </c>
      <c r="BB12" s="25" t="str">
        <f t="shared" ca="1" si="6"/>
        <v/>
      </c>
      <c r="BC12" s="25" t="str">
        <f t="shared" ca="1" si="6"/>
        <v/>
      </c>
      <c r="BD12" s="25" t="str">
        <f t="shared" ca="1" si="6"/>
        <v/>
      </c>
      <c r="BE12" s="25" t="str">
        <f t="shared" ca="1" si="7"/>
        <v/>
      </c>
      <c r="BF12" s="25" t="str">
        <f t="shared" ca="1" si="7"/>
        <v/>
      </c>
      <c r="BG12" s="25" t="str">
        <f t="shared" ca="1" si="7"/>
        <v/>
      </c>
      <c r="BH12" s="25" t="str">
        <f t="shared" ca="1" si="7"/>
        <v/>
      </c>
      <c r="BI12" s="25" t="str">
        <f t="shared" ca="1" si="7"/>
        <v/>
      </c>
      <c r="BJ12" s="25" t="str">
        <f t="shared" ca="1" si="7"/>
        <v/>
      </c>
      <c r="BK12" s="25" t="str">
        <f t="shared" ca="1" si="7"/>
        <v/>
      </c>
      <c r="BL12" s="25" t="str">
        <f t="shared" ca="1" si="7"/>
        <v/>
      </c>
      <c r="BM12" s="26"/>
    </row>
    <row r="13" spans="1:68" s="1" customFormat="1" ht="40.15" customHeight="1" x14ac:dyDescent="0.25">
      <c r="A13" s="10"/>
      <c r="B13" s="23" t="s">
        <v>11</v>
      </c>
      <c r="C13" s="19" t="s">
        <v>21</v>
      </c>
      <c r="D13" s="19"/>
      <c r="E13" s="20"/>
      <c r="F13" s="21">
        <f ca="1">TODAY()+5</f>
        <v>45038</v>
      </c>
      <c r="G13" s="22">
        <v>1</v>
      </c>
      <c r="H13" s="17"/>
      <c r="I13" s="42" t="str">
        <f t="shared" ref="I13:X28" ca="1" si="8">IF(AND($C13="Goal",I$7&gt;=$F13,I$7&lt;=$F13+$G13-1),2,IF(AND($C13="Milestone",I$7&gt;=$F13,I$7&lt;=$F13+$G13-1),1,""))</f>
        <v/>
      </c>
      <c r="J13" s="25" t="str">
        <f t="shared" ca="1" si="4"/>
        <v/>
      </c>
      <c r="K13" s="25" t="str">
        <f t="shared" ca="1" si="4"/>
        <v/>
      </c>
      <c r="L13" s="25" t="str">
        <f t="shared" ca="1" si="4"/>
        <v/>
      </c>
      <c r="M13" s="25">
        <f t="shared" ca="1" si="4"/>
        <v>1</v>
      </c>
      <c r="N13" s="25" t="str">
        <f t="shared" ca="1" si="4"/>
        <v/>
      </c>
      <c r="O13" s="25" t="str">
        <f t="shared" ca="1" si="4"/>
        <v/>
      </c>
      <c r="P13" s="25" t="str">
        <f t="shared" ca="1" si="4"/>
        <v/>
      </c>
      <c r="Q13" s="25" t="str">
        <f t="shared" ca="1" si="4"/>
        <v/>
      </c>
      <c r="R13" s="25" t="str">
        <f t="shared" ca="1" si="4"/>
        <v/>
      </c>
      <c r="S13" s="25" t="str">
        <f t="shared" ca="1" si="4"/>
        <v/>
      </c>
      <c r="T13" s="25" t="str">
        <f t="shared" ca="1" si="4"/>
        <v/>
      </c>
      <c r="U13" s="25" t="str">
        <f t="shared" ca="1" si="4"/>
        <v/>
      </c>
      <c r="V13" s="25" t="str">
        <f t="shared" ca="1" si="4"/>
        <v/>
      </c>
      <c r="W13" s="25" t="str">
        <f t="shared" ca="1" si="4"/>
        <v/>
      </c>
      <c r="X13" s="25" t="str">
        <f t="shared" ca="1" si="4"/>
        <v/>
      </c>
      <c r="Y13" s="25" t="str">
        <f t="shared" ca="1" si="5"/>
        <v/>
      </c>
      <c r="Z13" s="25" t="str">
        <f t="shared" ca="1" si="5"/>
        <v/>
      </c>
      <c r="AA13" s="25" t="str">
        <f t="shared" ca="1" si="5"/>
        <v/>
      </c>
      <c r="AB13" s="25" t="str">
        <f t="shared" ca="1" si="5"/>
        <v/>
      </c>
      <c r="AC13" s="25" t="str">
        <f t="shared" ca="1" si="5"/>
        <v/>
      </c>
      <c r="AD13" s="25" t="str">
        <f t="shared" ca="1" si="5"/>
        <v/>
      </c>
      <c r="AE13" s="25" t="str">
        <f t="shared" ca="1" si="5"/>
        <v/>
      </c>
      <c r="AF13" s="25" t="str">
        <f t="shared" ca="1" si="5"/>
        <v/>
      </c>
      <c r="AG13" s="25" t="str">
        <f t="shared" ca="1" si="5"/>
        <v/>
      </c>
      <c r="AH13" s="25" t="str">
        <f t="shared" ca="1" si="5"/>
        <v/>
      </c>
      <c r="AI13" s="25" t="str">
        <f t="shared" ca="1" si="5"/>
        <v/>
      </c>
      <c r="AJ13" s="25" t="str">
        <f t="shared" ca="1" si="5"/>
        <v/>
      </c>
      <c r="AK13" s="25" t="str">
        <f t="shared" ca="1" si="5"/>
        <v/>
      </c>
      <c r="AL13" s="25" t="str">
        <f t="shared" ca="1" si="5"/>
        <v/>
      </c>
      <c r="AM13" s="25" t="str">
        <f t="shared" ca="1" si="5"/>
        <v/>
      </c>
      <c r="AN13" s="25" t="str">
        <f t="shared" ca="1" si="5"/>
        <v/>
      </c>
      <c r="AO13" s="25" t="str">
        <f t="shared" ca="1" si="6"/>
        <v/>
      </c>
      <c r="AP13" s="25" t="str">
        <f t="shared" ca="1" si="6"/>
        <v/>
      </c>
      <c r="AQ13" s="25" t="str">
        <f t="shared" ca="1" si="6"/>
        <v/>
      </c>
      <c r="AR13" s="25" t="str">
        <f t="shared" ca="1" si="6"/>
        <v/>
      </c>
      <c r="AS13" s="25" t="str">
        <f t="shared" ca="1" si="6"/>
        <v/>
      </c>
      <c r="AT13" s="25" t="str">
        <f t="shared" ca="1" si="6"/>
        <v/>
      </c>
      <c r="AU13" s="25" t="str">
        <f t="shared" ca="1" si="6"/>
        <v/>
      </c>
      <c r="AV13" s="25" t="str">
        <f t="shared" ca="1" si="6"/>
        <v/>
      </c>
      <c r="AW13" s="25" t="str">
        <f t="shared" ca="1" si="6"/>
        <v/>
      </c>
      <c r="AX13" s="25" t="str">
        <f t="shared" ca="1" si="6"/>
        <v/>
      </c>
      <c r="AY13" s="25" t="str">
        <f t="shared" ca="1" si="6"/>
        <v/>
      </c>
      <c r="AZ13" s="25" t="str">
        <f t="shared" ca="1" si="6"/>
        <v/>
      </c>
      <c r="BA13" s="25" t="str">
        <f t="shared" ca="1" si="6"/>
        <v/>
      </c>
      <c r="BB13" s="25" t="str">
        <f t="shared" ca="1" si="6"/>
        <v/>
      </c>
      <c r="BC13" s="25" t="str">
        <f t="shared" ca="1" si="6"/>
        <v/>
      </c>
      <c r="BD13" s="25" t="str">
        <f t="shared" ca="1" si="6"/>
        <v/>
      </c>
      <c r="BE13" s="25" t="str">
        <f t="shared" ca="1" si="7"/>
        <v/>
      </c>
      <c r="BF13" s="25" t="str">
        <f t="shared" ca="1" si="7"/>
        <v/>
      </c>
      <c r="BG13" s="25" t="str">
        <f t="shared" ca="1" si="7"/>
        <v/>
      </c>
      <c r="BH13" s="25" t="str">
        <f t="shared" ca="1" si="7"/>
        <v/>
      </c>
      <c r="BI13" s="25" t="str">
        <f t="shared" ca="1" si="7"/>
        <v/>
      </c>
      <c r="BJ13" s="25" t="str">
        <f t="shared" ca="1" si="7"/>
        <v/>
      </c>
      <c r="BK13" s="25" t="str">
        <f t="shared" ca="1" si="7"/>
        <v/>
      </c>
      <c r="BL13" s="25" t="str">
        <f t="shared" ca="1" si="7"/>
        <v/>
      </c>
      <c r="BM13" s="26"/>
    </row>
    <row r="14" spans="1:68" s="1" customFormat="1" ht="40.15" customHeight="1" x14ac:dyDescent="0.25">
      <c r="A14" s="9"/>
      <c r="B14" s="23" t="s">
        <v>12</v>
      </c>
      <c r="C14" s="19" t="s">
        <v>22</v>
      </c>
      <c r="D14" s="19"/>
      <c r="E14" s="20">
        <v>0.5</v>
      </c>
      <c r="F14" s="21">
        <f ca="1">F12-3</f>
        <v>45030</v>
      </c>
      <c r="G14" s="22">
        <v>10</v>
      </c>
      <c r="H14" s="17"/>
      <c r="I14" s="42" t="str">
        <f t="shared" ca="1" si="8"/>
        <v/>
      </c>
      <c r="J14" s="25" t="str">
        <f t="shared" ca="1" si="4"/>
        <v/>
      </c>
      <c r="K14" s="25" t="str">
        <f t="shared" ca="1" si="4"/>
        <v/>
      </c>
      <c r="L14" s="25" t="str">
        <f t="shared" ca="1" si="4"/>
        <v/>
      </c>
      <c r="M14" s="25" t="str">
        <f t="shared" ca="1" si="4"/>
        <v/>
      </c>
      <c r="N14" s="25" t="str">
        <f t="shared" ca="1" si="4"/>
        <v/>
      </c>
      <c r="O14" s="25" t="str">
        <f t="shared" ca="1" si="4"/>
        <v/>
      </c>
      <c r="P14" s="25" t="str">
        <f t="shared" ca="1" si="4"/>
        <v/>
      </c>
      <c r="Q14" s="25" t="str">
        <f t="shared" ca="1" si="4"/>
        <v/>
      </c>
      <c r="R14" s="25" t="str">
        <f t="shared" ca="1" si="4"/>
        <v/>
      </c>
      <c r="S14" s="25" t="str">
        <f t="shared" ca="1" si="4"/>
        <v/>
      </c>
      <c r="T14" s="25" t="str">
        <f t="shared" ca="1" si="4"/>
        <v/>
      </c>
      <c r="U14" s="25" t="str">
        <f t="shared" ca="1" si="4"/>
        <v/>
      </c>
      <c r="V14" s="25" t="str">
        <f t="shared" ca="1" si="4"/>
        <v/>
      </c>
      <c r="W14" s="25" t="str">
        <f t="shared" ca="1" si="4"/>
        <v/>
      </c>
      <c r="X14" s="25" t="str">
        <f t="shared" ca="1" si="4"/>
        <v/>
      </c>
      <c r="Y14" s="25" t="str">
        <f t="shared" ca="1" si="5"/>
        <v/>
      </c>
      <c r="Z14" s="25" t="str">
        <f t="shared" ca="1" si="5"/>
        <v/>
      </c>
      <c r="AA14" s="25" t="str">
        <f t="shared" ca="1" si="5"/>
        <v/>
      </c>
      <c r="AB14" s="25" t="str">
        <f t="shared" ca="1" si="5"/>
        <v/>
      </c>
      <c r="AC14" s="25" t="str">
        <f t="shared" ca="1" si="5"/>
        <v/>
      </c>
      <c r="AD14" s="25" t="str">
        <f t="shared" ca="1" si="5"/>
        <v/>
      </c>
      <c r="AE14" s="25" t="str">
        <f t="shared" ca="1" si="5"/>
        <v/>
      </c>
      <c r="AF14" s="25" t="str">
        <f t="shared" ca="1" si="5"/>
        <v/>
      </c>
      <c r="AG14" s="25" t="str">
        <f t="shared" ca="1" si="5"/>
        <v/>
      </c>
      <c r="AH14" s="25" t="str">
        <f t="shared" ca="1" si="5"/>
        <v/>
      </c>
      <c r="AI14" s="25" t="str">
        <f t="shared" ca="1" si="5"/>
        <v/>
      </c>
      <c r="AJ14" s="25" t="str">
        <f t="shared" ca="1" si="5"/>
        <v/>
      </c>
      <c r="AK14" s="25" t="str">
        <f t="shared" ca="1" si="5"/>
        <v/>
      </c>
      <c r="AL14" s="25" t="str">
        <f t="shared" ca="1" si="5"/>
        <v/>
      </c>
      <c r="AM14" s="25" t="str">
        <f t="shared" ca="1" si="5"/>
        <v/>
      </c>
      <c r="AN14" s="25" t="str">
        <f t="shared" ca="1" si="5"/>
        <v/>
      </c>
      <c r="AO14" s="25" t="str">
        <f t="shared" ca="1" si="6"/>
        <v/>
      </c>
      <c r="AP14" s="25" t="str">
        <f t="shared" ca="1" si="6"/>
        <v/>
      </c>
      <c r="AQ14" s="25" t="str">
        <f t="shared" ca="1" si="6"/>
        <v/>
      </c>
      <c r="AR14" s="25" t="str">
        <f t="shared" ca="1" si="6"/>
        <v/>
      </c>
      <c r="AS14" s="25" t="str">
        <f t="shared" ca="1" si="6"/>
        <v/>
      </c>
      <c r="AT14" s="25" t="str">
        <f t="shared" ca="1" si="6"/>
        <v/>
      </c>
      <c r="AU14" s="25" t="str">
        <f t="shared" ca="1" si="6"/>
        <v/>
      </c>
      <c r="AV14" s="25" t="str">
        <f t="shared" ca="1" si="6"/>
        <v/>
      </c>
      <c r="AW14" s="25" t="str">
        <f t="shared" ca="1" si="6"/>
        <v/>
      </c>
      <c r="AX14" s="25" t="str">
        <f t="shared" ca="1" si="6"/>
        <v/>
      </c>
      <c r="AY14" s="25" t="str">
        <f t="shared" ca="1" si="6"/>
        <v/>
      </c>
      <c r="AZ14" s="25" t="str">
        <f t="shared" ca="1" si="6"/>
        <v/>
      </c>
      <c r="BA14" s="25" t="str">
        <f t="shared" ca="1" si="6"/>
        <v/>
      </c>
      <c r="BB14" s="25" t="str">
        <f t="shared" ca="1" si="6"/>
        <v/>
      </c>
      <c r="BC14" s="25" t="str">
        <f t="shared" ca="1" si="6"/>
        <v/>
      </c>
      <c r="BD14" s="25" t="str">
        <f t="shared" ca="1" si="6"/>
        <v/>
      </c>
      <c r="BE14" s="25" t="str">
        <f t="shared" ca="1" si="7"/>
        <v/>
      </c>
      <c r="BF14" s="25" t="str">
        <f t="shared" ca="1" si="7"/>
        <v/>
      </c>
      <c r="BG14" s="25" t="str">
        <f t="shared" ca="1" si="7"/>
        <v/>
      </c>
      <c r="BH14" s="25" t="str">
        <f t="shared" ca="1" si="7"/>
        <v/>
      </c>
      <c r="BI14" s="25" t="str">
        <f t="shared" ca="1" si="7"/>
        <v/>
      </c>
      <c r="BJ14" s="25" t="str">
        <f t="shared" ca="1" si="7"/>
        <v/>
      </c>
      <c r="BK14" s="25" t="str">
        <f t="shared" ca="1" si="7"/>
        <v/>
      </c>
      <c r="BL14" s="25" t="str">
        <f t="shared" ca="1" si="7"/>
        <v/>
      </c>
      <c r="BM14" s="26"/>
    </row>
    <row r="15" spans="1:68" s="1" customFormat="1" ht="40.15" customHeight="1" x14ac:dyDescent="0.25">
      <c r="A15" s="9"/>
      <c r="B15" s="23" t="s">
        <v>13</v>
      </c>
      <c r="C15" s="19" t="s">
        <v>21</v>
      </c>
      <c r="D15" s="19"/>
      <c r="E15" s="20"/>
      <c r="F15" s="21">
        <f ca="1">F12+20</f>
        <v>45053</v>
      </c>
      <c r="G15" s="22">
        <v>1</v>
      </c>
      <c r="H15" s="17"/>
      <c r="I15" s="42" t="str">
        <f t="shared" ca="1" si="8"/>
        <v/>
      </c>
      <c r="J15" s="25" t="str">
        <f t="shared" ca="1" si="4"/>
        <v/>
      </c>
      <c r="K15" s="25" t="str">
        <f t="shared" ca="1" si="4"/>
        <v/>
      </c>
      <c r="L15" s="25" t="str">
        <f t="shared" ca="1" si="4"/>
        <v/>
      </c>
      <c r="M15" s="25" t="str">
        <f t="shared" ca="1" si="4"/>
        <v/>
      </c>
      <c r="N15" s="25" t="str">
        <f t="shared" ca="1" si="4"/>
        <v/>
      </c>
      <c r="O15" s="25" t="str">
        <f t="shared" ca="1" si="4"/>
        <v/>
      </c>
      <c r="P15" s="25" t="str">
        <f t="shared" ca="1" si="4"/>
        <v/>
      </c>
      <c r="Q15" s="25" t="str">
        <f t="shared" ca="1" si="4"/>
        <v/>
      </c>
      <c r="R15" s="25" t="str">
        <f t="shared" ca="1" si="4"/>
        <v/>
      </c>
      <c r="S15" s="25" t="str">
        <f t="shared" ca="1" si="4"/>
        <v/>
      </c>
      <c r="T15" s="25" t="str">
        <f t="shared" ca="1" si="4"/>
        <v/>
      </c>
      <c r="U15" s="25" t="str">
        <f t="shared" ca="1" si="4"/>
        <v/>
      </c>
      <c r="V15" s="25" t="str">
        <f t="shared" ca="1" si="4"/>
        <v/>
      </c>
      <c r="W15" s="25" t="str">
        <f t="shared" ca="1" si="4"/>
        <v/>
      </c>
      <c r="X15" s="25" t="str">
        <f t="shared" ca="1" si="4"/>
        <v/>
      </c>
      <c r="Y15" s="25" t="str">
        <f t="shared" ca="1" si="5"/>
        <v/>
      </c>
      <c r="Z15" s="25" t="str">
        <f t="shared" ca="1" si="5"/>
        <v/>
      </c>
      <c r="AA15" s="25" t="str">
        <f t="shared" ca="1" si="5"/>
        <v/>
      </c>
      <c r="AB15" s="25">
        <f t="shared" ca="1" si="5"/>
        <v>1</v>
      </c>
      <c r="AC15" s="25" t="str">
        <f t="shared" ca="1" si="5"/>
        <v/>
      </c>
      <c r="AD15" s="25" t="str">
        <f t="shared" ca="1" si="5"/>
        <v/>
      </c>
      <c r="AE15" s="25" t="str">
        <f t="shared" ca="1" si="5"/>
        <v/>
      </c>
      <c r="AF15" s="25" t="str">
        <f t="shared" ca="1" si="5"/>
        <v/>
      </c>
      <c r="AG15" s="25" t="str">
        <f t="shared" ca="1" si="5"/>
        <v/>
      </c>
      <c r="AH15" s="25" t="str">
        <f t="shared" ca="1" si="5"/>
        <v/>
      </c>
      <c r="AI15" s="25" t="str">
        <f t="shared" ca="1" si="5"/>
        <v/>
      </c>
      <c r="AJ15" s="25" t="str">
        <f t="shared" ca="1" si="5"/>
        <v/>
      </c>
      <c r="AK15" s="25" t="str">
        <f t="shared" ca="1" si="5"/>
        <v/>
      </c>
      <c r="AL15" s="25" t="str">
        <f t="shared" ca="1" si="5"/>
        <v/>
      </c>
      <c r="AM15" s="25" t="str">
        <f t="shared" ca="1" si="5"/>
        <v/>
      </c>
      <c r="AN15" s="25" t="str">
        <f t="shared" ca="1" si="5"/>
        <v/>
      </c>
      <c r="AO15" s="25" t="str">
        <f t="shared" ca="1" si="6"/>
        <v/>
      </c>
      <c r="AP15" s="25" t="str">
        <f t="shared" ca="1" si="6"/>
        <v/>
      </c>
      <c r="AQ15" s="25" t="str">
        <f t="shared" ca="1" si="6"/>
        <v/>
      </c>
      <c r="AR15" s="25" t="str">
        <f t="shared" ca="1" si="6"/>
        <v/>
      </c>
      <c r="AS15" s="25" t="str">
        <f t="shared" ca="1" si="6"/>
        <v/>
      </c>
      <c r="AT15" s="25" t="str">
        <f t="shared" ca="1" si="6"/>
        <v/>
      </c>
      <c r="AU15" s="25" t="str">
        <f t="shared" ca="1" si="6"/>
        <v/>
      </c>
      <c r="AV15" s="25" t="str">
        <f t="shared" ca="1" si="6"/>
        <v/>
      </c>
      <c r="AW15" s="25" t="str">
        <f t="shared" ca="1" si="6"/>
        <v/>
      </c>
      <c r="AX15" s="25" t="str">
        <f t="shared" ca="1" si="6"/>
        <v/>
      </c>
      <c r="AY15" s="25" t="str">
        <f t="shared" ca="1" si="6"/>
        <v/>
      </c>
      <c r="AZ15" s="25" t="str">
        <f t="shared" ca="1" si="6"/>
        <v/>
      </c>
      <c r="BA15" s="25" t="str">
        <f t="shared" ca="1" si="6"/>
        <v/>
      </c>
      <c r="BB15" s="25" t="str">
        <f t="shared" ca="1" si="6"/>
        <v/>
      </c>
      <c r="BC15" s="25" t="str">
        <f t="shared" ca="1" si="6"/>
        <v/>
      </c>
      <c r="BD15" s="25" t="str">
        <f t="shared" ca="1" si="6"/>
        <v/>
      </c>
      <c r="BE15" s="25" t="str">
        <f t="shared" ca="1" si="7"/>
        <v/>
      </c>
      <c r="BF15" s="25" t="str">
        <f t="shared" ca="1" si="7"/>
        <v/>
      </c>
      <c r="BG15" s="25" t="str">
        <f t="shared" ca="1" si="7"/>
        <v/>
      </c>
      <c r="BH15" s="25" t="str">
        <f t="shared" ca="1" si="7"/>
        <v/>
      </c>
      <c r="BI15" s="25" t="str">
        <f t="shared" ca="1" si="7"/>
        <v/>
      </c>
      <c r="BJ15" s="25" t="str">
        <f t="shared" ca="1" si="7"/>
        <v/>
      </c>
      <c r="BK15" s="25" t="str">
        <f t="shared" ca="1" si="7"/>
        <v/>
      </c>
      <c r="BL15" s="25" t="str">
        <f t="shared" ca="1" si="7"/>
        <v/>
      </c>
      <c r="BM15" s="26"/>
    </row>
    <row r="16" spans="1:68" s="1" customFormat="1" ht="40.15" customHeight="1" x14ac:dyDescent="0.25">
      <c r="A16" s="9"/>
      <c r="B16" s="23" t="s">
        <v>14</v>
      </c>
      <c r="C16" s="19" t="s">
        <v>23</v>
      </c>
      <c r="D16" s="19"/>
      <c r="E16" s="20">
        <v>0.1</v>
      </c>
      <c r="F16" s="21">
        <f ca="1">F12+6</f>
        <v>45039</v>
      </c>
      <c r="G16" s="22">
        <v>6</v>
      </c>
      <c r="H16" s="17"/>
      <c r="I16" s="42" t="str">
        <f t="shared" ca="1" si="8"/>
        <v/>
      </c>
      <c r="J16" s="25" t="str">
        <f t="shared" ca="1" si="4"/>
        <v/>
      </c>
      <c r="K16" s="25" t="str">
        <f t="shared" ca="1" si="4"/>
        <v/>
      </c>
      <c r="L16" s="25" t="str">
        <f t="shared" ca="1" si="4"/>
        <v/>
      </c>
      <c r="M16" s="25" t="str">
        <f t="shared" ca="1" si="4"/>
        <v/>
      </c>
      <c r="N16" s="25" t="str">
        <f t="shared" ca="1" si="4"/>
        <v/>
      </c>
      <c r="O16" s="25" t="str">
        <f t="shared" ca="1" si="4"/>
        <v/>
      </c>
      <c r="P16" s="25" t="str">
        <f t="shared" ca="1" si="4"/>
        <v/>
      </c>
      <c r="Q16" s="25" t="str">
        <f t="shared" ca="1" si="4"/>
        <v/>
      </c>
      <c r="R16" s="25" t="str">
        <f t="shared" ca="1" si="4"/>
        <v/>
      </c>
      <c r="S16" s="25" t="str">
        <f t="shared" ca="1" si="4"/>
        <v/>
      </c>
      <c r="T16" s="25" t="str">
        <f t="shared" ca="1" si="4"/>
        <v/>
      </c>
      <c r="U16" s="25" t="str">
        <f t="shared" ca="1" si="4"/>
        <v/>
      </c>
      <c r="V16" s="25" t="str">
        <f t="shared" ca="1" si="4"/>
        <v/>
      </c>
      <c r="W16" s="25" t="str">
        <f t="shared" ca="1" si="4"/>
        <v/>
      </c>
      <c r="X16" s="25" t="str">
        <f t="shared" ca="1" si="4"/>
        <v/>
      </c>
      <c r="Y16" s="25" t="str">
        <f t="shared" ca="1" si="5"/>
        <v/>
      </c>
      <c r="Z16" s="25" t="str">
        <f t="shared" ca="1" si="5"/>
        <v/>
      </c>
      <c r="AA16" s="25" t="str">
        <f t="shared" ca="1" si="5"/>
        <v/>
      </c>
      <c r="AB16" s="25" t="str">
        <f t="shared" ca="1" si="5"/>
        <v/>
      </c>
      <c r="AC16" s="25" t="str">
        <f t="shared" ca="1" si="5"/>
        <v/>
      </c>
      <c r="AD16" s="25" t="str">
        <f t="shared" ca="1" si="5"/>
        <v/>
      </c>
      <c r="AE16" s="25" t="str">
        <f t="shared" ca="1" si="5"/>
        <v/>
      </c>
      <c r="AF16" s="25" t="str">
        <f t="shared" ca="1" si="5"/>
        <v/>
      </c>
      <c r="AG16" s="25" t="str">
        <f t="shared" ca="1" si="5"/>
        <v/>
      </c>
      <c r="AH16" s="25" t="str">
        <f t="shared" ca="1" si="5"/>
        <v/>
      </c>
      <c r="AI16" s="25" t="str">
        <f t="shared" ca="1" si="5"/>
        <v/>
      </c>
      <c r="AJ16" s="25" t="str">
        <f t="shared" ca="1" si="5"/>
        <v/>
      </c>
      <c r="AK16" s="25" t="str">
        <f t="shared" ca="1" si="5"/>
        <v/>
      </c>
      <c r="AL16" s="25" t="str">
        <f t="shared" ca="1" si="5"/>
        <v/>
      </c>
      <c r="AM16" s="25" t="str">
        <f t="shared" ca="1" si="5"/>
        <v/>
      </c>
      <c r="AN16" s="25" t="str">
        <f t="shared" ca="1" si="5"/>
        <v/>
      </c>
      <c r="AO16" s="25" t="str">
        <f t="shared" ca="1" si="6"/>
        <v/>
      </c>
      <c r="AP16" s="25" t="str">
        <f t="shared" ca="1" si="6"/>
        <v/>
      </c>
      <c r="AQ16" s="25" t="str">
        <f t="shared" ca="1" si="6"/>
        <v/>
      </c>
      <c r="AR16" s="25" t="str">
        <f t="shared" ca="1" si="6"/>
        <v/>
      </c>
      <c r="AS16" s="25" t="str">
        <f t="shared" ca="1" si="6"/>
        <v/>
      </c>
      <c r="AT16" s="25" t="str">
        <f t="shared" ca="1" si="6"/>
        <v/>
      </c>
      <c r="AU16" s="25" t="str">
        <f t="shared" ca="1" si="6"/>
        <v/>
      </c>
      <c r="AV16" s="25" t="str">
        <f t="shared" ca="1" si="6"/>
        <v/>
      </c>
      <c r="AW16" s="25" t="str">
        <f t="shared" ca="1" si="6"/>
        <v/>
      </c>
      <c r="AX16" s="25" t="str">
        <f t="shared" ca="1" si="6"/>
        <v/>
      </c>
      <c r="AY16" s="25" t="str">
        <f t="shared" ca="1" si="6"/>
        <v/>
      </c>
      <c r="AZ16" s="25" t="str">
        <f t="shared" ca="1" si="6"/>
        <v/>
      </c>
      <c r="BA16" s="25" t="str">
        <f t="shared" ca="1" si="6"/>
        <v/>
      </c>
      <c r="BB16" s="25" t="str">
        <f t="shared" ca="1" si="6"/>
        <v/>
      </c>
      <c r="BC16" s="25" t="str">
        <f t="shared" ca="1" si="6"/>
        <v/>
      </c>
      <c r="BD16" s="25" t="str">
        <f t="shared" ca="1" si="6"/>
        <v/>
      </c>
      <c r="BE16" s="25" t="str">
        <f t="shared" ca="1" si="7"/>
        <v/>
      </c>
      <c r="BF16" s="25" t="str">
        <f t="shared" ca="1" si="7"/>
        <v/>
      </c>
      <c r="BG16" s="25" t="str">
        <f t="shared" ca="1" si="7"/>
        <v/>
      </c>
      <c r="BH16" s="25" t="str">
        <f t="shared" ca="1" si="7"/>
        <v/>
      </c>
      <c r="BI16" s="25" t="str">
        <f t="shared" ca="1" si="7"/>
        <v/>
      </c>
      <c r="BJ16" s="25" t="str">
        <f t="shared" ca="1" si="7"/>
        <v/>
      </c>
      <c r="BK16" s="25" t="str">
        <f t="shared" ca="1" si="7"/>
        <v/>
      </c>
      <c r="BL16" s="25" t="str">
        <f t="shared" ca="1" si="7"/>
        <v/>
      </c>
      <c r="BM16" s="26"/>
    </row>
    <row r="17" spans="1:65" s="1" customFormat="1" ht="40.15" customHeight="1" x14ac:dyDescent="0.25">
      <c r="A17" s="10"/>
      <c r="B17" s="104" t="s">
        <v>15</v>
      </c>
      <c r="C17" s="19"/>
      <c r="D17" s="19"/>
      <c r="E17" s="20"/>
      <c r="F17" s="21"/>
      <c r="G17" s="22"/>
      <c r="H17" s="17"/>
      <c r="I17" s="42" t="str">
        <f t="shared" ca="1" si="8"/>
        <v/>
      </c>
      <c r="J17" s="25" t="str">
        <f t="shared" ca="1" si="4"/>
        <v/>
      </c>
      <c r="K17" s="25" t="str">
        <f t="shared" ca="1" si="4"/>
        <v/>
      </c>
      <c r="L17" s="25" t="str">
        <f t="shared" ca="1" si="4"/>
        <v/>
      </c>
      <c r="M17" s="25" t="str">
        <f t="shared" ca="1" si="4"/>
        <v/>
      </c>
      <c r="N17" s="25" t="str">
        <f t="shared" ca="1" si="4"/>
        <v/>
      </c>
      <c r="O17" s="25" t="str">
        <f t="shared" ca="1" si="4"/>
        <v/>
      </c>
      <c r="P17" s="25" t="str">
        <f t="shared" ca="1" si="4"/>
        <v/>
      </c>
      <c r="Q17" s="25" t="str">
        <f t="shared" ca="1" si="4"/>
        <v/>
      </c>
      <c r="R17" s="25" t="str">
        <f t="shared" ca="1" si="4"/>
        <v/>
      </c>
      <c r="S17" s="25" t="str">
        <f t="shared" ca="1" si="4"/>
        <v/>
      </c>
      <c r="T17" s="25" t="str">
        <f t="shared" ca="1" si="4"/>
        <v/>
      </c>
      <c r="U17" s="25" t="str">
        <f t="shared" ca="1" si="4"/>
        <v/>
      </c>
      <c r="V17" s="25" t="str">
        <f t="shared" ca="1" si="4"/>
        <v/>
      </c>
      <c r="W17" s="25" t="str">
        <f t="shared" ca="1" si="4"/>
        <v/>
      </c>
      <c r="X17" s="25" t="str">
        <f t="shared" ca="1" si="4"/>
        <v/>
      </c>
      <c r="Y17" s="25" t="str">
        <f t="shared" ca="1" si="5"/>
        <v/>
      </c>
      <c r="Z17" s="25" t="str">
        <f t="shared" ca="1" si="5"/>
        <v/>
      </c>
      <c r="AA17" s="25" t="str">
        <f t="shared" ca="1" si="5"/>
        <v/>
      </c>
      <c r="AB17" s="25" t="str">
        <f t="shared" ca="1" si="5"/>
        <v/>
      </c>
      <c r="AC17" s="25" t="str">
        <f t="shared" ca="1" si="5"/>
        <v/>
      </c>
      <c r="AD17" s="25" t="str">
        <f t="shared" ca="1" si="5"/>
        <v/>
      </c>
      <c r="AE17" s="25" t="str">
        <f t="shared" ca="1" si="5"/>
        <v/>
      </c>
      <c r="AF17" s="25" t="str">
        <f t="shared" ca="1" si="5"/>
        <v/>
      </c>
      <c r="AG17" s="25" t="str">
        <f t="shared" ca="1" si="5"/>
        <v/>
      </c>
      <c r="AH17" s="25" t="str">
        <f t="shared" ca="1" si="5"/>
        <v/>
      </c>
      <c r="AI17" s="25" t="str">
        <f t="shared" ca="1" si="5"/>
        <v/>
      </c>
      <c r="AJ17" s="25" t="str">
        <f t="shared" ca="1" si="5"/>
        <v/>
      </c>
      <c r="AK17" s="25" t="str">
        <f t="shared" ca="1" si="5"/>
        <v/>
      </c>
      <c r="AL17" s="25" t="str">
        <f t="shared" ca="1" si="5"/>
        <v/>
      </c>
      <c r="AM17" s="25" t="str">
        <f t="shared" ca="1" si="5"/>
        <v/>
      </c>
      <c r="AN17" s="25" t="str">
        <f t="shared" ca="1" si="5"/>
        <v/>
      </c>
      <c r="AO17" s="25" t="str">
        <f t="shared" ca="1" si="6"/>
        <v/>
      </c>
      <c r="AP17" s="25" t="str">
        <f t="shared" ca="1" si="6"/>
        <v/>
      </c>
      <c r="AQ17" s="25" t="str">
        <f t="shared" ca="1" si="6"/>
        <v/>
      </c>
      <c r="AR17" s="25" t="str">
        <f t="shared" ca="1" si="6"/>
        <v/>
      </c>
      <c r="AS17" s="25" t="str">
        <f t="shared" ca="1" si="6"/>
        <v/>
      </c>
      <c r="AT17" s="25" t="str">
        <f t="shared" ca="1" si="6"/>
        <v/>
      </c>
      <c r="AU17" s="25" t="str">
        <f t="shared" ca="1" si="6"/>
        <v/>
      </c>
      <c r="AV17" s="25" t="str">
        <f t="shared" ca="1" si="6"/>
        <v/>
      </c>
      <c r="AW17" s="25" t="str">
        <f t="shared" ca="1" si="6"/>
        <v/>
      </c>
      <c r="AX17" s="25" t="str">
        <f t="shared" ca="1" si="6"/>
        <v/>
      </c>
      <c r="AY17" s="25" t="str">
        <f t="shared" ca="1" si="6"/>
        <v/>
      </c>
      <c r="AZ17" s="25" t="str">
        <f t="shared" ca="1" si="6"/>
        <v/>
      </c>
      <c r="BA17" s="25" t="str">
        <f t="shared" ca="1" si="6"/>
        <v/>
      </c>
      <c r="BB17" s="25" t="str">
        <f t="shared" ca="1" si="6"/>
        <v/>
      </c>
      <c r="BC17" s="25" t="str">
        <f t="shared" ca="1" si="6"/>
        <v/>
      </c>
      <c r="BD17" s="25" t="str">
        <f t="shared" ca="1" si="6"/>
        <v/>
      </c>
      <c r="BE17" s="25" t="str">
        <f t="shared" ca="1" si="7"/>
        <v/>
      </c>
      <c r="BF17" s="25" t="str">
        <f t="shared" ca="1" si="7"/>
        <v/>
      </c>
      <c r="BG17" s="25" t="str">
        <f t="shared" ca="1" si="7"/>
        <v/>
      </c>
      <c r="BH17" s="25" t="str">
        <f t="shared" ca="1" si="7"/>
        <v/>
      </c>
      <c r="BI17" s="25" t="str">
        <f t="shared" ca="1" si="7"/>
        <v/>
      </c>
      <c r="BJ17" s="25" t="str">
        <f t="shared" ca="1" si="7"/>
        <v/>
      </c>
      <c r="BK17" s="25" t="str">
        <f t="shared" ca="1" si="7"/>
        <v/>
      </c>
      <c r="BL17" s="25" t="str">
        <f t="shared" ca="1" si="7"/>
        <v/>
      </c>
      <c r="BM17" s="26"/>
    </row>
    <row r="18" spans="1:65" s="1" customFormat="1" ht="40.15" customHeight="1" x14ac:dyDescent="0.25">
      <c r="A18" s="10"/>
      <c r="B18" s="23" t="s">
        <v>10</v>
      </c>
      <c r="C18" s="19" t="s">
        <v>24</v>
      </c>
      <c r="D18" s="19"/>
      <c r="E18" s="20">
        <v>0.6</v>
      </c>
      <c r="F18" s="21">
        <f ca="1">F12+6</f>
        <v>45039</v>
      </c>
      <c r="G18" s="22">
        <v>13</v>
      </c>
      <c r="H18" s="17"/>
      <c r="I18" s="42" t="str">
        <f t="shared" ca="1" si="8"/>
        <v/>
      </c>
      <c r="J18" s="25" t="str">
        <f t="shared" ca="1" si="4"/>
        <v/>
      </c>
      <c r="K18" s="25" t="str">
        <f t="shared" ca="1" si="4"/>
        <v/>
      </c>
      <c r="L18" s="25" t="str">
        <f t="shared" ca="1" si="4"/>
        <v/>
      </c>
      <c r="M18" s="25" t="str">
        <f t="shared" ca="1" si="4"/>
        <v/>
      </c>
      <c r="N18" s="25" t="str">
        <f t="shared" ca="1" si="4"/>
        <v/>
      </c>
      <c r="O18" s="25" t="str">
        <f t="shared" ca="1" si="4"/>
        <v/>
      </c>
      <c r="P18" s="25" t="str">
        <f t="shared" ca="1" si="4"/>
        <v/>
      </c>
      <c r="Q18" s="25" t="str">
        <f t="shared" ca="1" si="4"/>
        <v/>
      </c>
      <c r="R18" s="25" t="str">
        <f t="shared" ca="1" si="4"/>
        <v/>
      </c>
      <c r="S18" s="25" t="str">
        <f t="shared" ca="1" si="4"/>
        <v/>
      </c>
      <c r="T18" s="25" t="str">
        <f t="shared" ca="1" si="4"/>
        <v/>
      </c>
      <c r="U18" s="25" t="str">
        <f t="shared" ca="1" si="4"/>
        <v/>
      </c>
      <c r="V18" s="25" t="str">
        <f t="shared" ca="1" si="4"/>
        <v/>
      </c>
      <c r="W18" s="25" t="str">
        <f t="shared" ca="1" si="4"/>
        <v/>
      </c>
      <c r="X18" s="25" t="str">
        <f t="shared" ca="1" si="4"/>
        <v/>
      </c>
      <c r="Y18" s="25" t="str">
        <f t="shared" ca="1" si="5"/>
        <v/>
      </c>
      <c r="Z18" s="25" t="str">
        <f t="shared" ca="1" si="5"/>
        <v/>
      </c>
      <c r="AA18" s="25" t="str">
        <f t="shared" ca="1" si="5"/>
        <v/>
      </c>
      <c r="AB18" s="25" t="str">
        <f t="shared" ca="1" si="5"/>
        <v/>
      </c>
      <c r="AC18" s="25" t="str">
        <f t="shared" ca="1" si="5"/>
        <v/>
      </c>
      <c r="AD18" s="25" t="str">
        <f t="shared" ca="1" si="5"/>
        <v/>
      </c>
      <c r="AE18" s="25" t="str">
        <f t="shared" ca="1" si="5"/>
        <v/>
      </c>
      <c r="AF18" s="25" t="str">
        <f t="shared" ca="1" si="5"/>
        <v/>
      </c>
      <c r="AG18" s="25" t="str">
        <f t="shared" ca="1" si="5"/>
        <v/>
      </c>
      <c r="AH18" s="25" t="str">
        <f t="shared" ca="1" si="5"/>
        <v/>
      </c>
      <c r="AI18" s="25" t="str">
        <f t="shared" ca="1" si="5"/>
        <v/>
      </c>
      <c r="AJ18" s="25" t="str">
        <f t="shared" ca="1" si="5"/>
        <v/>
      </c>
      <c r="AK18" s="25" t="str">
        <f t="shared" ca="1" si="5"/>
        <v/>
      </c>
      <c r="AL18" s="25" t="str">
        <f t="shared" ca="1" si="5"/>
        <v/>
      </c>
      <c r="AM18" s="25" t="str">
        <f t="shared" ca="1" si="5"/>
        <v/>
      </c>
      <c r="AN18" s="25" t="str">
        <f t="shared" ca="1" si="5"/>
        <v/>
      </c>
      <c r="AO18" s="25" t="str">
        <f t="shared" ca="1" si="6"/>
        <v/>
      </c>
      <c r="AP18" s="25" t="str">
        <f t="shared" ca="1" si="6"/>
        <v/>
      </c>
      <c r="AQ18" s="25" t="str">
        <f t="shared" ca="1" si="6"/>
        <v/>
      </c>
      <c r="AR18" s="25" t="str">
        <f t="shared" ca="1" si="6"/>
        <v/>
      </c>
      <c r="AS18" s="25" t="str">
        <f t="shared" ca="1" si="6"/>
        <v/>
      </c>
      <c r="AT18" s="25" t="str">
        <f t="shared" ca="1" si="6"/>
        <v/>
      </c>
      <c r="AU18" s="25" t="str">
        <f t="shared" ca="1" si="6"/>
        <v/>
      </c>
      <c r="AV18" s="25" t="str">
        <f t="shared" ca="1" si="6"/>
        <v/>
      </c>
      <c r="AW18" s="25" t="str">
        <f t="shared" ca="1" si="6"/>
        <v/>
      </c>
      <c r="AX18" s="25" t="str">
        <f t="shared" ca="1" si="6"/>
        <v/>
      </c>
      <c r="AY18" s="25" t="str">
        <f t="shared" ca="1" si="6"/>
        <v/>
      </c>
      <c r="AZ18" s="25" t="str">
        <f t="shared" ca="1" si="6"/>
        <v/>
      </c>
      <c r="BA18" s="25" t="str">
        <f t="shared" ca="1" si="6"/>
        <v/>
      </c>
      <c r="BB18" s="25" t="str">
        <f t="shared" ca="1" si="6"/>
        <v/>
      </c>
      <c r="BC18" s="25" t="str">
        <f t="shared" ca="1" si="6"/>
        <v/>
      </c>
      <c r="BD18" s="25" t="str">
        <f t="shared" ca="1" si="6"/>
        <v/>
      </c>
      <c r="BE18" s="25" t="str">
        <f t="shared" ca="1" si="7"/>
        <v/>
      </c>
      <c r="BF18" s="25" t="str">
        <f t="shared" ca="1" si="7"/>
        <v/>
      </c>
      <c r="BG18" s="25" t="str">
        <f t="shared" ca="1" si="7"/>
        <v/>
      </c>
      <c r="BH18" s="25" t="str">
        <f t="shared" ca="1" si="7"/>
        <v/>
      </c>
      <c r="BI18" s="25" t="str">
        <f t="shared" ca="1" si="7"/>
        <v/>
      </c>
      <c r="BJ18" s="25" t="str">
        <f t="shared" ca="1" si="7"/>
        <v/>
      </c>
      <c r="BK18" s="25" t="str">
        <f t="shared" ca="1" si="7"/>
        <v/>
      </c>
      <c r="BL18" s="25" t="str">
        <f t="shared" ca="1" si="7"/>
        <v/>
      </c>
      <c r="BM18" s="26"/>
    </row>
    <row r="19" spans="1:65" s="1" customFormat="1" ht="40.15" customHeight="1" x14ac:dyDescent="0.25">
      <c r="A19" s="9"/>
      <c r="B19" s="23" t="s">
        <v>11</v>
      </c>
      <c r="C19" s="19" t="s">
        <v>25</v>
      </c>
      <c r="D19" s="19"/>
      <c r="E19" s="20">
        <v>0.5</v>
      </c>
      <c r="F19" s="21">
        <f ca="1">F18+2</f>
        <v>45041</v>
      </c>
      <c r="G19" s="22">
        <v>9</v>
      </c>
      <c r="H19" s="17"/>
      <c r="I19" s="42" t="str">
        <f t="shared" ca="1" si="8"/>
        <v/>
      </c>
      <c r="J19" s="25" t="str">
        <f t="shared" ca="1" si="4"/>
        <v/>
      </c>
      <c r="K19" s="25" t="str">
        <f t="shared" ca="1" si="4"/>
        <v/>
      </c>
      <c r="L19" s="25" t="str">
        <f t="shared" ca="1" si="4"/>
        <v/>
      </c>
      <c r="M19" s="25" t="str">
        <f t="shared" ca="1" si="4"/>
        <v/>
      </c>
      <c r="N19" s="25" t="str">
        <f t="shared" ca="1" si="4"/>
        <v/>
      </c>
      <c r="O19" s="25" t="str">
        <f t="shared" ca="1" si="4"/>
        <v/>
      </c>
      <c r="P19" s="25" t="str">
        <f t="shared" ca="1" si="4"/>
        <v/>
      </c>
      <c r="Q19" s="25" t="str">
        <f t="shared" ca="1" si="4"/>
        <v/>
      </c>
      <c r="R19" s="25" t="str">
        <f t="shared" ca="1" si="4"/>
        <v/>
      </c>
      <c r="S19" s="25" t="str">
        <f t="shared" ca="1" si="4"/>
        <v/>
      </c>
      <c r="T19" s="25" t="str">
        <f t="shared" ca="1" si="4"/>
        <v/>
      </c>
      <c r="U19" s="25" t="str">
        <f t="shared" ca="1" si="4"/>
        <v/>
      </c>
      <c r="V19" s="25" t="str">
        <f t="shared" ca="1" si="4"/>
        <v/>
      </c>
      <c r="W19" s="25" t="str">
        <f t="shared" ca="1" si="4"/>
        <v/>
      </c>
      <c r="X19" s="25" t="str">
        <f t="shared" ca="1" si="4"/>
        <v/>
      </c>
      <c r="Y19" s="25" t="str">
        <f t="shared" ca="1" si="5"/>
        <v/>
      </c>
      <c r="Z19" s="25" t="str">
        <f t="shared" ca="1" si="5"/>
        <v/>
      </c>
      <c r="AA19" s="25" t="str">
        <f t="shared" ca="1" si="5"/>
        <v/>
      </c>
      <c r="AB19" s="25" t="str">
        <f t="shared" ca="1" si="5"/>
        <v/>
      </c>
      <c r="AC19" s="25" t="str">
        <f t="shared" ca="1" si="5"/>
        <v/>
      </c>
      <c r="AD19" s="25" t="str">
        <f t="shared" ca="1" si="5"/>
        <v/>
      </c>
      <c r="AE19" s="25" t="str">
        <f t="shared" ca="1" si="5"/>
        <v/>
      </c>
      <c r="AF19" s="25" t="str">
        <f t="shared" ca="1" si="5"/>
        <v/>
      </c>
      <c r="AG19" s="25" t="str">
        <f t="shared" ca="1" si="5"/>
        <v/>
      </c>
      <c r="AH19" s="25" t="str">
        <f t="shared" ca="1" si="5"/>
        <v/>
      </c>
      <c r="AI19" s="25" t="str">
        <f t="shared" ca="1" si="5"/>
        <v/>
      </c>
      <c r="AJ19" s="25" t="str">
        <f t="shared" ca="1" si="5"/>
        <v/>
      </c>
      <c r="AK19" s="25" t="str">
        <f t="shared" ca="1" si="5"/>
        <v/>
      </c>
      <c r="AL19" s="25" t="str">
        <f t="shared" ca="1" si="5"/>
        <v/>
      </c>
      <c r="AM19" s="25" t="str">
        <f t="shared" ca="1" si="5"/>
        <v/>
      </c>
      <c r="AN19" s="25" t="str">
        <f t="shared" ca="1" si="5"/>
        <v/>
      </c>
      <c r="AO19" s="25" t="str">
        <f t="shared" ca="1" si="6"/>
        <v/>
      </c>
      <c r="AP19" s="25" t="str">
        <f t="shared" ca="1" si="6"/>
        <v/>
      </c>
      <c r="AQ19" s="25" t="str">
        <f t="shared" ca="1" si="6"/>
        <v/>
      </c>
      <c r="AR19" s="25" t="str">
        <f t="shared" ca="1" si="6"/>
        <v/>
      </c>
      <c r="AS19" s="25" t="str">
        <f t="shared" ca="1" si="6"/>
        <v/>
      </c>
      <c r="AT19" s="25" t="str">
        <f t="shared" ca="1" si="6"/>
        <v/>
      </c>
      <c r="AU19" s="25" t="str">
        <f t="shared" ca="1" si="6"/>
        <v/>
      </c>
      <c r="AV19" s="25" t="str">
        <f t="shared" ca="1" si="6"/>
        <v/>
      </c>
      <c r="AW19" s="25" t="str">
        <f t="shared" ca="1" si="6"/>
        <v/>
      </c>
      <c r="AX19" s="25" t="str">
        <f t="shared" ca="1" si="6"/>
        <v/>
      </c>
      <c r="AY19" s="25" t="str">
        <f t="shared" ca="1" si="6"/>
        <v/>
      </c>
      <c r="AZ19" s="25" t="str">
        <f t="shared" ca="1" si="6"/>
        <v/>
      </c>
      <c r="BA19" s="25" t="str">
        <f t="shared" ca="1" si="6"/>
        <v/>
      </c>
      <c r="BB19" s="25" t="str">
        <f t="shared" ca="1" si="6"/>
        <v/>
      </c>
      <c r="BC19" s="25" t="str">
        <f t="shared" ca="1" si="6"/>
        <v/>
      </c>
      <c r="BD19" s="25" t="str">
        <f t="shared" ca="1" si="6"/>
        <v/>
      </c>
      <c r="BE19" s="25" t="str">
        <f t="shared" ca="1" si="7"/>
        <v/>
      </c>
      <c r="BF19" s="25" t="str">
        <f t="shared" ca="1" si="7"/>
        <v/>
      </c>
      <c r="BG19" s="25" t="str">
        <f t="shared" ca="1" si="7"/>
        <v/>
      </c>
      <c r="BH19" s="25" t="str">
        <f t="shared" ca="1" si="7"/>
        <v/>
      </c>
      <c r="BI19" s="25" t="str">
        <f t="shared" ca="1" si="7"/>
        <v/>
      </c>
      <c r="BJ19" s="25" t="str">
        <f t="shared" ca="1" si="7"/>
        <v/>
      </c>
      <c r="BK19" s="25" t="str">
        <f t="shared" ca="1" si="7"/>
        <v/>
      </c>
      <c r="BL19" s="25" t="str">
        <f t="shared" ca="1" si="7"/>
        <v/>
      </c>
      <c r="BM19" s="26"/>
    </row>
    <row r="20" spans="1:65" s="1" customFormat="1" ht="40.15" customHeight="1" x14ac:dyDescent="0.25">
      <c r="A20" s="9"/>
      <c r="B20" s="23" t="s">
        <v>12</v>
      </c>
      <c r="C20" s="19" t="s">
        <v>22</v>
      </c>
      <c r="D20" s="19"/>
      <c r="E20" s="20">
        <v>0.33</v>
      </c>
      <c r="F20" s="21">
        <f ca="1">F19+5</f>
        <v>45046</v>
      </c>
      <c r="G20" s="22">
        <v>11</v>
      </c>
      <c r="H20" s="17"/>
      <c r="I20" s="42" t="str">
        <f t="shared" ca="1" si="8"/>
        <v/>
      </c>
      <c r="J20" s="25" t="str">
        <f t="shared" ca="1" si="4"/>
        <v/>
      </c>
      <c r="K20" s="25" t="str">
        <f t="shared" ca="1" si="4"/>
        <v/>
      </c>
      <c r="L20" s="25" t="str">
        <f t="shared" ca="1" si="4"/>
        <v/>
      </c>
      <c r="M20" s="25" t="str">
        <f t="shared" ca="1" si="4"/>
        <v/>
      </c>
      <c r="N20" s="25" t="str">
        <f t="shared" ca="1" si="4"/>
        <v/>
      </c>
      <c r="O20" s="25" t="str">
        <f t="shared" ca="1" si="4"/>
        <v/>
      </c>
      <c r="P20" s="25" t="str">
        <f t="shared" ca="1" si="4"/>
        <v/>
      </c>
      <c r="Q20" s="25" t="str">
        <f t="shared" ca="1" si="4"/>
        <v/>
      </c>
      <c r="R20" s="25" t="str">
        <f t="shared" ca="1" si="4"/>
        <v/>
      </c>
      <c r="S20" s="25" t="str">
        <f t="shared" ca="1" si="4"/>
        <v/>
      </c>
      <c r="T20" s="25" t="str">
        <f t="shared" ca="1" si="4"/>
        <v/>
      </c>
      <c r="U20" s="25" t="str">
        <f t="shared" ca="1" si="4"/>
        <v/>
      </c>
      <c r="V20" s="25" t="str">
        <f t="shared" ca="1" si="4"/>
        <v/>
      </c>
      <c r="W20" s="25" t="str">
        <f t="shared" ca="1" si="4"/>
        <v/>
      </c>
      <c r="X20" s="25" t="str">
        <f t="shared" ca="1" si="4"/>
        <v/>
      </c>
      <c r="Y20" s="25" t="str">
        <f t="shared" ca="1" si="5"/>
        <v/>
      </c>
      <c r="Z20" s="25" t="str">
        <f t="shared" ca="1" si="5"/>
        <v/>
      </c>
      <c r="AA20" s="25" t="str">
        <f t="shared" ca="1" si="5"/>
        <v/>
      </c>
      <c r="AB20" s="25" t="str">
        <f t="shared" ca="1" si="5"/>
        <v/>
      </c>
      <c r="AC20" s="25" t="str">
        <f t="shared" ca="1" si="5"/>
        <v/>
      </c>
      <c r="AD20" s="25" t="str">
        <f t="shared" ca="1" si="5"/>
        <v/>
      </c>
      <c r="AE20" s="25" t="str">
        <f t="shared" ca="1" si="5"/>
        <v/>
      </c>
      <c r="AF20" s="25" t="str">
        <f t="shared" ca="1" si="5"/>
        <v/>
      </c>
      <c r="AG20" s="25" t="str">
        <f t="shared" ca="1" si="5"/>
        <v/>
      </c>
      <c r="AH20" s="25" t="str">
        <f t="shared" ca="1" si="5"/>
        <v/>
      </c>
      <c r="AI20" s="25" t="str">
        <f t="shared" ca="1" si="5"/>
        <v/>
      </c>
      <c r="AJ20" s="25" t="str">
        <f t="shared" ca="1" si="5"/>
        <v/>
      </c>
      <c r="AK20" s="25" t="str">
        <f t="shared" ca="1" si="5"/>
        <v/>
      </c>
      <c r="AL20" s="25" t="str">
        <f t="shared" ca="1" si="5"/>
        <v/>
      </c>
      <c r="AM20" s="25" t="str">
        <f t="shared" ca="1" si="5"/>
        <v/>
      </c>
      <c r="AN20" s="25" t="str">
        <f t="shared" ca="1" si="5"/>
        <v/>
      </c>
      <c r="AO20" s="25" t="str">
        <f t="shared" ca="1" si="6"/>
        <v/>
      </c>
      <c r="AP20" s="25" t="str">
        <f t="shared" ca="1" si="6"/>
        <v/>
      </c>
      <c r="AQ20" s="25" t="str">
        <f t="shared" ca="1" si="6"/>
        <v/>
      </c>
      <c r="AR20" s="25" t="str">
        <f t="shared" ca="1" si="6"/>
        <v/>
      </c>
      <c r="AS20" s="25" t="str">
        <f t="shared" ca="1" si="6"/>
        <v/>
      </c>
      <c r="AT20" s="25" t="str">
        <f t="shared" ca="1" si="6"/>
        <v/>
      </c>
      <c r="AU20" s="25" t="str">
        <f t="shared" ca="1" si="6"/>
        <v/>
      </c>
      <c r="AV20" s="25" t="str">
        <f t="shared" ca="1" si="6"/>
        <v/>
      </c>
      <c r="AW20" s="25" t="str">
        <f t="shared" ca="1" si="6"/>
        <v/>
      </c>
      <c r="AX20" s="25" t="str">
        <f t="shared" ca="1" si="6"/>
        <v/>
      </c>
      <c r="AY20" s="25" t="str">
        <f t="shared" ca="1" si="6"/>
        <v/>
      </c>
      <c r="AZ20" s="25" t="str">
        <f t="shared" ca="1" si="6"/>
        <v/>
      </c>
      <c r="BA20" s="25" t="str">
        <f t="shared" ca="1" si="6"/>
        <v/>
      </c>
      <c r="BB20" s="25" t="str">
        <f t="shared" ca="1" si="6"/>
        <v/>
      </c>
      <c r="BC20" s="25" t="str">
        <f t="shared" ca="1" si="6"/>
        <v/>
      </c>
      <c r="BD20" s="25" t="str">
        <f t="shared" ca="1" si="6"/>
        <v/>
      </c>
      <c r="BE20" s="25" t="str">
        <f t="shared" ca="1" si="7"/>
        <v/>
      </c>
      <c r="BF20" s="25" t="str">
        <f t="shared" ca="1" si="7"/>
        <v/>
      </c>
      <c r="BG20" s="25" t="str">
        <f t="shared" ca="1" si="7"/>
        <v/>
      </c>
      <c r="BH20" s="25" t="str">
        <f t="shared" ca="1" si="7"/>
        <v/>
      </c>
      <c r="BI20" s="25" t="str">
        <f t="shared" ca="1" si="7"/>
        <v/>
      </c>
      <c r="BJ20" s="25" t="str">
        <f t="shared" ca="1" si="7"/>
        <v/>
      </c>
      <c r="BK20" s="25" t="str">
        <f t="shared" ca="1" si="7"/>
        <v/>
      </c>
      <c r="BL20" s="25" t="str">
        <f t="shared" ca="1" si="7"/>
        <v/>
      </c>
      <c r="BM20" s="26"/>
    </row>
    <row r="21" spans="1:65" s="1" customFormat="1" ht="40.15" customHeight="1" x14ac:dyDescent="0.25">
      <c r="A21" s="9"/>
      <c r="B21" s="23" t="s">
        <v>13</v>
      </c>
      <c r="C21" s="19" t="s">
        <v>21</v>
      </c>
      <c r="D21" s="19"/>
      <c r="E21" s="20"/>
      <c r="F21" s="21">
        <f ca="1">F20+2</f>
        <v>45048</v>
      </c>
      <c r="G21" s="22">
        <v>1</v>
      </c>
      <c r="H21" s="17"/>
      <c r="I21" s="42" t="str">
        <f t="shared" ca="1" si="8"/>
        <v/>
      </c>
      <c r="J21" s="25" t="str">
        <f t="shared" ca="1" si="4"/>
        <v/>
      </c>
      <c r="K21" s="25" t="str">
        <f t="shared" ca="1" si="4"/>
        <v/>
      </c>
      <c r="L21" s="25" t="str">
        <f t="shared" ca="1" si="4"/>
        <v/>
      </c>
      <c r="M21" s="25" t="str">
        <f t="shared" ca="1" si="4"/>
        <v/>
      </c>
      <c r="N21" s="25" t="str">
        <f t="shared" ca="1" si="4"/>
        <v/>
      </c>
      <c r="O21" s="25" t="str">
        <f t="shared" ca="1" si="4"/>
        <v/>
      </c>
      <c r="P21" s="25" t="str">
        <f t="shared" ca="1" si="4"/>
        <v/>
      </c>
      <c r="Q21" s="25" t="str">
        <f t="shared" ca="1" si="4"/>
        <v/>
      </c>
      <c r="R21" s="25" t="str">
        <f t="shared" ca="1" si="4"/>
        <v/>
      </c>
      <c r="S21" s="25" t="str">
        <f t="shared" ca="1" si="4"/>
        <v/>
      </c>
      <c r="T21" s="25" t="str">
        <f t="shared" ca="1" si="4"/>
        <v/>
      </c>
      <c r="U21" s="25" t="str">
        <f t="shared" ca="1" si="4"/>
        <v/>
      </c>
      <c r="V21" s="25" t="str">
        <f t="shared" ca="1" si="4"/>
        <v/>
      </c>
      <c r="W21" s="25">
        <f t="shared" ca="1" si="4"/>
        <v>1</v>
      </c>
      <c r="X21" s="25" t="str">
        <f t="shared" ca="1" si="4"/>
        <v/>
      </c>
      <c r="Y21" s="25" t="str">
        <f t="shared" ca="1" si="5"/>
        <v/>
      </c>
      <c r="Z21" s="25" t="str">
        <f t="shared" ca="1" si="5"/>
        <v/>
      </c>
      <c r="AA21" s="25" t="str">
        <f t="shared" ca="1" si="5"/>
        <v/>
      </c>
      <c r="AB21" s="25" t="str">
        <f t="shared" ca="1" si="5"/>
        <v/>
      </c>
      <c r="AC21" s="25" t="str">
        <f t="shared" ca="1" si="5"/>
        <v/>
      </c>
      <c r="AD21" s="25" t="str">
        <f t="shared" ca="1" si="5"/>
        <v/>
      </c>
      <c r="AE21" s="25" t="str">
        <f t="shared" ca="1" si="5"/>
        <v/>
      </c>
      <c r="AF21" s="25" t="str">
        <f t="shared" ca="1" si="5"/>
        <v/>
      </c>
      <c r="AG21" s="25" t="str">
        <f t="shared" ca="1" si="5"/>
        <v/>
      </c>
      <c r="AH21" s="25" t="str">
        <f t="shared" ca="1" si="5"/>
        <v/>
      </c>
      <c r="AI21" s="25" t="str">
        <f t="shared" ca="1" si="5"/>
        <v/>
      </c>
      <c r="AJ21" s="25" t="str">
        <f t="shared" ca="1" si="5"/>
        <v/>
      </c>
      <c r="AK21" s="25" t="str">
        <f t="shared" ca="1" si="5"/>
        <v/>
      </c>
      <c r="AL21" s="25" t="str">
        <f t="shared" ca="1" si="5"/>
        <v/>
      </c>
      <c r="AM21" s="25" t="str">
        <f t="shared" ca="1" si="5"/>
        <v/>
      </c>
      <c r="AN21" s="25" t="str">
        <f t="shared" ca="1" si="5"/>
        <v/>
      </c>
      <c r="AO21" s="25" t="str">
        <f t="shared" ca="1" si="6"/>
        <v/>
      </c>
      <c r="AP21" s="25" t="str">
        <f t="shared" ca="1" si="6"/>
        <v/>
      </c>
      <c r="AQ21" s="25" t="str">
        <f t="shared" ca="1" si="6"/>
        <v/>
      </c>
      <c r="AR21" s="25" t="str">
        <f t="shared" ca="1" si="6"/>
        <v/>
      </c>
      <c r="AS21" s="25" t="str">
        <f t="shared" ca="1" si="6"/>
        <v/>
      </c>
      <c r="AT21" s="25" t="str">
        <f t="shared" ca="1" si="6"/>
        <v/>
      </c>
      <c r="AU21" s="25" t="str">
        <f t="shared" ca="1" si="6"/>
        <v/>
      </c>
      <c r="AV21" s="25" t="str">
        <f t="shared" ca="1" si="6"/>
        <v/>
      </c>
      <c r="AW21" s="25" t="str">
        <f t="shared" ca="1" si="6"/>
        <v/>
      </c>
      <c r="AX21" s="25" t="str">
        <f t="shared" ca="1" si="6"/>
        <v/>
      </c>
      <c r="AY21" s="25" t="str">
        <f t="shared" ca="1" si="6"/>
        <v/>
      </c>
      <c r="AZ21" s="25" t="str">
        <f t="shared" ca="1" si="6"/>
        <v/>
      </c>
      <c r="BA21" s="25" t="str">
        <f t="shared" ca="1" si="6"/>
        <v/>
      </c>
      <c r="BB21" s="25" t="str">
        <f t="shared" ca="1" si="6"/>
        <v/>
      </c>
      <c r="BC21" s="25" t="str">
        <f t="shared" ca="1" si="6"/>
        <v/>
      </c>
      <c r="BD21" s="25" t="str">
        <f t="shared" ca="1" si="6"/>
        <v/>
      </c>
      <c r="BE21" s="25" t="str">
        <f t="shared" ca="1" si="7"/>
        <v/>
      </c>
      <c r="BF21" s="25" t="str">
        <f t="shared" ca="1" si="7"/>
        <v/>
      </c>
      <c r="BG21" s="25" t="str">
        <f t="shared" ca="1" si="7"/>
        <v/>
      </c>
      <c r="BH21" s="25" t="str">
        <f t="shared" ca="1" si="7"/>
        <v/>
      </c>
      <c r="BI21" s="25" t="str">
        <f t="shared" ca="1" si="7"/>
        <v/>
      </c>
      <c r="BJ21" s="25" t="str">
        <f t="shared" ca="1" si="7"/>
        <v/>
      </c>
      <c r="BK21" s="25" t="str">
        <f t="shared" ca="1" si="7"/>
        <v/>
      </c>
      <c r="BL21" s="25" t="str">
        <f t="shared" ca="1" si="7"/>
        <v/>
      </c>
      <c r="BM21" s="26"/>
    </row>
    <row r="22" spans="1:65" s="1" customFormat="1" ht="40.15" customHeight="1" x14ac:dyDescent="0.25">
      <c r="A22" s="9"/>
      <c r="B22" s="23" t="s">
        <v>14</v>
      </c>
      <c r="C22" s="19"/>
      <c r="D22" s="19"/>
      <c r="E22" s="20"/>
      <c r="F22" s="21">
        <f ca="1">F21+1</f>
        <v>45049</v>
      </c>
      <c r="G22" s="22">
        <v>24</v>
      </c>
      <c r="H22" s="17"/>
      <c r="I22" s="42" t="str">
        <f t="shared" ca="1" si="8"/>
        <v/>
      </c>
      <c r="J22" s="25" t="str">
        <f t="shared" ca="1" si="4"/>
        <v/>
      </c>
      <c r="K22" s="25" t="str">
        <f t="shared" ca="1" si="4"/>
        <v/>
      </c>
      <c r="L22" s="25" t="str">
        <f t="shared" ca="1" si="4"/>
        <v/>
      </c>
      <c r="M22" s="25" t="str">
        <f t="shared" ca="1" si="4"/>
        <v/>
      </c>
      <c r="N22" s="25" t="str">
        <f t="shared" ca="1" si="4"/>
        <v/>
      </c>
      <c r="O22" s="25" t="str">
        <f t="shared" ca="1" si="4"/>
        <v/>
      </c>
      <c r="P22" s="25" t="str">
        <f t="shared" ca="1" si="4"/>
        <v/>
      </c>
      <c r="Q22" s="25" t="str">
        <f t="shared" ca="1" si="4"/>
        <v/>
      </c>
      <c r="R22" s="25" t="str">
        <f t="shared" ca="1" si="4"/>
        <v/>
      </c>
      <c r="S22" s="25" t="str">
        <f t="shared" ca="1" si="4"/>
        <v/>
      </c>
      <c r="T22" s="25" t="str">
        <f t="shared" ca="1" si="4"/>
        <v/>
      </c>
      <c r="U22" s="25" t="str">
        <f t="shared" ca="1" si="4"/>
        <v/>
      </c>
      <c r="V22" s="25" t="str">
        <f t="shared" ca="1" si="4"/>
        <v/>
      </c>
      <c r="W22" s="25" t="str">
        <f t="shared" ca="1" si="4"/>
        <v/>
      </c>
      <c r="X22" s="25" t="str">
        <f t="shared" ca="1" si="4"/>
        <v/>
      </c>
      <c r="Y22" s="25" t="str">
        <f t="shared" ca="1" si="5"/>
        <v/>
      </c>
      <c r="Z22" s="25" t="str">
        <f t="shared" ca="1" si="5"/>
        <v/>
      </c>
      <c r="AA22" s="25" t="str">
        <f t="shared" ca="1" si="5"/>
        <v/>
      </c>
      <c r="AB22" s="25" t="str">
        <f t="shared" ca="1" si="5"/>
        <v/>
      </c>
      <c r="AC22" s="25" t="str">
        <f t="shared" ca="1" si="5"/>
        <v/>
      </c>
      <c r="AD22" s="25" t="str">
        <f t="shared" ca="1" si="5"/>
        <v/>
      </c>
      <c r="AE22" s="25" t="str">
        <f t="shared" ca="1" si="5"/>
        <v/>
      </c>
      <c r="AF22" s="25" t="str">
        <f t="shared" ca="1" si="5"/>
        <v/>
      </c>
      <c r="AG22" s="25" t="str">
        <f t="shared" ca="1" si="5"/>
        <v/>
      </c>
      <c r="AH22" s="25" t="str">
        <f t="shared" ca="1" si="5"/>
        <v/>
      </c>
      <c r="AI22" s="25" t="str">
        <f t="shared" ca="1" si="5"/>
        <v/>
      </c>
      <c r="AJ22" s="25" t="str">
        <f t="shared" ca="1" si="5"/>
        <v/>
      </c>
      <c r="AK22" s="25" t="str">
        <f t="shared" ca="1" si="5"/>
        <v/>
      </c>
      <c r="AL22" s="25" t="str">
        <f t="shared" ca="1" si="5"/>
        <v/>
      </c>
      <c r="AM22" s="25" t="str">
        <f t="shared" ca="1" si="5"/>
        <v/>
      </c>
      <c r="AN22" s="25" t="str">
        <f t="shared" ca="1" si="5"/>
        <v/>
      </c>
      <c r="AO22" s="25" t="str">
        <f t="shared" ca="1" si="6"/>
        <v/>
      </c>
      <c r="AP22" s="25" t="str">
        <f t="shared" ca="1" si="6"/>
        <v/>
      </c>
      <c r="AQ22" s="25" t="str">
        <f t="shared" ca="1" si="6"/>
        <v/>
      </c>
      <c r="AR22" s="25" t="str">
        <f t="shared" ca="1" si="6"/>
        <v/>
      </c>
      <c r="AS22" s="25" t="str">
        <f t="shared" ca="1" si="6"/>
        <v/>
      </c>
      <c r="AT22" s="25" t="str">
        <f t="shared" ca="1" si="6"/>
        <v/>
      </c>
      <c r="AU22" s="25" t="str">
        <f t="shared" ca="1" si="6"/>
        <v/>
      </c>
      <c r="AV22" s="25" t="str">
        <f t="shared" ca="1" si="6"/>
        <v/>
      </c>
      <c r="AW22" s="25" t="str">
        <f t="shared" ca="1" si="6"/>
        <v/>
      </c>
      <c r="AX22" s="25" t="str">
        <f t="shared" ca="1" si="6"/>
        <v/>
      </c>
      <c r="AY22" s="25" t="str">
        <f t="shared" ca="1" si="6"/>
        <v/>
      </c>
      <c r="AZ22" s="25" t="str">
        <f t="shared" ca="1" si="6"/>
        <v/>
      </c>
      <c r="BA22" s="25" t="str">
        <f t="shared" ca="1" si="6"/>
        <v/>
      </c>
      <c r="BB22" s="25" t="str">
        <f t="shared" ca="1" si="6"/>
        <v/>
      </c>
      <c r="BC22" s="25" t="str">
        <f t="shared" ca="1" si="6"/>
        <v/>
      </c>
      <c r="BD22" s="25" t="str">
        <f t="shared" ca="1" si="6"/>
        <v/>
      </c>
      <c r="BE22" s="25" t="str">
        <f t="shared" ca="1" si="7"/>
        <v/>
      </c>
      <c r="BF22" s="25" t="str">
        <f t="shared" ca="1" si="7"/>
        <v/>
      </c>
      <c r="BG22" s="25" t="str">
        <f t="shared" ca="1" si="7"/>
        <v/>
      </c>
      <c r="BH22" s="25" t="str">
        <f t="shared" ca="1" si="7"/>
        <v/>
      </c>
      <c r="BI22" s="25" t="str">
        <f t="shared" ca="1" si="7"/>
        <v/>
      </c>
      <c r="BJ22" s="25" t="str">
        <f t="shared" ca="1" si="7"/>
        <v/>
      </c>
      <c r="BK22" s="25" t="str">
        <f t="shared" ca="1" si="7"/>
        <v/>
      </c>
      <c r="BL22" s="25" t="str">
        <f t="shared" ca="1" si="7"/>
        <v/>
      </c>
      <c r="BM22" s="26"/>
    </row>
    <row r="23" spans="1:65" s="1" customFormat="1" ht="40.15" customHeight="1" x14ac:dyDescent="0.25">
      <c r="A23" s="9"/>
      <c r="B23" s="104" t="s">
        <v>16</v>
      </c>
      <c r="C23" s="19"/>
      <c r="D23" s="19"/>
      <c r="E23" s="20"/>
      <c r="F23" s="21"/>
      <c r="G23" s="22"/>
      <c r="H23" s="17"/>
      <c r="I23" s="42" t="str">
        <f t="shared" ca="1" si="8"/>
        <v/>
      </c>
      <c r="J23" s="25" t="str">
        <f t="shared" ca="1" si="4"/>
        <v/>
      </c>
      <c r="K23" s="25" t="str">
        <f t="shared" ca="1" si="4"/>
        <v/>
      </c>
      <c r="L23" s="25" t="str">
        <f t="shared" ca="1" si="4"/>
        <v/>
      </c>
      <c r="M23" s="25" t="str">
        <f t="shared" ca="1" si="4"/>
        <v/>
      </c>
      <c r="N23" s="25" t="str">
        <f t="shared" ca="1" si="4"/>
        <v/>
      </c>
      <c r="O23" s="25" t="str">
        <f t="shared" ca="1" si="4"/>
        <v/>
      </c>
      <c r="P23" s="25" t="str">
        <f t="shared" ca="1" si="4"/>
        <v/>
      </c>
      <c r="Q23" s="25" t="str">
        <f t="shared" ca="1" si="4"/>
        <v/>
      </c>
      <c r="R23" s="25" t="str">
        <f t="shared" ca="1" si="4"/>
        <v/>
      </c>
      <c r="S23" s="25" t="str">
        <f t="shared" ca="1" si="4"/>
        <v/>
      </c>
      <c r="T23" s="25" t="str">
        <f t="shared" ca="1" si="4"/>
        <v/>
      </c>
      <c r="U23" s="25" t="str">
        <f t="shared" ca="1" si="4"/>
        <v/>
      </c>
      <c r="V23" s="25" t="str">
        <f t="shared" ca="1" si="4"/>
        <v/>
      </c>
      <c r="W23" s="25" t="str">
        <f t="shared" ca="1" si="4"/>
        <v/>
      </c>
      <c r="X23" s="25" t="str">
        <f t="shared" ca="1" si="4"/>
        <v/>
      </c>
      <c r="Y23" s="25" t="str">
        <f t="shared" ca="1" si="5"/>
        <v/>
      </c>
      <c r="Z23" s="25" t="str">
        <f t="shared" ca="1" si="5"/>
        <v/>
      </c>
      <c r="AA23" s="25" t="str">
        <f t="shared" ca="1" si="5"/>
        <v/>
      </c>
      <c r="AB23" s="25" t="str">
        <f t="shared" ca="1" si="5"/>
        <v/>
      </c>
      <c r="AC23" s="25" t="str">
        <f t="shared" ca="1" si="5"/>
        <v/>
      </c>
      <c r="AD23" s="25" t="str">
        <f t="shared" ca="1" si="5"/>
        <v/>
      </c>
      <c r="AE23" s="25" t="str">
        <f t="shared" ca="1" si="5"/>
        <v/>
      </c>
      <c r="AF23" s="25" t="str">
        <f t="shared" ca="1" si="5"/>
        <v/>
      </c>
      <c r="AG23" s="25" t="str">
        <f t="shared" ca="1" si="5"/>
        <v/>
      </c>
      <c r="AH23" s="25" t="str">
        <f t="shared" ca="1" si="5"/>
        <v/>
      </c>
      <c r="AI23" s="25" t="str">
        <f t="shared" ca="1" si="5"/>
        <v/>
      </c>
      <c r="AJ23" s="25" t="str">
        <f t="shared" ca="1" si="5"/>
        <v/>
      </c>
      <c r="AK23" s="25" t="str">
        <f t="shared" ca="1" si="5"/>
        <v/>
      </c>
      <c r="AL23" s="25" t="str">
        <f t="shared" ca="1" si="5"/>
        <v/>
      </c>
      <c r="AM23" s="25" t="str">
        <f t="shared" ca="1" si="5"/>
        <v/>
      </c>
      <c r="AN23" s="25" t="str">
        <f t="shared" ca="1" si="5"/>
        <v/>
      </c>
      <c r="AO23" s="25" t="str">
        <f t="shared" ca="1" si="6"/>
        <v/>
      </c>
      <c r="AP23" s="25" t="str">
        <f t="shared" ca="1" si="6"/>
        <v/>
      </c>
      <c r="AQ23" s="25" t="str">
        <f t="shared" ca="1" si="6"/>
        <v/>
      </c>
      <c r="AR23" s="25" t="str">
        <f t="shared" ca="1" si="6"/>
        <v/>
      </c>
      <c r="AS23" s="25" t="str">
        <f t="shared" ca="1" si="6"/>
        <v/>
      </c>
      <c r="AT23" s="25" t="str">
        <f t="shared" ca="1" si="6"/>
        <v/>
      </c>
      <c r="AU23" s="25" t="str">
        <f t="shared" ca="1" si="6"/>
        <v/>
      </c>
      <c r="AV23" s="25" t="str">
        <f t="shared" ca="1" si="6"/>
        <v/>
      </c>
      <c r="AW23" s="25" t="str">
        <f t="shared" ca="1" si="6"/>
        <v/>
      </c>
      <c r="AX23" s="25" t="str">
        <f t="shared" ca="1" si="6"/>
        <v/>
      </c>
      <c r="AY23" s="25" t="str">
        <f t="shared" ca="1" si="6"/>
        <v/>
      </c>
      <c r="AZ23" s="25" t="str">
        <f t="shared" ca="1" si="6"/>
        <v/>
      </c>
      <c r="BA23" s="25" t="str">
        <f t="shared" ca="1" si="6"/>
        <v/>
      </c>
      <c r="BB23" s="25" t="str">
        <f t="shared" ca="1" si="6"/>
        <v/>
      </c>
      <c r="BC23" s="25" t="str">
        <f t="shared" ca="1" si="6"/>
        <v/>
      </c>
      <c r="BD23" s="25" t="str">
        <f t="shared" ca="1" si="6"/>
        <v/>
      </c>
      <c r="BE23" s="25" t="str">
        <f t="shared" ca="1" si="7"/>
        <v/>
      </c>
      <c r="BF23" s="25" t="str">
        <f t="shared" ca="1" si="7"/>
        <v/>
      </c>
      <c r="BG23" s="25" t="str">
        <f t="shared" ca="1" si="7"/>
        <v/>
      </c>
      <c r="BH23" s="25" t="str">
        <f t="shared" ca="1" si="7"/>
        <v/>
      </c>
      <c r="BI23" s="25" t="str">
        <f t="shared" ca="1" si="7"/>
        <v/>
      </c>
      <c r="BJ23" s="25" t="str">
        <f t="shared" ca="1" si="7"/>
        <v/>
      </c>
      <c r="BK23" s="25" t="str">
        <f t="shared" ca="1" si="7"/>
        <v/>
      </c>
      <c r="BL23" s="25" t="str">
        <f t="shared" ca="1" si="7"/>
        <v/>
      </c>
      <c r="BM23" s="26"/>
    </row>
    <row r="24" spans="1:65" s="1" customFormat="1" ht="40.15" customHeight="1" x14ac:dyDescent="0.25">
      <c r="A24" s="9"/>
      <c r="B24" s="23" t="s">
        <v>10</v>
      </c>
      <c r="C24" s="19" t="s">
        <v>25</v>
      </c>
      <c r="D24" s="19"/>
      <c r="E24" s="20"/>
      <c r="F24" s="21">
        <f ca="1">F12+15</f>
        <v>45048</v>
      </c>
      <c r="G24" s="22">
        <v>4</v>
      </c>
      <c r="H24" s="17"/>
      <c r="I24" s="42" t="str">
        <f t="shared" ca="1" si="8"/>
        <v/>
      </c>
      <c r="J24" s="25" t="str">
        <f t="shared" ca="1" si="4"/>
        <v/>
      </c>
      <c r="K24" s="25" t="str">
        <f t="shared" ca="1" si="4"/>
        <v/>
      </c>
      <c r="L24" s="25" t="str">
        <f t="shared" ca="1" si="4"/>
        <v/>
      </c>
      <c r="M24" s="25" t="str">
        <f t="shared" ca="1" si="4"/>
        <v/>
      </c>
      <c r="N24" s="25" t="str">
        <f t="shared" ca="1" si="4"/>
        <v/>
      </c>
      <c r="O24" s="25" t="str">
        <f t="shared" ca="1" si="4"/>
        <v/>
      </c>
      <c r="P24" s="25" t="str">
        <f t="shared" ca="1" si="4"/>
        <v/>
      </c>
      <c r="Q24" s="25" t="str">
        <f t="shared" ca="1" si="4"/>
        <v/>
      </c>
      <c r="R24" s="25" t="str">
        <f t="shared" ca="1" si="4"/>
        <v/>
      </c>
      <c r="S24" s="25" t="str">
        <f t="shared" ca="1" si="4"/>
        <v/>
      </c>
      <c r="T24" s="25" t="str">
        <f t="shared" ca="1" si="4"/>
        <v/>
      </c>
      <c r="U24" s="25" t="str">
        <f t="shared" ca="1" si="4"/>
        <v/>
      </c>
      <c r="V24" s="25" t="str">
        <f t="shared" ca="1" si="4"/>
        <v/>
      </c>
      <c r="W24" s="25" t="str">
        <f t="shared" ca="1" si="4"/>
        <v/>
      </c>
      <c r="X24" s="25" t="str">
        <f t="shared" ca="1" si="4"/>
        <v/>
      </c>
      <c r="Y24" s="25" t="str">
        <f t="shared" ca="1" si="5"/>
        <v/>
      </c>
      <c r="Z24" s="25" t="str">
        <f t="shared" ca="1" si="5"/>
        <v/>
      </c>
      <c r="AA24" s="25" t="str">
        <f t="shared" ca="1" si="5"/>
        <v/>
      </c>
      <c r="AB24" s="25" t="str">
        <f t="shared" ca="1" si="5"/>
        <v/>
      </c>
      <c r="AC24" s="25" t="str">
        <f t="shared" ca="1" si="5"/>
        <v/>
      </c>
      <c r="AD24" s="25" t="str">
        <f t="shared" ca="1" si="5"/>
        <v/>
      </c>
      <c r="AE24" s="25" t="str">
        <f t="shared" ca="1" si="5"/>
        <v/>
      </c>
      <c r="AF24" s="25" t="str">
        <f t="shared" ca="1" si="5"/>
        <v/>
      </c>
      <c r="AG24" s="25" t="str">
        <f t="shared" ca="1" si="5"/>
        <v/>
      </c>
      <c r="AH24" s="25" t="str">
        <f t="shared" ca="1" si="5"/>
        <v/>
      </c>
      <c r="AI24" s="25" t="str">
        <f t="shared" ca="1" si="5"/>
        <v/>
      </c>
      <c r="AJ24" s="25" t="str">
        <f t="shared" ca="1" si="5"/>
        <v/>
      </c>
      <c r="AK24" s="25" t="str">
        <f t="shared" ca="1" si="5"/>
        <v/>
      </c>
      <c r="AL24" s="25" t="str">
        <f t="shared" ca="1" si="5"/>
        <v/>
      </c>
      <c r="AM24" s="25" t="str">
        <f t="shared" ca="1" si="5"/>
        <v/>
      </c>
      <c r="AN24" s="25" t="str">
        <f t="shared" ca="1" si="5"/>
        <v/>
      </c>
      <c r="AO24" s="25" t="str">
        <f t="shared" ca="1" si="6"/>
        <v/>
      </c>
      <c r="AP24" s="25" t="str">
        <f t="shared" ca="1" si="6"/>
        <v/>
      </c>
      <c r="AQ24" s="25" t="str">
        <f t="shared" ca="1" si="6"/>
        <v/>
      </c>
      <c r="AR24" s="25" t="str">
        <f t="shared" ca="1" si="6"/>
        <v/>
      </c>
      <c r="AS24" s="25" t="str">
        <f t="shared" ca="1" si="6"/>
        <v/>
      </c>
      <c r="AT24" s="25" t="str">
        <f t="shared" ca="1" si="6"/>
        <v/>
      </c>
      <c r="AU24" s="25" t="str">
        <f t="shared" ca="1" si="6"/>
        <v/>
      </c>
      <c r="AV24" s="25" t="str">
        <f t="shared" ca="1" si="6"/>
        <v/>
      </c>
      <c r="AW24" s="25" t="str">
        <f t="shared" ca="1" si="6"/>
        <v/>
      </c>
      <c r="AX24" s="25" t="str">
        <f t="shared" ca="1" si="6"/>
        <v/>
      </c>
      <c r="AY24" s="25" t="str">
        <f t="shared" ca="1" si="6"/>
        <v/>
      </c>
      <c r="AZ24" s="25" t="str">
        <f t="shared" ca="1" si="6"/>
        <v/>
      </c>
      <c r="BA24" s="25" t="str">
        <f t="shared" ca="1" si="6"/>
        <v/>
      </c>
      <c r="BB24" s="25" t="str">
        <f t="shared" ca="1" si="6"/>
        <v/>
      </c>
      <c r="BC24" s="25" t="str">
        <f t="shared" ca="1" si="6"/>
        <v/>
      </c>
      <c r="BD24" s="25" t="str">
        <f t="shared" ca="1" si="6"/>
        <v/>
      </c>
      <c r="BE24" s="25" t="str">
        <f t="shared" ca="1" si="7"/>
        <v/>
      </c>
      <c r="BF24" s="25" t="str">
        <f t="shared" ca="1" si="7"/>
        <v/>
      </c>
      <c r="BG24" s="25" t="str">
        <f t="shared" ca="1" si="7"/>
        <v/>
      </c>
      <c r="BH24" s="25" t="str">
        <f t="shared" ca="1" si="7"/>
        <v/>
      </c>
      <c r="BI24" s="25" t="str">
        <f t="shared" ca="1" si="7"/>
        <v/>
      </c>
      <c r="BJ24" s="25" t="str">
        <f t="shared" ca="1" si="7"/>
        <v/>
      </c>
      <c r="BK24" s="25" t="str">
        <f t="shared" ca="1" si="7"/>
        <v/>
      </c>
      <c r="BL24" s="25" t="str">
        <f t="shared" ca="1" si="7"/>
        <v/>
      </c>
      <c r="BM24" s="26"/>
    </row>
    <row r="25" spans="1:65" s="1" customFormat="1" ht="40.15" customHeight="1" x14ac:dyDescent="0.25">
      <c r="A25" s="9"/>
      <c r="B25" s="23" t="s">
        <v>11</v>
      </c>
      <c r="C25" s="19" t="s">
        <v>23</v>
      </c>
      <c r="D25" s="19"/>
      <c r="E25" s="20"/>
      <c r="F25" s="21">
        <f ca="1">F24+3</f>
        <v>45051</v>
      </c>
      <c r="G25" s="22">
        <v>14</v>
      </c>
      <c r="H25" s="17"/>
      <c r="I25" s="42" t="str">
        <f t="shared" ca="1" si="8"/>
        <v/>
      </c>
      <c r="J25" s="25" t="str">
        <f t="shared" ca="1" si="4"/>
        <v/>
      </c>
      <c r="K25" s="25" t="str">
        <f t="shared" ca="1" si="4"/>
        <v/>
      </c>
      <c r="L25" s="25" t="str">
        <f t="shared" ca="1" si="4"/>
        <v/>
      </c>
      <c r="M25" s="25" t="str">
        <f t="shared" ca="1" si="4"/>
        <v/>
      </c>
      <c r="N25" s="25" t="str">
        <f t="shared" ca="1" si="4"/>
        <v/>
      </c>
      <c r="O25" s="25" t="str">
        <f t="shared" ca="1" si="4"/>
        <v/>
      </c>
      <c r="P25" s="25" t="str">
        <f t="shared" ca="1" si="4"/>
        <v/>
      </c>
      <c r="Q25" s="25" t="str">
        <f t="shared" ca="1" si="4"/>
        <v/>
      </c>
      <c r="R25" s="25" t="str">
        <f t="shared" ca="1" si="4"/>
        <v/>
      </c>
      <c r="S25" s="25" t="str">
        <f t="shared" ca="1" si="4"/>
        <v/>
      </c>
      <c r="T25" s="25" t="str">
        <f t="shared" ca="1" si="4"/>
        <v/>
      </c>
      <c r="U25" s="25" t="str">
        <f t="shared" ca="1" si="4"/>
        <v/>
      </c>
      <c r="V25" s="25" t="str">
        <f t="shared" ca="1" si="4"/>
        <v/>
      </c>
      <c r="W25" s="25" t="str">
        <f t="shared" ca="1" si="4"/>
        <v/>
      </c>
      <c r="X25" s="25" t="str">
        <f t="shared" ca="1" si="4"/>
        <v/>
      </c>
      <c r="Y25" s="25" t="str">
        <f t="shared" ca="1" si="5"/>
        <v/>
      </c>
      <c r="Z25" s="25" t="str">
        <f t="shared" ca="1" si="5"/>
        <v/>
      </c>
      <c r="AA25" s="25" t="str">
        <f t="shared" ca="1" si="5"/>
        <v/>
      </c>
      <c r="AB25" s="25" t="str">
        <f t="shared" ca="1" si="5"/>
        <v/>
      </c>
      <c r="AC25" s="25" t="str">
        <f t="shared" ca="1" si="5"/>
        <v/>
      </c>
      <c r="AD25" s="25" t="str">
        <f t="shared" ca="1" si="5"/>
        <v/>
      </c>
      <c r="AE25" s="25" t="str">
        <f t="shared" ca="1" si="5"/>
        <v/>
      </c>
      <c r="AF25" s="25" t="str">
        <f t="shared" ca="1" si="5"/>
        <v/>
      </c>
      <c r="AG25" s="25" t="str">
        <f t="shared" ca="1" si="5"/>
        <v/>
      </c>
      <c r="AH25" s="25" t="str">
        <f t="shared" ca="1" si="5"/>
        <v/>
      </c>
      <c r="AI25" s="25" t="str">
        <f t="shared" ca="1" si="5"/>
        <v/>
      </c>
      <c r="AJ25" s="25" t="str">
        <f t="shared" ca="1" si="5"/>
        <v/>
      </c>
      <c r="AK25" s="25" t="str">
        <f t="shared" ca="1" si="5"/>
        <v/>
      </c>
      <c r="AL25" s="25" t="str">
        <f t="shared" ca="1" si="5"/>
        <v/>
      </c>
      <c r="AM25" s="25" t="str">
        <f t="shared" ca="1" si="5"/>
        <v/>
      </c>
      <c r="AN25" s="25" t="str">
        <f t="shared" ca="1" si="5"/>
        <v/>
      </c>
      <c r="AO25" s="25" t="str">
        <f t="shared" ca="1" si="6"/>
        <v/>
      </c>
      <c r="AP25" s="25" t="str">
        <f t="shared" ca="1" si="6"/>
        <v/>
      </c>
      <c r="AQ25" s="25" t="str">
        <f t="shared" ca="1" si="6"/>
        <v/>
      </c>
      <c r="AR25" s="25" t="str">
        <f t="shared" ca="1" si="6"/>
        <v/>
      </c>
      <c r="AS25" s="25" t="str">
        <f t="shared" ca="1" si="6"/>
        <v/>
      </c>
      <c r="AT25" s="25" t="str">
        <f t="shared" ca="1" si="6"/>
        <v/>
      </c>
      <c r="AU25" s="25" t="str">
        <f t="shared" ca="1" si="6"/>
        <v/>
      </c>
      <c r="AV25" s="25" t="str">
        <f t="shared" ca="1" si="6"/>
        <v/>
      </c>
      <c r="AW25" s="25" t="str">
        <f t="shared" ca="1" si="6"/>
        <v/>
      </c>
      <c r="AX25" s="25" t="str">
        <f t="shared" ca="1" si="6"/>
        <v/>
      </c>
      <c r="AY25" s="25" t="str">
        <f t="shared" ca="1" si="6"/>
        <v/>
      </c>
      <c r="AZ25" s="25" t="str">
        <f t="shared" ca="1" si="6"/>
        <v/>
      </c>
      <c r="BA25" s="25" t="str">
        <f t="shared" ca="1" si="6"/>
        <v/>
      </c>
      <c r="BB25" s="25" t="str">
        <f t="shared" ca="1" si="6"/>
        <v/>
      </c>
      <c r="BC25" s="25" t="str">
        <f t="shared" ca="1" si="6"/>
        <v/>
      </c>
      <c r="BD25" s="25" t="str">
        <f t="shared" ca="1" si="6"/>
        <v/>
      </c>
      <c r="BE25" s="25" t="str">
        <f t="shared" ca="1" si="7"/>
        <v/>
      </c>
      <c r="BF25" s="25" t="str">
        <f t="shared" ca="1" si="7"/>
        <v/>
      </c>
      <c r="BG25" s="25" t="str">
        <f t="shared" ca="1" si="7"/>
        <v/>
      </c>
      <c r="BH25" s="25" t="str">
        <f t="shared" ca="1" si="7"/>
        <v/>
      </c>
      <c r="BI25" s="25" t="str">
        <f t="shared" ca="1" si="7"/>
        <v/>
      </c>
      <c r="BJ25" s="25" t="str">
        <f t="shared" ca="1" si="7"/>
        <v/>
      </c>
      <c r="BK25" s="25" t="str">
        <f t="shared" ca="1" si="7"/>
        <v/>
      </c>
      <c r="BL25" s="25" t="str">
        <f t="shared" ca="1" si="7"/>
        <v/>
      </c>
      <c r="BM25" s="26"/>
    </row>
    <row r="26" spans="1:65" s="1" customFormat="1" ht="40.15" customHeight="1" x14ac:dyDescent="0.25">
      <c r="A26" s="9"/>
      <c r="B26" s="23" t="s">
        <v>12</v>
      </c>
      <c r="C26" s="19" t="s">
        <v>25</v>
      </c>
      <c r="D26" s="19"/>
      <c r="E26" s="20"/>
      <c r="F26" s="21">
        <f ca="1">F25+15</f>
        <v>45066</v>
      </c>
      <c r="G26" s="22">
        <v>6</v>
      </c>
      <c r="H26" s="17"/>
      <c r="I26" s="42" t="str">
        <f t="shared" ca="1" si="8"/>
        <v/>
      </c>
      <c r="J26" s="25" t="str">
        <f t="shared" ca="1" si="4"/>
        <v/>
      </c>
      <c r="K26" s="25" t="str">
        <f t="shared" ca="1" si="4"/>
        <v/>
      </c>
      <c r="L26" s="25" t="str">
        <f t="shared" ca="1" si="4"/>
        <v/>
      </c>
      <c r="M26" s="25" t="str">
        <f t="shared" ca="1" si="4"/>
        <v/>
      </c>
      <c r="N26" s="25" t="str">
        <f t="shared" ca="1" si="4"/>
        <v/>
      </c>
      <c r="O26" s="25" t="str">
        <f t="shared" ca="1" si="4"/>
        <v/>
      </c>
      <c r="P26" s="25" t="str">
        <f t="shared" ca="1" si="4"/>
        <v/>
      </c>
      <c r="Q26" s="25" t="str">
        <f t="shared" ca="1" si="4"/>
        <v/>
      </c>
      <c r="R26" s="25" t="str">
        <f t="shared" ca="1" si="4"/>
        <v/>
      </c>
      <c r="S26" s="25" t="str">
        <f t="shared" ca="1" si="4"/>
        <v/>
      </c>
      <c r="T26" s="25" t="str">
        <f t="shared" ca="1" si="4"/>
        <v/>
      </c>
      <c r="U26" s="25" t="str">
        <f t="shared" ca="1" si="4"/>
        <v/>
      </c>
      <c r="V26" s="25" t="str">
        <f t="shared" ca="1" si="4"/>
        <v/>
      </c>
      <c r="W26" s="25" t="str">
        <f t="shared" ca="1" si="4"/>
        <v/>
      </c>
      <c r="X26" s="25" t="str">
        <f t="shared" ca="1" si="4"/>
        <v/>
      </c>
      <c r="Y26" s="25" t="str">
        <f t="shared" ca="1" si="5"/>
        <v/>
      </c>
      <c r="Z26" s="25" t="str">
        <f t="shared" ca="1" si="5"/>
        <v/>
      </c>
      <c r="AA26" s="25" t="str">
        <f t="shared" ca="1" si="5"/>
        <v/>
      </c>
      <c r="AB26" s="25" t="str">
        <f t="shared" ca="1" si="5"/>
        <v/>
      </c>
      <c r="AC26" s="25" t="str">
        <f t="shared" ca="1" si="5"/>
        <v/>
      </c>
      <c r="AD26" s="25" t="str">
        <f t="shared" ca="1" si="5"/>
        <v/>
      </c>
      <c r="AE26" s="25" t="str">
        <f t="shared" ca="1" si="5"/>
        <v/>
      </c>
      <c r="AF26" s="25" t="str">
        <f t="shared" ca="1" si="5"/>
        <v/>
      </c>
      <c r="AG26" s="25" t="str">
        <f t="shared" ca="1" si="5"/>
        <v/>
      </c>
      <c r="AH26" s="25" t="str">
        <f t="shared" ca="1" si="5"/>
        <v/>
      </c>
      <c r="AI26" s="25" t="str">
        <f t="shared" ca="1" si="5"/>
        <v/>
      </c>
      <c r="AJ26" s="25" t="str">
        <f t="shared" ca="1" si="5"/>
        <v/>
      </c>
      <c r="AK26" s="25" t="str">
        <f t="shared" ca="1" si="5"/>
        <v/>
      </c>
      <c r="AL26" s="25" t="str">
        <f t="shared" ca="1" si="5"/>
        <v/>
      </c>
      <c r="AM26" s="25" t="str">
        <f t="shared" ca="1" si="5"/>
        <v/>
      </c>
      <c r="AN26" s="25" t="str">
        <f t="shared" ref="AN26:BC35" ca="1" si="9">IF(AND($C26="Goal",AN$7&gt;=$F26,AN$7&lt;=$F26+$G26-1),2,IF(AND($C26="Milestone",AN$7&gt;=$F26,AN$7&lt;=$F26+$G26-1),1,""))</f>
        <v/>
      </c>
      <c r="AO26" s="25" t="str">
        <f t="shared" ca="1" si="6"/>
        <v/>
      </c>
      <c r="AP26" s="25" t="str">
        <f t="shared" ca="1" si="6"/>
        <v/>
      </c>
      <c r="AQ26" s="25" t="str">
        <f t="shared" ca="1" si="6"/>
        <v/>
      </c>
      <c r="AR26" s="25" t="str">
        <f t="shared" ca="1" si="6"/>
        <v/>
      </c>
      <c r="AS26" s="25" t="str">
        <f t="shared" ca="1" si="6"/>
        <v/>
      </c>
      <c r="AT26" s="25" t="str">
        <f t="shared" ca="1" si="6"/>
        <v/>
      </c>
      <c r="AU26" s="25" t="str">
        <f t="shared" ca="1" si="6"/>
        <v/>
      </c>
      <c r="AV26" s="25" t="str">
        <f t="shared" ca="1" si="6"/>
        <v/>
      </c>
      <c r="AW26" s="25" t="str">
        <f t="shared" ca="1" si="6"/>
        <v/>
      </c>
      <c r="AX26" s="25" t="str">
        <f t="shared" ca="1" si="6"/>
        <v/>
      </c>
      <c r="AY26" s="25" t="str">
        <f t="shared" ca="1" si="6"/>
        <v/>
      </c>
      <c r="AZ26" s="25" t="str">
        <f t="shared" ca="1" si="6"/>
        <v/>
      </c>
      <c r="BA26" s="25" t="str">
        <f t="shared" ca="1" si="6"/>
        <v/>
      </c>
      <c r="BB26" s="25" t="str">
        <f t="shared" ca="1" si="6"/>
        <v/>
      </c>
      <c r="BC26" s="25" t="str">
        <f t="shared" ca="1" si="6"/>
        <v/>
      </c>
      <c r="BD26" s="25" t="str">
        <f t="shared" ref="BD26:BL35" ca="1" si="10">IF(AND($C26="Goal",BD$7&gt;=$F26,BD$7&lt;=$F26+$G26-1),2,IF(AND($C26="Milestone",BD$7&gt;=$F26,BD$7&lt;=$F26+$G26-1),1,""))</f>
        <v/>
      </c>
      <c r="BE26" s="25" t="str">
        <f t="shared" ca="1" si="7"/>
        <v/>
      </c>
      <c r="BF26" s="25" t="str">
        <f t="shared" ca="1" si="7"/>
        <v/>
      </c>
      <c r="BG26" s="25" t="str">
        <f t="shared" ca="1" si="7"/>
        <v/>
      </c>
      <c r="BH26" s="25" t="str">
        <f t="shared" ca="1" si="7"/>
        <v/>
      </c>
      <c r="BI26" s="25" t="str">
        <f t="shared" ca="1" si="7"/>
        <v/>
      </c>
      <c r="BJ26" s="25" t="str">
        <f t="shared" ca="1" si="7"/>
        <v/>
      </c>
      <c r="BK26" s="25" t="str">
        <f t="shared" ca="1" si="7"/>
        <v/>
      </c>
      <c r="BL26" s="25" t="str">
        <f t="shared" ca="1" si="7"/>
        <v/>
      </c>
      <c r="BM26" s="26"/>
    </row>
    <row r="27" spans="1:65" s="1" customFormat="1" ht="40.15" customHeight="1" x14ac:dyDescent="0.25">
      <c r="A27" s="9"/>
      <c r="B27" s="23" t="s">
        <v>13</v>
      </c>
      <c r="C27" s="19" t="s">
        <v>20</v>
      </c>
      <c r="D27" s="19"/>
      <c r="E27" s="20"/>
      <c r="F27" s="21">
        <f ca="1">F21+22</f>
        <v>45070</v>
      </c>
      <c r="G27" s="22">
        <v>3</v>
      </c>
      <c r="H27" s="17"/>
      <c r="I27" s="42" t="str">
        <f t="shared" ca="1" si="8"/>
        <v/>
      </c>
      <c r="J27" s="25" t="str">
        <f t="shared" ca="1" si="8"/>
        <v/>
      </c>
      <c r="K27" s="25" t="str">
        <f t="shared" ca="1" si="8"/>
        <v/>
      </c>
      <c r="L27" s="25" t="str">
        <f t="shared" ca="1" si="8"/>
        <v/>
      </c>
      <c r="M27" s="25" t="str">
        <f t="shared" ca="1" si="8"/>
        <v/>
      </c>
      <c r="N27" s="25" t="str">
        <f t="shared" ca="1" si="8"/>
        <v/>
      </c>
      <c r="O27" s="25" t="str">
        <f t="shared" ca="1" si="8"/>
        <v/>
      </c>
      <c r="P27" s="25" t="str">
        <f t="shared" ca="1" si="8"/>
        <v/>
      </c>
      <c r="Q27" s="25" t="str">
        <f t="shared" ca="1" si="8"/>
        <v/>
      </c>
      <c r="R27" s="25" t="str">
        <f t="shared" ca="1" si="8"/>
        <v/>
      </c>
      <c r="S27" s="25" t="str">
        <f t="shared" ca="1" si="8"/>
        <v/>
      </c>
      <c r="T27" s="25" t="str">
        <f t="shared" ca="1" si="8"/>
        <v/>
      </c>
      <c r="U27" s="25" t="str">
        <f t="shared" ca="1" si="8"/>
        <v/>
      </c>
      <c r="V27" s="25" t="str">
        <f t="shared" ca="1" si="8"/>
        <v/>
      </c>
      <c r="W27" s="25" t="str">
        <f t="shared" ca="1" si="8"/>
        <v/>
      </c>
      <c r="X27" s="25" t="str">
        <f t="shared" ca="1" si="8"/>
        <v/>
      </c>
      <c r="Y27" s="25" t="str">
        <f t="shared" ref="Y27:AM35" ca="1" si="11">IF(AND($C27="Goal",Y$7&gt;=$F27,Y$7&lt;=$F27+$G27-1),2,IF(AND($C27="Milestone",Y$7&gt;=$F27,Y$7&lt;=$F27+$G27-1),1,""))</f>
        <v/>
      </c>
      <c r="Z27" s="25" t="str">
        <f t="shared" ca="1" si="11"/>
        <v/>
      </c>
      <c r="AA27" s="25" t="str">
        <f t="shared" ca="1" si="11"/>
        <v/>
      </c>
      <c r="AB27" s="25" t="str">
        <f t="shared" ca="1" si="11"/>
        <v/>
      </c>
      <c r="AC27" s="25" t="str">
        <f t="shared" ca="1" si="11"/>
        <v/>
      </c>
      <c r="AD27" s="25" t="str">
        <f t="shared" ca="1" si="11"/>
        <v/>
      </c>
      <c r="AE27" s="25" t="str">
        <f t="shared" ca="1" si="11"/>
        <v/>
      </c>
      <c r="AF27" s="25" t="str">
        <f t="shared" ca="1" si="11"/>
        <v/>
      </c>
      <c r="AG27" s="25" t="str">
        <f t="shared" ca="1" si="11"/>
        <v/>
      </c>
      <c r="AH27" s="25" t="str">
        <f t="shared" ca="1" si="11"/>
        <v/>
      </c>
      <c r="AI27" s="25" t="str">
        <f t="shared" ca="1" si="11"/>
        <v/>
      </c>
      <c r="AJ27" s="25" t="str">
        <f t="shared" ca="1" si="11"/>
        <v/>
      </c>
      <c r="AK27" s="25" t="str">
        <f t="shared" ca="1" si="11"/>
        <v/>
      </c>
      <c r="AL27" s="25" t="str">
        <f t="shared" ca="1" si="11"/>
        <v/>
      </c>
      <c r="AM27" s="25" t="str">
        <f t="shared" ca="1" si="11"/>
        <v/>
      </c>
      <c r="AN27" s="25" t="str">
        <f t="shared" ca="1" si="9"/>
        <v/>
      </c>
      <c r="AO27" s="25" t="str">
        <f t="shared" ca="1" si="9"/>
        <v/>
      </c>
      <c r="AP27" s="25" t="str">
        <f t="shared" ca="1" si="9"/>
        <v/>
      </c>
      <c r="AQ27" s="25" t="str">
        <f t="shared" ca="1" si="9"/>
        <v/>
      </c>
      <c r="AR27" s="25" t="str">
        <f t="shared" ca="1" si="9"/>
        <v/>
      </c>
      <c r="AS27" s="25">
        <f t="shared" ca="1" si="9"/>
        <v>2</v>
      </c>
      <c r="AT27" s="25">
        <f t="shared" ca="1" si="9"/>
        <v>2</v>
      </c>
      <c r="AU27" s="25">
        <f t="shared" ca="1" si="9"/>
        <v>2</v>
      </c>
      <c r="AV27" s="25" t="str">
        <f t="shared" ca="1" si="9"/>
        <v/>
      </c>
      <c r="AW27" s="25" t="str">
        <f t="shared" ca="1" si="9"/>
        <v/>
      </c>
      <c r="AX27" s="25" t="str">
        <f t="shared" ca="1" si="9"/>
        <v/>
      </c>
      <c r="AY27" s="25" t="str">
        <f t="shared" ca="1" si="9"/>
        <v/>
      </c>
      <c r="AZ27" s="25" t="str">
        <f t="shared" ca="1" si="9"/>
        <v/>
      </c>
      <c r="BA27" s="25" t="str">
        <f t="shared" ca="1" si="9"/>
        <v/>
      </c>
      <c r="BB27" s="25" t="str">
        <f t="shared" ca="1" si="9"/>
        <v/>
      </c>
      <c r="BC27" s="25" t="str">
        <f t="shared" ca="1" si="9"/>
        <v/>
      </c>
      <c r="BD27" s="25" t="str">
        <f t="shared" ca="1" si="10"/>
        <v/>
      </c>
      <c r="BE27" s="25" t="str">
        <f t="shared" ca="1" si="10"/>
        <v/>
      </c>
      <c r="BF27" s="25" t="str">
        <f t="shared" ca="1" si="10"/>
        <v/>
      </c>
      <c r="BG27" s="25" t="str">
        <f t="shared" ca="1" si="10"/>
        <v/>
      </c>
      <c r="BH27" s="25" t="str">
        <f t="shared" ca="1" si="10"/>
        <v/>
      </c>
      <c r="BI27" s="25" t="str">
        <f t="shared" ca="1" si="10"/>
        <v/>
      </c>
      <c r="BJ27" s="25" t="str">
        <f t="shared" ca="1" si="10"/>
        <v/>
      </c>
      <c r="BK27" s="25" t="str">
        <f t="shared" ca="1" si="10"/>
        <v/>
      </c>
      <c r="BL27" s="25" t="str">
        <f t="shared" ca="1" si="10"/>
        <v/>
      </c>
      <c r="BM27" s="26"/>
    </row>
    <row r="28" spans="1:65" s="1" customFormat="1" ht="40.15" customHeight="1" x14ac:dyDescent="0.25">
      <c r="A28" s="9"/>
      <c r="B28" s="23" t="s">
        <v>14</v>
      </c>
      <c r="C28" s="19" t="s">
        <v>22</v>
      </c>
      <c r="D28" s="19"/>
      <c r="E28" s="20"/>
      <c r="F28" s="21">
        <f ca="1">F16</f>
        <v>45039</v>
      </c>
      <c r="G28" s="22">
        <v>19</v>
      </c>
      <c r="H28" s="17"/>
      <c r="I28" s="42" t="str">
        <f t="shared" ca="1" si="8"/>
        <v/>
      </c>
      <c r="J28" s="25" t="str">
        <f t="shared" ca="1" si="8"/>
        <v/>
      </c>
      <c r="K28" s="25" t="str">
        <f t="shared" ca="1" si="8"/>
        <v/>
      </c>
      <c r="L28" s="25" t="str">
        <f t="shared" ca="1" si="8"/>
        <v/>
      </c>
      <c r="M28" s="25" t="str">
        <f t="shared" ca="1" si="8"/>
        <v/>
      </c>
      <c r="N28" s="25" t="str">
        <f t="shared" ca="1" si="8"/>
        <v/>
      </c>
      <c r="O28" s="25" t="str">
        <f t="shared" ca="1" si="8"/>
        <v/>
      </c>
      <c r="P28" s="25" t="str">
        <f t="shared" ca="1" si="8"/>
        <v/>
      </c>
      <c r="Q28" s="25" t="str">
        <f t="shared" ca="1" si="8"/>
        <v/>
      </c>
      <c r="R28" s="25" t="str">
        <f t="shared" ca="1" si="8"/>
        <v/>
      </c>
      <c r="S28" s="25" t="str">
        <f t="shared" ca="1" si="8"/>
        <v/>
      </c>
      <c r="T28" s="25" t="str">
        <f t="shared" ca="1" si="8"/>
        <v/>
      </c>
      <c r="U28" s="25" t="str">
        <f t="shared" ca="1" si="8"/>
        <v/>
      </c>
      <c r="V28" s="25" t="str">
        <f t="shared" ca="1" si="8"/>
        <v/>
      </c>
      <c r="W28" s="25" t="str">
        <f t="shared" ca="1" si="8"/>
        <v/>
      </c>
      <c r="X28" s="25" t="str">
        <f t="shared" ca="1" si="8"/>
        <v/>
      </c>
      <c r="Y28" s="25" t="str">
        <f t="shared" ca="1" si="11"/>
        <v/>
      </c>
      <c r="Z28" s="25" t="str">
        <f t="shared" ca="1" si="11"/>
        <v/>
      </c>
      <c r="AA28" s="25" t="str">
        <f t="shared" ca="1" si="11"/>
        <v/>
      </c>
      <c r="AB28" s="25" t="str">
        <f t="shared" ca="1" si="11"/>
        <v/>
      </c>
      <c r="AC28" s="25" t="str">
        <f t="shared" ca="1" si="11"/>
        <v/>
      </c>
      <c r="AD28" s="25" t="str">
        <f t="shared" ca="1" si="11"/>
        <v/>
      </c>
      <c r="AE28" s="25" t="str">
        <f t="shared" ca="1" si="11"/>
        <v/>
      </c>
      <c r="AF28" s="25" t="str">
        <f t="shared" ca="1" si="11"/>
        <v/>
      </c>
      <c r="AG28" s="25" t="str">
        <f t="shared" ca="1" si="11"/>
        <v/>
      </c>
      <c r="AH28" s="25" t="str">
        <f t="shared" ca="1" si="11"/>
        <v/>
      </c>
      <c r="AI28" s="25" t="str">
        <f t="shared" ca="1" si="11"/>
        <v/>
      </c>
      <c r="AJ28" s="25" t="str">
        <f t="shared" ca="1" si="11"/>
        <v/>
      </c>
      <c r="AK28" s="25" t="str">
        <f t="shared" ca="1" si="11"/>
        <v/>
      </c>
      <c r="AL28" s="25" t="str">
        <f t="shared" ca="1" si="11"/>
        <v/>
      </c>
      <c r="AM28" s="25" t="str">
        <f t="shared" ca="1" si="11"/>
        <v/>
      </c>
      <c r="AN28" s="25" t="str">
        <f t="shared" ca="1" si="9"/>
        <v/>
      </c>
      <c r="AO28" s="25" t="str">
        <f t="shared" ca="1" si="9"/>
        <v/>
      </c>
      <c r="AP28" s="25" t="str">
        <f t="shared" ca="1" si="9"/>
        <v/>
      </c>
      <c r="AQ28" s="25" t="str">
        <f t="shared" ca="1" si="9"/>
        <v/>
      </c>
      <c r="AR28" s="25" t="str">
        <f t="shared" ca="1" si="9"/>
        <v/>
      </c>
      <c r="AS28" s="25" t="str">
        <f t="shared" ca="1" si="9"/>
        <v/>
      </c>
      <c r="AT28" s="25" t="str">
        <f t="shared" ca="1" si="9"/>
        <v/>
      </c>
      <c r="AU28" s="25" t="str">
        <f t="shared" ca="1" si="9"/>
        <v/>
      </c>
      <c r="AV28" s="25" t="str">
        <f t="shared" ca="1" si="9"/>
        <v/>
      </c>
      <c r="AW28" s="25" t="str">
        <f t="shared" ca="1" si="9"/>
        <v/>
      </c>
      <c r="AX28" s="25" t="str">
        <f t="shared" ca="1" si="9"/>
        <v/>
      </c>
      <c r="AY28" s="25" t="str">
        <f t="shared" ca="1" si="9"/>
        <v/>
      </c>
      <c r="AZ28" s="25" t="str">
        <f t="shared" ca="1" si="9"/>
        <v/>
      </c>
      <c r="BA28" s="25" t="str">
        <f t="shared" ca="1" si="9"/>
        <v/>
      </c>
      <c r="BB28" s="25" t="str">
        <f t="shared" ca="1" si="9"/>
        <v/>
      </c>
      <c r="BC28" s="25" t="str">
        <f t="shared" ca="1" si="9"/>
        <v/>
      </c>
      <c r="BD28" s="25" t="str">
        <f t="shared" ca="1" si="10"/>
        <v/>
      </c>
      <c r="BE28" s="25" t="str">
        <f t="shared" ca="1" si="10"/>
        <v/>
      </c>
      <c r="BF28" s="25" t="str">
        <f t="shared" ca="1" si="10"/>
        <v/>
      </c>
      <c r="BG28" s="25" t="str">
        <f t="shared" ca="1" si="10"/>
        <v/>
      </c>
      <c r="BH28" s="25" t="str">
        <f t="shared" ca="1" si="10"/>
        <v/>
      </c>
      <c r="BI28" s="25" t="str">
        <f t="shared" ca="1" si="10"/>
        <v/>
      </c>
      <c r="BJ28" s="25" t="str">
        <f t="shared" ca="1" si="10"/>
        <v/>
      </c>
      <c r="BK28" s="25" t="str">
        <f t="shared" ca="1" si="10"/>
        <v/>
      </c>
      <c r="BL28" s="25" t="str">
        <f t="shared" ca="1" si="10"/>
        <v/>
      </c>
      <c r="BM28" s="26"/>
    </row>
    <row r="29" spans="1:65" s="1" customFormat="1" ht="40.15" customHeight="1" x14ac:dyDescent="0.25">
      <c r="A29" s="9"/>
      <c r="B29" s="104" t="s">
        <v>17</v>
      </c>
      <c r="C29" s="19"/>
      <c r="D29" s="19"/>
      <c r="E29" s="20"/>
      <c r="F29" s="21"/>
      <c r="G29" s="22"/>
      <c r="H29" s="17"/>
      <c r="I29" s="42" t="str">
        <f t="shared" ref="I29:X35" ca="1" si="12">IF(AND($C29="Goal",I$7&gt;=$F29,I$7&lt;=$F29+$G29-1),2,IF(AND($C29="Milestone",I$7&gt;=$F29,I$7&lt;=$F29+$G29-1),1,""))</f>
        <v/>
      </c>
      <c r="J29" s="25" t="str">
        <f t="shared" ca="1" si="12"/>
        <v/>
      </c>
      <c r="K29" s="25" t="str">
        <f t="shared" ca="1" si="12"/>
        <v/>
      </c>
      <c r="L29" s="25" t="str">
        <f t="shared" ca="1" si="12"/>
        <v/>
      </c>
      <c r="M29" s="25" t="str">
        <f t="shared" ca="1" si="12"/>
        <v/>
      </c>
      <c r="N29" s="25" t="str">
        <f t="shared" ca="1" si="12"/>
        <v/>
      </c>
      <c r="O29" s="25" t="str">
        <f t="shared" ca="1" si="12"/>
        <v/>
      </c>
      <c r="P29" s="25" t="str">
        <f t="shared" ca="1" si="12"/>
        <v/>
      </c>
      <c r="Q29" s="25" t="str">
        <f t="shared" ca="1" si="12"/>
        <v/>
      </c>
      <c r="R29" s="25" t="str">
        <f t="shared" ca="1" si="12"/>
        <v/>
      </c>
      <c r="S29" s="25" t="str">
        <f t="shared" ca="1" si="12"/>
        <v/>
      </c>
      <c r="T29" s="25" t="str">
        <f t="shared" ca="1" si="12"/>
        <v/>
      </c>
      <c r="U29" s="25" t="str">
        <f t="shared" ca="1" si="12"/>
        <v/>
      </c>
      <c r="V29" s="25" t="str">
        <f t="shared" ca="1" si="12"/>
        <v/>
      </c>
      <c r="W29" s="25" t="str">
        <f t="shared" ca="1" si="12"/>
        <v/>
      </c>
      <c r="X29" s="25" t="str">
        <f t="shared" ca="1" si="12"/>
        <v/>
      </c>
      <c r="Y29" s="25" t="str">
        <f t="shared" ca="1" si="11"/>
        <v/>
      </c>
      <c r="Z29" s="25" t="str">
        <f t="shared" ca="1" si="11"/>
        <v/>
      </c>
      <c r="AA29" s="25" t="str">
        <f t="shared" ca="1" si="11"/>
        <v/>
      </c>
      <c r="AB29" s="25" t="str">
        <f t="shared" ca="1" si="11"/>
        <v/>
      </c>
      <c r="AC29" s="25" t="str">
        <f t="shared" ca="1" si="11"/>
        <v/>
      </c>
      <c r="AD29" s="25" t="str">
        <f t="shared" ca="1" si="11"/>
        <v/>
      </c>
      <c r="AE29" s="25" t="str">
        <f t="shared" ca="1" si="11"/>
        <v/>
      </c>
      <c r="AF29" s="25" t="str">
        <f t="shared" ca="1" si="11"/>
        <v/>
      </c>
      <c r="AG29" s="25" t="str">
        <f t="shared" ca="1" si="11"/>
        <v/>
      </c>
      <c r="AH29" s="25" t="str">
        <f t="shared" ca="1" si="11"/>
        <v/>
      </c>
      <c r="AI29" s="25" t="str">
        <f t="shared" ca="1" si="11"/>
        <v/>
      </c>
      <c r="AJ29" s="25" t="str">
        <f t="shared" ca="1" si="11"/>
        <v/>
      </c>
      <c r="AK29" s="25" t="str">
        <f t="shared" ca="1" si="11"/>
        <v/>
      </c>
      <c r="AL29" s="25" t="str">
        <f t="shared" ca="1" si="11"/>
        <v/>
      </c>
      <c r="AM29" s="25" t="str">
        <f t="shared" ca="1" si="11"/>
        <v/>
      </c>
      <c r="AN29" s="25" t="str">
        <f t="shared" ca="1" si="9"/>
        <v/>
      </c>
      <c r="AO29" s="25" t="str">
        <f t="shared" ca="1" si="9"/>
        <v/>
      </c>
      <c r="AP29" s="25" t="str">
        <f t="shared" ca="1" si="9"/>
        <v/>
      </c>
      <c r="AQ29" s="25" t="str">
        <f t="shared" ca="1" si="9"/>
        <v/>
      </c>
      <c r="AR29" s="25" t="str">
        <f t="shared" ca="1" si="9"/>
        <v/>
      </c>
      <c r="AS29" s="25" t="str">
        <f t="shared" ca="1" si="9"/>
        <v/>
      </c>
      <c r="AT29" s="25" t="str">
        <f t="shared" ca="1" si="9"/>
        <v/>
      </c>
      <c r="AU29" s="25" t="str">
        <f t="shared" ca="1" si="9"/>
        <v/>
      </c>
      <c r="AV29" s="25" t="str">
        <f t="shared" ca="1" si="9"/>
        <v/>
      </c>
      <c r="AW29" s="25" t="str">
        <f t="shared" ca="1" si="9"/>
        <v/>
      </c>
      <c r="AX29" s="25" t="str">
        <f t="shared" ca="1" si="9"/>
        <v/>
      </c>
      <c r="AY29" s="25" t="str">
        <f t="shared" ca="1" si="9"/>
        <v/>
      </c>
      <c r="AZ29" s="25" t="str">
        <f t="shared" ca="1" si="9"/>
        <v/>
      </c>
      <c r="BA29" s="25" t="str">
        <f t="shared" ca="1" si="9"/>
        <v/>
      </c>
      <c r="BB29" s="25" t="str">
        <f t="shared" ca="1" si="9"/>
        <v/>
      </c>
      <c r="BC29" s="25" t="str">
        <f t="shared" ca="1" si="9"/>
        <v/>
      </c>
      <c r="BD29" s="25" t="str">
        <f t="shared" ca="1" si="10"/>
        <v/>
      </c>
      <c r="BE29" s="25" t="str">
        <f t="shared" ca="1" si="10"/>
        <v/>
      </c>
      <c r="BF29" s="25" t="str">
        <f t="shared" ca="1" si="10"/>
        <v/>
      </c>
      <c r="BG29" s="25" t="str">
        <f t="shared" ca="1" si="10"/>
        <v/>
      </c>
      <c r="BH29" s="25" t="str">
        <f t="shared" ca="1" si="10"/>
        <v/>
      </c>
      <c r="BI29" s="25" t="str">
        <f t="shared" ca="1" si="10"/>
        <v/>
      </c>
      <c r="BJ29" s="25" t="str">
        <f t="shared" ca="1" si="10"/>
        <v/>
      </c>
      <c r="BK29" s="25" t="str">
        <f t="shared" ca="1" si="10"/>
        <v/>
      </c>
      <c r="BL29" s="25" t="str">
        <f t="shared" ca="1" si="10"/>
        <v/>
      </c>
      <c r="BM29" s="26"/>
    </row>
    <row r="30" spans="1:65" s="1" customFormat="1" ht="40.15" customHeight="1" x14ac:dyDescent="0.25">
      <c r="A30" s="9"/>
      <c r="B30" s="23" t="s">
        <v>10</v>
      </c>
      <c r="C30" s="19"/>
      <c r="D30" s="19"/>
      <c r="E30" s="20"/>
      <c r="F30" s="21">
        <f ca="1">F27+3</f>
        <v>45073</v>
      </c>
      <c r="G30" s="22">
        <v>15</v>
      </c>
      <c r="H30" s="17"/>
      <c r="I30" s="42" t="str">
        <f t="shared" ca="1" si="12"/>
        <v/>
      </c>
      <c r="J30" s="25" t="str">
        <f t="shared" ca="1" si="12"/>
        <v/>
      </c>
      <c r="K30" s="25" t="str">
        <f t="shared" ca="1" si="12"/>
        <v/>
      </c>
      <c r="L30" s="25" t="str">
        <f t="shared" ca="1" si="12"/>
        <v/>
      </c>
      <c r="M30" s="25" t="str">
        <f t="shared" ca="1" si="12"/>
        <v/>
      </c>
      <c r="N30" s="25" t="str">
        <f t="shared" ca="1" si="12"/>
        <v/>
      </c>
      <c r="O30" s="25" t="str">
        <f t="shared" ca="1" si="12"/>
        <v/>
      </c>
      <c r="P30" s="25" t="str">
        <f t="shared" ca="1" si="12"/>
        <v/>
      </c>
      <c r="Q30" s="25" t="str">
        <f t="shared" ca="1" si="12"/>
        <v/>
      </c>
      <c r="R30" s="25" t="str">
        <f t="shared" ca="1" si="12"/>
        <v/>
      </c>
      <c r="S30" s="25" t="str">
        <f t="shared" ca="1" si="12"/>
        <v/>
      </c>
      <c r="T30" s="25" t="str">
        <f t="shared" ca="1" si="12"/>
        <v/>
      </c>
      <c r="U30" s="25" t="str">
        <f t="shared" ca="1" si="12"/>
        <v/>
      </c>
      <c r="V30" s="25" t="str">
        <f t="shared" ca="1" si="12"/>
        <v/>
      </c>
      <c r="W30" s="25" t="str">
        <f t="shared" ca="1" si="12"/>
        <v/>
      </c>
      <c r="X30" s="25" t="str">
        <f t="shared" ca="1" si="12"/>
        <v/>
      </c>
      <c r="Y30" s="25" t="str">
        <f t="shared" ca="1" si="11"/>
        <v/>
      </c>
      <c r="Z30" s="25" t="str">
        <f t="shared" ca="1" si="11"/>
        <v/>
      </c>
      <c r="AA30" s="25" t="str">
        <f t="shared" ca="1" si="11"/>
        <v/>
      </c>
      <c r="AB30" s="25" t="str">
        <f t="shared" ca="1" si="11"/>
        <v/>
      </c>
      <c r="AC30" s="25" t="str">
        <f t="shared" ca="1" si="11"/>
        <v/>
      </c>
      <c r="AD30" s="25" t="str">
        <f t="shared" ca="1" si="11"/>
        <v/>
      </c>
      <c r="AE30" s="25" t="str">
        <f t="shared" ca="1" si="11"/>
        <v/>
      </c>
      <c r="AF30" s="25" t="str">
        <f t="shared" ca="1" si="11"/>
        <v/>
      </c>
      <c r="AG30" s="25" t="str">
        <f t="shared" ca="1" si="11"/>
        <v/>
      </c>
      <c r="AH30" s="25" t="str">
        <f t="shared" ca="1" si="11"/>
        <v/>
      </c>
      <c r="AI30" s="25" t="str">
        <f t="shared" ca="1" si="11"/>
        <v/>
      </c>
      <c r="AJ30" s="25" t="str">
        <f t="shared" ca="1" si="11"/>
        <v/>
      </c>
      <c r="AK30" s="25" t="str">
        <f t="shared" ca="1" si="11"/>
        <v/>
      </c>
      <c r="AL30" s="25" t="str">
        <f t="shared" ca="1" si="11"/>
        <v/>
      </c>
      <c r="AM30" s="25" t="str">
        <f t="shared" ca="1" si="11"/>
        <v/>
      </c>
      <c r="AN30" s="25" t="str">
        <f t="shared" ca="1" si="9"/>
        <v/>
      </c>
      <c r="AO30" s="25" t="str">
        <f t="shared" ca="1" si="9"/>
        <v/>
      </c>
      <c r="AP30" s="25" t="str">
        <f t="shared" ca="1" si="9"/>
        <v/>
      </c>
      <c r="AQ30" s="25" t="str">
        <f t="shared" ca="1" si="9"/>
        <v/>
      </c>
      <c r="AR30" s="25" t="str">
        <f t="shared" ca="1" si="9"/>
        <v/>
      </c>
      <c r="AS30" s="25" t="str">
        <f t="shared" ca="1" si="9"/>
        <v/>
      </c>
      <c r="AT30" s="25" t="str">
        <f t="shared" ca="1" si="9"/>
        <v/>
      </c>
      <c r="AU30" s="25" t="str">
        <f t="shared" ca="1" si="9"/>
        <v/>
      </c>
      <c r="AV30" s="25" t="str">
        <f t="shared" ca="1" si="9"/>
        <v/>
      </c>
      <c r="AW30" s="25" t="str">
        <f t="shared" ca="1" si="9"/>
        <v/>
      </c>
      <c r="AX30" s="25" t="str">
        <f t="shared" ca="1" si="9"/>
        <v/>
      </c>
      <c r="AY30" s="25" t="str">
        <f t="shared" ca="1" si="9"/>
        <v/>
      </c>
      <c r="AZ30" s="25" t="str">
        <f t="shared" ca="1" si="9"/>
        <v/>
      </c>
      <c r="BA30" s="25" t="str">
        <f t="shared" ca="1" si="9"/>
        <v/>
      </c>
      <c r="BB30" s="25" t="str">
        <f t="shared" ca="1" si="9"/>
        <v/>
      </c>
      <c r="BC30" s="25" t="str">
        <f t="shared" ca="1" si="9"/>
        <v/>
      </c>
      <c r="BD30" s="25" t="str">
        <f t="shared" ca="1" si="10"/>
        <v/>
      </c>
      <c r="BE30" s="25" t="str">
        <f t="shared" ca="1" si="10"/>
        <v/>
      </c>
      <c r="BF30" s="25" t="str">
        <f t="shared" ca="1" si="10"/>
        <v/>
      </c>
      <c r="BG30" s="25" t="str">
        <f t="shared" ca="1" si="10"/>
        <v/>
      </c>
      <c r="BH30" s="25" t="str">
        <f t="shared" ca="1" si="10"/>
        <v/>
      </c>
      <c r="BI30" s="25" t="str">
        <f t="shared" ca="1" si="10"/>
        <v/>
      </c>
      <c r="BJ30" s="25" t="str">
        <f t="shared" ca="1" si="10"/>
        <v/>
      </c>
      <c r="BK30" s="25" t="str">
        <f t="shared" ca="1" si="10"/>
        <v/>
      </c>
      <c r="BL30" s="25" t="str">
        <f t="shared" ca="1" si="10"/>
        <v/>
      </c>
      <c r="BM30" s="26"/>
    </row>
    <row r="31" spans="1:65" s="1" customFormat="1" ht="40.15" customHeight="1" x14ac:dyDescent="0.25">
      <c r="A31" s="9"/>
      <c r="B31" s="23" t="s">
        <v>11</v>
      </c>
      <c r="C31" s="19"/>
      <c r="D31" s="19"/>
      <c r="E31" s="20"/>
      <c r="F31" s="21">
        <f ca="1">F30+14</f>
        <v>45087</v>
      </c>
      <c r="G31" s="22">
        <v>5</v>
      </c>
      <c r="H31" s="17"/>
      <c r="I31" s="42" t="str">
        <f t="shared" ca="1" si="12"/>
        <v/>
      </c>
      <c r="J31" s="25" t="str">
        <f t="shared" ca="1" si="12"/>
        <v/>
      </c>
      <c r="K31" s="25" t="str">
        <f t="shared" ca="1" si="12"/>
        <v/>
      </c>
      <c r="L31" s="25" t="str">
        <f t="shared" ca="1" si="12"/>
        <v/>
      </c>
      <c r="M31" s="25" t="str">
        <f t="shared" ca="1" si="12"/>
        <v/>
      </c>
      <c r="N31" s="25" t="str">
        <f t="shared" ca="1" si="12"/>
        <v/>
      </c>
      <c r="O31" s="25" t="str">
        <f t="shared" ca="1" si="12"/>
        <v/>
      </c>
      <c r="P31" s="25" t="str">
        <f t="shared" ca="1" si="12"/>
        <v/>
      </c>
      <c r="Q31" s="25" t="str">
        <f t="shared" ca="1" si="12"/>
        <v/>
      </c>
      <c r="R31" s="25" t="str">
        <f t="shared" ca="1" si="12"/>
        <v/>
      </c>
      <c r="S31" s="25" t="str">
        <f t="shared" ca="1" si="12"/>
        <v/>
      </c>
      <c r="T31" s="25" t="str">
        <f t="shared" ca="1" si="12"/>
        <v/>
      </c>
      <c r="U31" s="25" t="str">
        <f t="shared" ca="1" si="12"/>
        <v/>
      </c>
      <c r="V31" s="25" t="str">
        <f t="shared" ca="1" si="12"/>
        <v/>
      </c>
      <c r="W31" s="25" t="str">
        <f t="shared" ca="1" si="12"/>
        <v/>
      </c>
      <c r="X31" s="25" t="str">
        <f t="shared" ca="1" si="12"/>
        <v/>
      </c>
      <c r="Y31" s="25" t="str">
        <f t="shared" ca="1" si="11"/>
        <v/>
      </c>
      <c r="Z31" s="25" t="str">
        <f t="shared" ca="1" si="11"/>
        <v/>
      </c>
      <c r="AA31" s="25" t="str">
        <f t="shared" ca="1" si="11"/>
        <v/>
      </c>
      <c r="AB31" s="25" t="str">
        <f t="shared" ca="1" si="11"/>
        <v/>
      </c>
      <c r="AC31" s="25" t="str">
        <f t="shared" ca="1" si="11"/>
        <v/>
      </c>
      <c r="AD31" s="25" t="str">
        <f t="shared" ca="1" si="11"/>
        <v/>
      </c>
      <c r="AE31" s="25" t="str">
        <f t="shared" ca="1" si="11"/>
        <v/>
      </c>
      <c r="AF31" s="25" t="str">
        <f t="shared" ca="1" si="11"/>
        <v/>
      </c>
      <c r="AG31" s="25" t="str">
        <f t="shared" ca="1" si="11"/>
        <v/>
      </c>
      <c r="AH31" s="25" t="str">
        <f t="shared" ca="1" si="11"/>
        <v/>
      </c>
      <c r="AI31" s="25" t="str">
        <f t="shared" ca="1" si="11"/>
        <v/>
      </c>
      <c r="AJ31" s="25" t="str">
        <f t="shared" ca="1" si="11"/>
        <v/>
      </c>
      <c r="AK31" s="25" t="str">
        <f t="shared" ca="1" si="11"/>
        <v/>
      </c>
      <c r="AL31" s="25" t="str">
        <f t="shared" ca="1" si="11"/>
        <v/>
      </c>
      <c r="AM31" s="25" t="str">
        <f t="shared" ca="1" si="11"/>
        <v/>
      </c>
      <c r="AN31" s="25" t="str">
        <f t="shared" ca="1" si="9"/>
        <v/>
      </c>
      <c r="AO31" s="25" t="str">
        <f t="shared" ca="1" si="9"/>
        <v/>
      </c>
      <c r="AP31" s="25" t="str">
        <f t="shared" ca="1" si="9"/>
        <v/>
      </c>
      <c r="AQ31" s="25" t="str">
        <f t="shared" ca="1" si="9"/>
        <v/>
      </c>
      <c r="AR31" s="25" t="str">
        <f t="shared" ca="1" si="9"/>
        <v/>
      </c>
      <c r="AS31" s="25" t="str">
        <f t="shared" ca="1" si="9"/>
        <v/>
      </c>
      <c r="AT31" s="25" t="str">
        <f t="shared" ca="1" si="9"/>
        <v/>
      </c>
      <c r="AU31" s="25" t="str">
        <f t="shared" ca="1" si="9"/>
        <v/>
      </c>
      <c r="AV31" s="25" t="str">
        <f t="shared" ca="1" si="9"/>
        <v/>
      </c>
      <c r="AW31" s="25" t="str">
        <f t="shared" ca="1" si="9"/>
        <v/>
      </c>
      <c r="AX31" s="25" t="str">
        <f t="shared" ca="1" si="9"/>
        <v/>
      </c>
      <c r="AY31" s="25" t="str">
        <f t="shared" ca="1" si="9"/>
        <v/>
      </c>
      <c r="AZ31" s="25" t="str">
        <f t="shared" ca="1" si="9"/>
        <v/>
      </c>
      <c r="BA31" s="25" t="str">
        <f t="shared" ca="1" si="9"/>
        <v/>
      </c>
      <c r="BB31" s="25" t="str">
        <f t="shared" ca="1" si="9"/>
        <v/>
      </c>
      <c r="BC31" s="25" t="str">
        <f t="shared" ca="1" si="9"/>
        <v/>
      </c>
      <c r="BD31" s="25" t="str">
        <f t="shared" ca="1" si="10"/>
        <v/>
      </c>
      <c r="BE31" s="25" t="str">
        <f t="shared" ca="1" si="10"/>
        <v/>
      </c>
      <c r="BF31" s="25" t="str">
        <f t="shared" ca="1" si="10"/>
        <v/>
      </c>
      <c r="BG31" s="25" t="str">
        <f t="shared" ca="1" si="10"/>
        <v/>
      </c>
      <c r="BH31" s="25" t="str">
        <f t="shared" ca="1" si="10"/>
        <v/>
      </c>
      <c r="BI31" s="25" t="str">
        <f t="shared" ca="1" si="10"/>
        <v/>
      </c>
      <c r="BJ31" s="25" t="str">
        <f t="shared" ca="1" si="10"/>
        <v/>
      </c>
      <c r="BK31" s="25" t="str">
        <f t="shared" ca="1" si="10"/>
        <v/>
      </c>
      <c r="BL31" s="25" t="str">
        <f t="shared" ca="1" si="10"/>
        <v/>
      </c>
      <c r="BM31" s="26"/>
    </row>
    <row r="32" spans="1:65" s="1" customFormat="1" ht="40.15" customHeight="1" x14ac:dyDescent="0.25">
      <c r="A32" s="9"/>
      <c r="B32" s="23" t="s">
        <v>12</v>
      </c>
      <c r="C32" s="19" t="s">
        <v>21</v>
      </c>
      <c r="D32" s="19"/>
      <c r="E32" s="20"/>
      <c r="F32" s="21">
        <f ca="1">F31+42</f>
        <v>45129</v>
      </c>
      <c r="G32" s="22">
        <v>1</v>
      </c>
      <c r="H32" s="17"/>
      <c r="I32" s="42" t="str">
        <f t="shared" ca="1" si="12"/>
        <v/>
      </c>
      <c r="J32" s="25" t="str">
        <f t="shared" ca="1" si="12"/>
        <v/>
      </c>
      <c r="K32" s="25" t="str">
        <f t="shared" ca="1" si="12"/>
        <v/>
      </c>
      <c r="L32" s="25" t="str">
        <f t="shared" ca="1" si="12"/>
        <v/>
      </c>
      <c r="M32" s="25" t="str">
        <f t="shared" ca="1" si="12"/>
        <v/>
      </c>
      <c r="N32" s="25" t="str">
        <f t="shared" ca="1" si="12"/>
        <v/>
      </c>
      <c r="O32" s="25" t="str">
        <f t="shared" ca="1" si="12"/>
        <v/>
      </c>
      <c r="P32" s="25" t="str">
        <f t="shared" ca="1" si="12"/>
        <v/>
      </c>
      <c r="Q32" s="25" t="str">
        <f t="shared" ca="1" si="12"/>
        <v/>
      </c>
      <c r="R32" s="25" t="str">
        <f t="shared" ca="1" si="12"/>
        <v/>
      </c>
      <c r="S32" s="25" t="str">
        <f t="shared" ca="1" si="12"/>
        <v/>
      </c>
      <c r="T32" s="25" t="str">
        <f t="shared" ca="1" si="12"/>
        <v/>
      </c>
      <c r="U32" s="25" t="str">
        <f t="shared" ca="1" si="12"/>
        <v/>
      </c>
      <c r="V32" s="25" t="str">
        <f t="shared" ca="1" si="12"/>
        <v/>
      </c>
      <c r="W32" s="25" t="str">
        <f t="shared" ca="1" si="12"/>
        <v/>
      </c>
      <c r="X32" s="25" t="str">
        <f t="shared" ca="1" si="12"/>
        <v/>
      </c>
      <c r="Y32" s="25" t="str">
        <f t="shared" ca="1" si="11"/>
        <v/>
      </c>
      <c r="Z32" s="25" t="str">
        <f t="shared" ca="1" si="11"/>
        <v/>
      </c>
      <c r="AA32" s="25" t="str">
        <f t="shared" ca="1" si="11"/>
        <v/>
      </c>
      <c r="AB32" s="25" t="str">
        <f t="shared" ca="1" si="11"/>
        <v/>
      </c>
      <c r="AC32" s="25" t="str">
        <f t="shared" ca="1" si="11"/>
        <v/>
      </c>
      <c r="AD32" s="25" t="str">
        <f t="shared" ca="1" si="11"/>
        <v/>
      </c>
      <c r="AE32" s="25" t="str">
        <f t="shared" ca="1" si="11"/>
        <v/>
      </c>
      <c r="AF32" s="25" t="str">
        <f t="shared" ca="1" si="11"/>
        <v/>
      </c>
      <c r="AG32" s="25" t="str">
        <f t="shared" ca="1" si="11"/>
        <v/>
      </c>
      <c r="AH32" s="25" t="str">
        <f t="shared" ca="1" si="11"/>
        <v/>
      </c>
      <c r="AI32" s="25" t="str">
        <f t="shared" ca="1" si="11"/>
        <v/>
      </c>
      <c r="AJ32" s="25" t="str">
        <f t="shared" ca="1" si="11"/>
        <v/>
      </c>
      <c r="AK32" s="25" t="str">
        <f t="shared" ca="1" si="11"/>
        <v/>
      </c>
      <c r="AL32" s="25" t="str">
        <f t="shared" ca="1" si="11"/>
        <v/>
      </c>
      <c r="AM32" s="25" t="str">
        <f t="shared" ca="1" si="11"/>
        <v/>
      </c>
      <c r="AN32" s="25" t="str">
        <f t="shared" ca="1" si="9"/>
        <v/>
      </c>
      <c r="AO32" s="25" t="str">
        <f t="shared" ca="1" si="9"/>
        <v/>
      </c>
      <c r="AP32" s="25" t="str">
        <f t="shared" ca="1" si="9"/>
        <v/>
      </c>
      <c r="AQ32" s="25" t="str">
        <f t="shared" ca="1" si="9"/>
        <v/>
      </c>
      <c r="AR32" s="25" t="str">
        <f t="shared" ca="1" si="9"/>
        <v/>
      </c>
      <c r="AS32" s="25" t="str">
        <f t="shared" ca="1" si="9"/>
        <v/>
      </c>
      <c r="AT32" s="25" t="str">
        <f t="shared" ca="1" si="9"/>
        <v/>
      </c>
      <c r="AU32" s="25" t="str">
        <f t="shared" ca="1" si="9"/>
        <v/>
      </c>
      <c r="AV32" s="25" t="str">
        <f t="shared" ca="1" si="9"/>
        <v/>
      </c>
      <c r="AW32" s="25" t="str">
        <f t="shared" ca="1" si="9"/>
        <v/>
      </c>
      <c r="AX32" s="25" t="str">
        <f t="shared" ca="1" si="9"/>
        <v/>
      </c>
      <c r="AY32" s="25" t="str">
        <f t="shared" ca="1" si="9"/>
        <v/>
      </c>
      <c r="AZ32" s="25" t="str">
        <f t="shared" ca="1" si="9"/>
        <v/>
      </c>
      <c r="BA32" s="25" t="str">
        <f t="shared" ca="1" si="9"/>
        <v/>
      </c>
      <c r="BB32" s="25" t="str">
        <f t="shared" ca="1" si="9"/>
        <v/>
      </c>
      <c r="BC32" s="25" t="str">
        <f t="shared" ca="1" si="9"/>
        <v/>
      </c>
      <c r="BD32" s="25" t="str">
        <f t="shared" ca="1" si="10"/>
        <v/>
      </c>
      <c r="BE32" s="25" t="str">
        <f t="shared" ca="1" si="10"/>
        <v/>
      </c>
      <c r="BF32" s="25" t="str">
        <f t="shared" ca="1" si="10"/>
        <v/>
      </c>
      <c r="BG32" s="25" t="str">
        <f t="shared" ca="1" si="10"/>
        <v/>
      </c>
      <c r="BH32" s="25" t="str">
        <f t="shared" ca="1" si="10"/>
        <v/>
      </c>
      <c r="BI32" s="25" t="str">
        <f t="shared" ca="1" si="10"/>
        <v/>
      </c>
      <c r="BJ32" s="25" t="str">
        <f t="shared" ca="1" si="10"/>
        <v/>
      </c>
      <c r="BK32" s="25" t="str">
        <f t="shared" ca="1" si="10"/>
        <v/>
      </c>
      <c r="BL32" s="25" t="str">
        <f t="shared" ca="1" si="10"/>
        <v/>
      </c>
      <c r="BM32" s="26"/>
    </row>
    <row r="33" spans="1:65" s="1" customFormat="1" ht="40.15" customHeight="1" x14ac:dyDescent="0.25">
      <c r="A33" s="9"/>
      <c r="B33" s="23" t="s">
        <v>13</v>
      </c>
      <c r="C33" s="19"/>
      <c r="D33" s="19"/>
      <c r="E33" s="20"/>
      <c r="F33" s="21"/>
      <c r="G33" s="22"/>
      <c r="H33" s="17"/>
      <c r="I33" s="42" t="str">
        <f t="shared" ca="1" si="12"/>
        <v/>
      </c>
      <c r="J33" s="25" t="str">
        <f t="shared" ca="1" si="12"/>
        <v/>
      </c>
      <c r="K33" s="25" t="str">
        <f t="shared" ca="1" si="12"/>
        <v/>
      </c>
      <c r="L33" s="25" t="str">
        <f t="shared" ca="1" si="12"/>
        <v/>
      </c>
      <c r="M33" s="25" t="str">
        <f t="shared" ca="1" si="12"/>
        <v/>
      </c>
      <c r="N33" s="25" t="str">
        <f t="shared" ca="1" si="12"/>
        <v/>
      </c>
      <c r="O33" s="25" t="str">
        <f t="shared" ca="1" si="12"/>
        <v/>
      </c>
      <c r="P33" s="25" t="str">
        <f t="shared" ca="1" si="12"/>
        <v/>
      </c>
      <c r="Q33" s="25" t="str">
        <f t="shared" ca="1" si="12"/>
        <v/>
      </c>
      <c r="R33" s="25" t="str">
        <f t="shared" ca="1" si="12"/>
        <v/>
      </c>
      <c r="S33" s="25" t="str">
        <f t="shared" ca="1" si="12"/>
        <v/>
      </c>
      <c r="T33" s="25" t="str">
        <f t="shared" ca="1" si="12"/>
        <v/>
      </c>
      <c r="U33" s="25" t="str">
        <f t="shared" ca="1" si="12"/>
        <v/>
      </c>
      <c r="V33" s="25" t="str">
        <f t="shared" ca="1" si="12"/>
        <v/>
      </c>
      <c r="W33" s="25" t="str">
        <f t="shared" ca="1" si="12"/>
        <v/>
      </c>
      <c r="X33" s="25" t="str">
        <f t="shared" ca="1" si="12"/>
        <v/>
      </c>
      <c r="Y33" s="25" t="str">
        <f t="shared" ca="1" si="11"/>
        <v/>
      </c>
      <c r="Z33" s="25" t="str">
        <f t="shared" ca="1" si="11"/>
        <v/>
      </c>
      <c r="AA33" s="25" t="str">
        <f t="shared" ca="1" si="11"/>
        <v/>
      </c>
      <c r="AB33" s="25" t="str">
        <f t="shared" ca="1" si="11"/>
        <v/>
      </c>
      <c r="AC33" s="25" t="str">
        <f t="shared" ca="1" si="11"/>
        <v/>
      </c>
      <c r="AD33" s="25" t="str">
        <f t="shared" ca="1" si="11"/>
        <v/>
      </c>
      <c r="AE33" s="25" t="str">
        <f t="shared" ca="1" si="11"/>
        <v/>
      </c>
      <c r="AF33" s="25" t="str">
        <f t="shared" ca="1" si="11"/>
        <v/>
      </c>
      <c r="AG33" s="25" t="str">
        <f t="shared" ca="1" si="11"/>
        <v/>
      </c>
      <c r="AH33" s="25" t="str">
        <f t="shared" ca="1" si="11"/>
        <v/>
      </c>
      <c r="AI33" s="25" t="str">
        <f t="shared" ca="1" si="11"/>
        <v/>
      </c>
      <c r="AJ33" s="25" t="str">
        <f t="shared" ca="1" si="11"/>
        <v/>
      </c>
      <c r="AK33" s="25" t="str">
        <f t="shared" ca="1" si="11"/>
        <v/>
      </c>
      <c r="AL33" s="25" t="str">
        <f t="shared" ca="1" si="11"/>
        <v/>
      </c>
      <c r="AM33" s="25" t="str">
        <f t="shared" ca="1" si="11"/>
        <v/>
      </c>
      <c r="AN33" s="25" t="str">
        <f t="shared" ca="1" si="9"/>
        <v/>
      </c>
      <c r="AO33" s="25" t="str">
        <f t="shared" ca="1" si="9"/>
        <v/>
      </c>
      <c r="AP33" s="25" t="str">
        <f t="shared" ca="1" si="9"/>
        <v/>
      </c>
      <c r="AQ33" s="25" t="str">
        <f t="shared" ca="1" si="9"/>
        <v/>
      </c>
      <c r="AR33" s="25" t="str">
        <f t="shared" ca="1" si="9"/>
        <v/>
      </c>
      <c r="AS33" s="25" t="str">
        <f t="shared" ca="1" si="9"/>
        <v/>
      </c>
      <c r="AT33" s="25" t="str">
        <f t="shared" ca="1" si="9"/>
        <v/>
      </c>
      <c r="AU33" s="25" t="str">
        <f t="shared" ca="1" si="9"/>
        <v/>
      </c>
      <c r="AV33" s="25" t="str">
        <f t="shared" ca="1" si="9"/>
        <v/>
      </c>
      <c r="AW33" s="25" t="str">
        <f t="shared" ca="1" si="9"/>
        <v/>
      </c>
      <c r="AX33" s="25" t="str">
        <f t="shared" ca="1" si="9"/>
        <v/>
      </c>
      <c r="AY33" s="25" t="str">
        <f t="shared" ca="1" si="9"/>
        <v/>
      </c>
      <c r="AZ33" s="25" t="str">
        <f t="shared" ca="1" si="9"/>
        <v/>
      </c>
      <c r="BA33" s="25" t="str">
        <f t="shared" ca="1" si="9"/>
        <v/>
      </c>
      <c r="BB33" s="25" t="str">
        <f t="shared" ca="1" si="9"/>
        <v/>
      </c>
      <c r="BC33" s="25" t="str">
        <f t="shared" ca="1" si="9"/>
        <v/>
      </c>
      <c r="BD33" s="25" t="str">
        <f t="shared" ca="1" si="10"/>
        <v/>
      </c>
      <c r="BE33" s="25" t="str">
        <f t="shared" ca="1" si="10"/>
        <v/>
      </c>
      <c r="BF33" s="25" t="str">
        <f t="shared" ca="1" si="10"/>
        <v/>
      </c>
      <c r="BG33" s="25" t="str">
        <f t="shared" ca="1" si="10"/>
        <v/>
      </c>
      <c r="BH33" s="25" t="str">
        <f t="shared" ca="1" si="10"/>
        <v/>
      </c>
      <c r="BI33" s="25" t="str">
        <f t="shared" ca="1" si="10"/>
        <v/>
      </c>
      <c r="BJ33" s="25" t="str">
        <f t="shared" ca="1" si="10"/>
        <v/>
      </c>
      <c r="BK33" s="25" t="str">
        <f t="shared" ca="1" si="10"/>
        <v/>
      </c>
      <c r="BL33" s="25" t="str">
        <f t="shared" ca="1" si="10"/>
        <v/>
      </c>
      <c r="BM33" s="26"/>
    </row>
    <row r="34" spans="1:65" s="1" customFormat="1" ht="40.15" customHeight="1" x14ac:dyDescent="0.25">
      <c r="A34" s="9"/>
      <c r="B34" s="23" t="s">
        <v>14</v>
      </c>
      <c r="C34" s="19"/>
      <c r="D34" s="19"/>
      <c r="E34" s="20"/>
      <c r="F34" s="21"/>
      <c r="G34" s="22"/>
      <c r="H34" s="17"/>
      <c r="I34" s="42" t="str">
        <f t="shared" ca="1" si="12"/>
        <v/>
      </c>
      <c r="J34" s="25" t="str">
        <f t="shared" ca="1" si="12"/>
        <v/>
      </c>
      <c r="K34" s="25" t="str">
        <f t="shared" ca="1" si="12"/>
        <v/>
      </c>
      <c r="L34" s="25" t="str">
        <f t="shared" ca="1" si="12"/>
        <v/>
      </c>
      <c r="M34" s="25" t="str">
        <f t="shared" ca="1" si="12"/>
        <v/>
      </c>
      <c r="N34" s="25" t="str">
        <f t="shared" ca="1" si="12"/>
        <v/>
      </c>
      <c r="O34" s="25" t="str">
        <f t="shared" ca="1" si="12"/>
        <v/>
      </c>
      <c r="P34" s="25" t="str">
        <f t="shared" ca="1" si="12"/>
        <v/>
      </c>
      <c r="Q34" s="25" t="str">
        <f t="shared" ca="1" si="12"/>
        <v/>
      </c>
      <c r="R34" s="25" t="str">
        <f t="shared" ca="1" si="12"/>
        <v/>
      </c>
      <c r="S34" s="25" t="str">
        <f t="shared" ca="1" si="12"/>
        <v/>
      </c>
      <c r="T34" s="25" t="str">
        <f t="shared" ca="1" si="12"/>
        <v/>
      </c>
      <c r="U34" s="25" t="str">
        <f t="shared" ca="1" si="12"/>
        <v/>
      </c>
      <c r="V34" s="25" t="str">
        <f t="shared" ca="1" si="12"/>
        <v/>
      </c>
      <c r="W34" s="25" t="str">
        <f t="shared" ca="1" si="12"/>
        <v/>
      </c>
      <c r="X34" s="25" t="str">
        <f t="shared" ca="1" si="12"/>
        <v/>
      </c>
      <c r="Y34" s="25" t="str">
        <f t="shared" ca="1" si="11"/>
        <v/>
      </c>
      <c r="Z34" s="25" t="str">
        <f t="shared" ca="1" si="11"/>
        <v/>
      </c>
      <c r="AA34" s="25" t="str">
        <f t="shared" ca="1" si="11"/>
        <v/>
      </c>
      <c r="AB34" s="25" t="str">
        <f t="shared" ca="1" si="11"/>
        <v/>
      </c>
      <c r="AC34" s="25" t="str">
        <f t="shared" ca="1" si="11"/>
        <v/>
      </c>
      <c r="AD34" s="25" t="str">
        <f t="shared" ca="1" si="11"/>
        <v/>
      </c>
      <c r="AE34" s="25" t="str">
        <f t="shared" ca="1" si="11"/>
        <v/>
      </c>
      <c r="AF34" s="25" t="str">
        <f t="shared" ca="1" si="11"/>
        <v/>
      </c>
      <c r="AG34" s="25" t="str">
        <f t="shared" ca="1" si="11"/>
        <v/>
      </c>
      <c r="AH34" s="25" t="str">
        <f t="shared" ca="1" si="11"/>
        <v/>
      </c>
      <c r="AI34" s="25" t="str">
        <f t="shared" ca="1" si="11"/>
        <v/>
      </c>
      <c r="AJ34" s="25" t="str">
        <f t="shared" ca="1" si="11"/>
        <v/>
      </c>
      <c r="AK34" s="25" t="str">
        <f t="shared" ca="1" si="11"/>
        <v/>
      </c>
      <c r="AL34" s="25" t="str">
        <f t="shared" ca="1" si="11"/>
        <v/>
      </c>
      <c r="AM34" s="25" t="str">
        <f t="shared" ca="1" si="11"/>
        <v/>
      </c>
      <c r="AN34" s="25" t="str">
        <f t="shared" ca="1" si="9"/>
        <v/>
      </c>
      <c r="AO34" s="25" t="str">
        <f t="shared" ca="1" si="9"/>
        <v/>
      </c>
      <c r="AP34" s="25" t="str">
        <f t="shared" ca="1" si="9"/>
        <v/>
      </c>
      <c r="AQ34" s="25" t="str">
        <f t="shared" ca="1" si="9"/>
        <v/>
      </c>
      <c r="AR34" s="25" t="str">
        <f t="shared" ca="1" si="9"/>
        <v/>
      </c>
      <c r="AS34" s="25" t="str">
        <f t="shared" ca="1" si="9"/>
        <v/>
      </c>
      <c r="AT34" s="25" t="str">
        <f t="shared" ca="1" si="9"/>
        <v/>
      </c>
      <c r="AU34" s="25" t="str">
        <f t="shared" ca="1" si="9"/>
        <v/>
      </c>
      <c r="AV34" s="25" t="str">
        <f t="shared" ca="1" si="9"/>
        <v/>
      </c>
      <c r="AW34" s="25" t="str">
        <f t="shared" ca="1" si="9"/>
        <v/>
      </c>
      <c r="AX34" s="25" t="str">
        <f t="shared" ca="1" si="9"/>
        <v/>
      </c>
      <c r="AY34" s="25" t="str">
        <f t="shared" ca="1" si="9"/>
        <v/>
      </c>
      <c r="AZ34" s="25" t="str">
        <f t="shared" ca="1" si="9"/>
        <v/>
      </c>
      <c r="BA34" s="25" t="str">
        <f t="shared" ca="1" si="9"/>
        <v/>
      </c>
      <c r="BB34" s="25" t="str">
        <f t="shared" ca="1" si="9"/>
        <v/>
      </c>
      <c r="BC34" s="25" t="str">
        <f t="shared" ca="1" si="9"/>
        <v/>
      </c>
      <c r="BD34" s="25" t="str">
        <f t="shared" ca="1" si="10"/>
        <v/>
      </c>
      <c r="BE34" s="25" t="str">
        <f t="shared" ca="1" si="10"/>
        <v/>
      </c>
      <c r="BF34" s="25" t="str">
        <f t="shared" ca="1" si="10"/>
        <v/>
      </c>
      <c r="BG34" s="25" t="str">
        <f t="shared" ca="1" si="10"/>
        <v/>
      </c>
      <c r="BH34" s="25" t="str">
        <f t="shared" ca="1" si="10"/>
        <v/>
      </c>
      <c r="BI34" s="25" t="str">
        <f t="shared" ca="1" si="10"/>
        <v/>
      </c>
      <c r="BJ34" s="25" t="str">
        <f t="shared" ca="1" si="10"/>
        <v/>
      </c>
      <c r="BK34" s="25" t="str">
        <f t="shared" ca="1" si="10"/>
        <v/>
      </c>
      <c r="BL34" s="25" t="str">
        <f t="shared" ca="1" si="10"/>
        <v/>
      </c>
      <c r="BM34" s="26"/>
    </row>
    <row r="35" spans="1:65" s="1" customFormat="1" ht="40.15" customHeight="1" x14ac:dyDescent="0.25">
      <c r="A35" s="9"/>
      <c r="B35" s="23"/>
      <c r="C35" s="19"/>
      <c r="D35" s="19"/>
      <c r="E35" s="20"/>
      <c r="F35" s="21"/>
      <c r="G35" s="22"/>
      <c r="H35" s="17"/>
      <c r="I35" s="42" t="str">
        <f t="shared" ca="1" si="12"/>
        <v/>
      </c>
      <c r="J35" s="25" t="str">
        <f t="shared" ca="1" si="12"/>
        <v/>
      </c>
      <c r="K35" s="25" t="str">
        <f t="shared" ca="1" si="12"/>
        <v/>
      </c>
      <c r="L35" s="25" t="str">
        <f t="shared" ca="1" si="12"/>
        <v/>
      </c>
      <c r="M35" s="25" t="str">
        <f t="shared" ca="1" si="12"/>
        <v/>
      </c>
      <c r="N35" s="25" t="str">
        <f t="shared" ca="1" si="12"/>
        <v/>
      </c>
      <c r="O35" s="25" t="str">
        <f t="shared" ca="1" si="12"/>
        <v/>
      </c>
      <c r="P35" s="25" t="str">
        <f t="shared" ca="1" si="12"/>
        <v/>
      </c>
      <c r="Q35" s="25" t="str">
        <f t="shared" ca="1" si="12"/>
        <v/>
      </c>
      <c r="R35" s="25" t="str">
        <f t="shared" ca="1" si="12"/>
        <v/>
      </c>
      <c r="S35" s="25" t="str">
        <f t="shared" ca="1" si="12"/>
        <v/>
      </c>
      <c r="T35" s="25" t="str">
        <f t="shared" ca="1" si="12"/>
        <v/>
      </c>
      <c r="U35" s="25" t="str">
        <f t="shared" ca="1" si="12"/>
        <v/>
      </c>
      <c r="V35" s="25" t="str">
        <f t="shared" ca="1" si="12"/>
        <v/>
      </c>
      <c r="W35" s="25" t="str">
        <f t="shared" ca="1" si="12"/>
        <v/>
      </c>
      <c r="X35" s="25" t="str">
        <f t="shared" ca="1" si="12"/>
        <v/>
      </c>
      <c r="Y35" s="25" t="str">
        <f t="shared" ca="1" si="11"/>
        <v/>
      </c>
      <c r="Z35" s="25" t="str">
        <f t="shared" ca="1" si="11"/>
        <v/>
      </c>
      <c r="AA35" s="25" t="str">
        <f t="shared" ca="1" si="11"/>
        <v/>
      </c>
      <c r="AB35" s="25" t="str">
        <f t="shared" ca="1" si="11"/>
        <v/>
      </c>
      <c r="AC35" s="25" t="str">
        <f t="shared" ca="1" si="11"/>
        <v/>
      </c>
      <c r="AD35" s="25" t="str">
        <f t="shared" ca="1" si="11"/>
        <v/>
      </c>
      <c r="AE35" s="25" t="str">
        <f t="shared" ca="1" si="11"/>
        <v/>
      </c>
      <c r="AF35" s="25" t="str">
        <f t="shared" ca="1" si="11"/>
        <v/>
      </c>
      <c r="AG35" s="25" t="str">
        <f t="shared" ca="1" si="11"/>
        <v/>
      </c>
      <c r="AH35" s="25" t="str">
        <f t="shared" ca="1" si="11"/>
        <v/>
      </c>
      <c r="AI35" s="25" t="str">
        <f t="shared" ca="1" si="11"/>
        <v/>
      </c>
      <c r="AJ35" s="25" t="str">
        <f t="shared" ca="1" si="11"/>
        <v/>
      </c>
      <c r="AK35" s="25" t="str">
        <f t="shared" ca="1" si="11"/>
        <v/>
      </c>
      <c r="AL35" s="25" t="str">
        <f t="shared" ca="1" si="11"/>
        <v/>
      </c>
      <c r="AM35" s="25" t="str">
        <f t="shared" ca="1" si="11"/>
        <v/>
      </c>
      <c r="AN35" s="25" t="str">
        <f t="shared" ca="1" si="9"/>
        <v/>
      </c>
      <c r="AO35" s="25" t="str">
        <f t="shared" ca="1" si="9"/>
        <v/>
      </c>
      <c r="AP35" s="25" t="str">
        <f t="shared" ca="1" si="9"/>
        <v/>
      </c>
      <c r="AQ35" s="25" t="str">
        <f t="shared" ca="1" si="9"/>
        <v/>
      </c>
      <c r="AR35" s="25" t="str">
        <f t="shared" ca="1" si="9"/>
        <v/>
      </c>
      <c r="AS35" s="25" t="str">
        <f t="shared" ca="1" si="9"/>
        <v/>
      </c>
      <c r="AT35" s="25" t="str">
        <f t="shared" ca="1" si="9"/>
        <v/>
      </c>
      <c r="AU35" s="25" t="str">
        <f t="shared" ca="1" si="9"/>
        <v/>
      </c>
      <c r="AV35" s="25" t="str">
        <f t="shared" ca="1" si="9"/>
        <v/>
      </c>
      <c r="AW35" s="25" t="str">
        <f t="shared" ca="1" si="9"/>
        <v/>
      </c>
      <c r="AX35" s="25" t="str">
        <f t="shared" ca="1" si="9"/>
        <v/>
      </c>
      <c r="AY35" s="25" t="str">
        <f t="shared" ca="1" si="9"/>
        <v/>
      </c>
      <c r="AZ35" s="25" t="str">
        <f t="shared" ca="1" si="9"/>
        <v/>
      </c>
      <c r="BA35" s="25" t="str">
        <f t="shared" ca="1" si="9"/>
        <v/>
      </c>
      <c r="BB35" s="25" t="str">
        <f t="shared" ca="1" si="9"/>
        <v/>
      </c>
      <c r="BC35" s="25" t="str">
        <f t="shared" ca="1" si="9"/>
        <v/>
      </c>
      <c r="BD35" s="25" t="str">
        <f t="shared" ca="1" si="10"/>
        <v/>
      </c>
      <c r="BE35" s="25" t="str">
        <f t="shared" ca="1" si="10"/>
        <v/>
      </c>
      <c r="BF35" s="25" t="str">
        <f t="shared" ca="1" si="10"/>
        <v/>
      </c>
      <c r="BG35" s="25" t="str">
        <f t="shared" ca="1" si="10"/>
        <v/>
      </c>
      <c r="BH35" s="25" t="str">
        <f t="shared" ca="1" si="10"/>
        <v/>
      </c>
      <c r="BI35" s="25" t="str">
        <f t="shared" ca="1" si="10"/>
        <v/>
      </c>
      <c r="BJ35" s="25" t="str">
        <f t="shared" ca="1" si="10"/>
        <v/>
      </c>
      <c r="BK35" s="25" t="str">
        <f t="shared" ca="1" si="10"/>
        <v/>
      </c>
      <c r="BL35" s="25" t="str">
        <f t="shared" ca="1" si="10"/>
        <v/>
      </c>
      <c r="BM35" s="59"/>
    </row>
    <row r="36" spans="1:65" s="1" customFormat="1" ht="40.15" customHeight="1" x14ac:dyDescent="0.25">
      <c r="A36" s="10"/>
      <c r="B36" s="100" t="s">
        <v>18</v>
      </c>
      <c r="C36" s="50"/>
      <c r="D36" s="50"/>
      <c r="E36" s="30"/>
      <c r="F36" s="51"/>
      <c r="G36" s="52"/>
      <c r="H36" s="17"/>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26"/>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468" priority="1">
      <formula>AND(TODAY()&gt;=I$7,TODAY()&lt;J$7)</formula>
    </cfRule>
  </conditionalFormatting>
  <conditionalFormatting sqref="I6:AM6">
    <cfRule type="expression" dxfId="467" priority="4">
      <formula>I$7&lt;=EOMONTH($I$7,0)</formula>
    </cfRule>
  </conditionalFormatting>
  <conditionalFormatting sqref="J6:BL6">
    <cfRule type="expression" dxfId="466" priority="3">
      <formula>AND(J$7&lt;=EOMONTH($I$7,2),J$7&gt;EOMONTH($I$7,0),J$7&gt;EOMONTH($I$7,1))</formula>
    </cfRule>
  </conditionalFormatting>
  <conditionalFormatting sqref="I6:BL6">
    <cfRule type="expression" dxfId="465" priority="2">
      <formula>AND(I$7&lt;=EOMONTH($I$7,1),I$7&gt;EOMONTH($I$7,0))</formula>
    </cfRule>
  </conditionalFormatting>
  <conditionalFormatting sqref="I10:BL35">
    <cfRule type="expression" dxfId="464" priority="7" stopIfTrue="1">
      <formula>AND($C10="Low Risk",I$7&gt;=$F10,I$7&lt;=$F10+$G10-1)</formula>
    </cfRule>
    <cfRule type="expression" dxfId="463" priority="8" stopIfTrue="1">
      <formula>AND($C10="High Risk",I$7&gt;=$F10,I$7&lt;=$F10+$G10-1)</formula>
    </cfRule>
    <cfRule type="expression" dxfId="462" priority="9" stopIfTrue="1">
      <formula>AND($C10="On Track",I$7&gt;=$F10,I$7&lt;=$F10+$G10-1)</formula>
    </cfRule>
    <cfRule type="expression" dxfId="461" priority="10" stopIfTrue="1">
      <formula>AND($C10="Med Risk",I$7&gt;=$F10,I$7&lt;=$F10+$G10-1)</formula>
    </cfRule>
    <cfRule type="expression" dxfId="460" priority="11" stopIfTrue="1">
      <formula>AND(LEN($C10)=0,I$7&gt;=$F10,I$7&lt;=$F10+$G10-1)</formula>
    </cfRule>
  </conditionalFormatting>
  <conditionalFormatting sqref="I36:BL36">
    <cfRule type="expression" dxfId="459" priority="13" stopIfTrue="1">
      <formula>AND(#REF!="Low Risk",I$7&gt;=#REF!,I$7&lt;=#REF!+#REF!-1)</formula>
    </cfRule>
    <cfRule type="expression" dxfId="458" priority="14" stopIfTrue="1">
      <formula>AND(#REF!="High Risk",I$7&gt;=#REF!,I$7&lt;=#REF!+#REF!-1)</formula>
    </cfRule>
    <cfRule type="expression" dxfId="457" priority="15" stopIfTrue="1">
      <formula>AND(#REF!="On Track",I$7&gt;=#REF!,I$7&lt;=#REF!+#REF!-1)</formula>
    </cfRule>
    <cfRule type="expression" dxfId="456" priority="16" stopIfTrue="1">
      <formula>AND(#REF!="Med Risk",I$7&gt;=#REF!,I$7&lt;=#REF!+#REF!-1)</formula>
    </cfRule>
    <cfRule type="expression" dxfId="455"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ageMargins left="0.5" right="0.5" top="0.5" bottom="0.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7" t="s">
        <v>3</v>
      </c>
      <c r="C2" s="137"/>
      <c r="D2" s="137"/>
      <c r="E2" s="137"/>
      <c r="F2" s="137"/>
      <c r="G2" s="137"/>
      <c r="H2" s="137"/>
      <c r="I2" s="138"/>
      <c r="J2" s="138"/>
      <c r="K2" s="138"/>
      <c r="L2" s="138"/>
      <c r="M2" s="138"/>
      <c r="N2" s="138"/>
      <c r="O2" s="139"/>
      <c r="P2" s="139"/>
      <c r="Q2" s="139"/>
      <c r="R2" s="139"/>
      <c r="S2" s="139"/>
      <c r="T2" s="139"/>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row>
    <row r="3" spans="1:68" ht="19.899999999999999" customHeight="1" x14ac:dyDescent="0.25">
      <c r="A3" s="10"/>
      <c r="B3" s="61"/>
      <c r="C3" s="62"/>
      <c r="D3" s="63"/>
      <c r="E3" s="63"/>
      <c r="F3" s="64"/>
      <c r="G3" s="63"/>
      <c r="H3" s="63"/>
      <c r="I3" s="76"/>
      <c r="J3" s="1"/>
      <c r="K3" s="1"/>
      <c r="L3" s="1"/>
    </row>
    <row r="4" spans="1:68" ht="30" customHeight="1" x14ac:dyDescent="0.25">
      <c r="A4" s="10"/>
      <c r="B4" s="65" t="s">
        <v>4</v>
      </c>
      <c r="C4" s="66"/>
      <c r="D4" s="67"/>
      <c r="E4" s="68"/>
      <c r="F4" s="69"/>
      <c r="G4" s="70" t="s">
        <v>30</v>
      </c>
      <c r="H4" s="68"/>
      <c r="I4" s="130" t="s">
        <v>32</v>
      </c>
      <c r="J4" s="130"/>
      <c r="K4" s="130"/>
      <c r="L4" s="130"/>
      <c r="N4" s="131" t="s">
        <v>33</v>
      </c>
      <c r="O4" s="131"/>
      <c r="P4" s="131"/>
      <c r="Q4" s="131"/>
      <c r="S4" s="132" t="s">
        <v>34</v>
      </c>
      <c r="T4" s="132"/>
      <c r="U4" s="132"/>
      <c r="V4" s="132"/>
      <c r="X4" s="125" t="s">
        <v>35</v>
      </c>
      <c r="Y4" s="125"/>
      <c r="Z4" s="125"/>
      <c r="AA4" s="125"/>
      <c r="AC4" s="126" t="s">
        <v>36</v>
      </c>
      <c r="AD4" s="126"/>
      <c r="AE4" s="126"/>
      <c r="AF4" s="126"/>
    </row>
    <row r="5" spans="1:68" ht="30" customHeight="1" x14ac:dyDescent="0.25">
      <c r="A5" s="10"/>
      <c r="B5" s="71" t="s">
        <v>5</v>
      </c>
      <c r="C5" s="67"/>
      <c r="D5" s="67"/>
      <c r="E5" s="68"/>
      <c r="F5" s="69"/>
      <c r="G5" s="68"/>
      <c r="H5" s="68"/>
    </row>
    <row r="6" spans="1:68" ht="30" customHeight="1" x14ac:dyDescent="0.35">
      <c r="A6" s="10"/>
      <c r="B6" s="72" t="s">
        <v>6</v>
      </c>
      <c r="C6" s="73" cm="1">
        <f t="array" aca="1" ref="C6" ca="1">IFERROR(IF(MIN(Milestones43524[Start])=0,TODAY(),B11(Milestones43524[Start])),TODAY())</f>
        <v>45033</v>
      </c>
      <c r="D6" s="73"/>
      <c r="E6" s="68"/>
      <c r="F6" s="69"/>
      <c r="G6" s="68"/>
      <c r="H6" s="68"/>
      <c r="I6" s="83" t="str">
        <f ca="1">TEXT(I7,"mmmm")</f>
        <v>April</v>
      </c>
      <c r="J6" s="83"/>
      <c r="K6" s="83"/>
      <c r="L6" s="83"/>
      <c r="M6" s="83"/>
      <c r="N6" s="83"/>
      <c r="O6" s="83"/>
      <c r="P6" s="83" t="str">
        <f ca="1">IF(TEXT(P7,"mmmm")=I6,"",TEXT(P7,"mmmm"))</f>
        <v/>
      </c>
      <c r="Q6" s="83"/>
      <c r="R6" s="83"/>
      <c r="S6" s="83"/>
      <c r="T6" s="83"/>
      <c r="U6" s="83"/>
      <c r="V6" s="83"/>
      <c r="W6" s="83" t="str">
        <f ca="1">IF(OR(TEXT(W7,"mmmm")=P6,TEXT(W7,"mmmm")=I6),"",TEXT(W7,"mmmm"))</f>
        <v>May</v>
      </c>
      <c r="X6" s="83"/>
      <c r="Y6" s="83"/>
      <c r="Z6" s="83"/>
      <c r="AA6" s="83"/>
      <c r="AB6" s="83"/>
      <c r="AC6" s="83"/>
      <c r="AD6" s="83" t="str">
        <f ca="1">IF(OR(TEXT(AD7,"mmmm")=W6,TEXT(AD7,"mmmm")=P6,TEXT(AD7,"mmmm")=I6),"",TEXT(AD7,"mmmm"))</f>
        <v/>
      </c>
      <c r="AE6" s="83"/>
      <c r="AF6" s="83"/>
      <c r="AG6" s="83"/>
      <c r="AH6" s="83"/>
      <c r="AI6" s="83"/>
      <c r="AJ6" s="83"/>
      <c r="AK6" s="83" t="str">
        <f ca="1">IF(OR(TEXT(AK7,"mmmm")=AD6,TEXT(AK7,"mmmm")=W6,TEXT(AK7,"mmmm")=P6,TEXT(AK7,"mmmm")=I6),"",TEXT(AK7,"mmmm"))</f>
        <v/>
      </c>
      <c r="AL6" s="83"/>
      <c r="AM6" s="83"/>
      <c r="AN6" s="83"/>
      <c r="AO6" s="83"/>
      <c r="AP6" s="83"/>
      <c r="AQ6" s="83"/>
      <c r="AR6" s="83" t="str">
        <f ca="1">IF(OR(TEXT(AR7,"mmmm")=AK6,TEXT(AR7,"mmmm")=AD6,TEXT(AR7,"mmmm")=W6,TEXT(AR7,"mmmm")=P6),"",TEXT(AR7,"mmmm"))</f>
        <v/>
      </c>
      <c r="AS6" s="83"/>
      <c r="AT6" s="83"/>
      <c r="AU6" s="83"/>
      <c r="AV6" s="83"/>
      <c r="AW6" s="83"/>
      <c r="AX6" s="84"/>
      <c r="AY6" s="84" t="str">
        <f ca="1">IF(OR(TEXT(AY7,"mmmm")=AR6,TEXT(AY7,"mmmm")=AK6,TEXT(AY7,"mmmm")=AD6,TEXT(AY7,"mmmm")=W6),"",TEXT(AY7,"mmmm"))</f>
        <v>June</v>
      </c>
      <c r="AZ6" s="84"/>
      <c r="BA6" s="84"/>
      <c r="BB6" s="85"/>
      <c r="BC6" s="82"/>
      <c r="BD6" s="82"/>
      <c r="BE6" s="82"/>
      <c r="BF6" s="82" t="str">
        <f ca="1">IF(OR(TEXT(BF7,"mmmm")=AY6,TEXT(BF7,"mmmm")=AR6,TEXT(BF7,"mmmm")=AK6,TEXT(BF7,"mmmm")=AD6),"",TEXT(BF7,"mmmm"))</f>
        <v/>
      </c>
      <c r="BG6" s="82"/>
      <c r="BH6" s="82"/>
      <c r="BI6" s="82"/>
      <c r="BJ6" s="82"/>
      <c r="BK6" s="82"/>
      <c r="BL6" s="82"/>
    </row>
    <row r="7" spans="1:68" ht="30" customHeight="1" x14ac:dyDescent="0.25">
      <c r="A7" s="10"/>
      <c r="B7" s="72" t="s">
        <v>7</v>
      </c>
      <c r="C7" s="74">
        <v>5</v>
      </c>
      <c r="D7" s="67"/>
      <c r="E7" s="68"/>
      <c r="F7" s="68"/>
      <c r="G7" s="68"/>
      <c r="H7" s="75"/>
      <c r="I7" s="107">
        <f ca="1">IFERROR(Project_Start+Scrolling_Increment,TODAY())</f>
        <v>45038</v>
      </c>
      <c r="J7" s="108">
        <f ca="1">I7+1</f>
        <v>45039</v>
      </c>
      <c r="K7" s="108">
        <f t="shared" ref="K7:AX7" ca="1" si="0">J7+1</f>
        <v>45040</v>
      </c>
      <c r="L7" s="108">
        <f t="shared" ca="1" si="0"/>
        <v>45041</v>
      </c>
      <c r="M7" s="108">
        <f t="shared" ca="1" si="0"/>
        <v>45042</v>
      </c>
      <c r="N7" s="108">
        <f t="shared" ca="1" si="0"/>
        <v>45043</v>
      </c>
      <c r="O7" s="109">
        <f t="shared" ca="1" si="0"/>
        <v>45044</v>
      </c>
      <c r="P7" s="108">
        <f ca="1">O7+1</f>
        <v>45045</v>
      </c>
      <c r="Q7" s="108">
        <f ca="1">P7+1</f>
        <v>45046</v>
      </c>
      <c r="R7" s="108">
        <f t="shared" ca="1" si="0"/>
        <v>45047</v>
      </c>
      <c r="S7" s="108">
        <f t="shared" ca="1" si="0"/>
        <v>45048</v>
      </c>
      <c r="T7" s="108">
        <f t="shared" ca="1" si="0"/>
        <v>45049</v>
      </c>
      <c r="U7" s="108">
        <f t="shared" ca="1" si="0"/>
        <v>45050</v>
      </c>
      <c r="V7" s="109">
        <f t="shared" ca="1" si="0"/>
        <v>45051</v>
      </c>
      <c r="W7" s="108">
        <f ca="1">V7+1</f>
        <v>45052</v>
      </c>
      <c r="X7" s="108">
        <f ca="1">W7+1</f>
        <v>45053</v>
      </c>
      <c r="Y7" s="108">
        <f t="shared" ca="1" si="0"/>
        <v>45054</v>
      </c>
      <c r="Z7" s="108">
        <f t="shared" ca="1" si="0"/>
        <v>45055</v>
      </c>
      <c r="AA7" s="108">
        <f t="shared" ca="1" si="0"/>
        <v>45056</v>
      </c>
      <c r="AB7" s="108">
        <f t="shared" ca="1" si="0"/>
        <v>45057</v>
      </c>
      <c r="AC7" s="109">
        <f t="shared" ca="1" si="0"/>
        <v>45058</v>
      </c>
      <c r="AD7" s="108">
        <f ca="1">AC7+1</f>
        <v>45059</v>
      </c>
      <c r="AE7" s="108">
        <f ca="1">AD7+1</f>
        <v>45060</v>
      </c>
      <c r="AF7" s="108">
        <f t="shared" ca="1" si="0"/>
        <v>45061</v>
      </c>
      <c r="AG7" s="108">
        <f t="shared" ca="1" si="0"/>
        <v>45062</v>
      </c>
      <c r="AH7" s="108">
        <f t="shared" ca="1" si="0"/>
        <v>45063</v>
      </c>
      <c r="AI7" s="108">
        <f t="shared" ca="1" si="0"/>
        <v>45064</v>
      </c>
      <c r="AJ7" s="109">
        <f t="shared" ca="1" si="0"/>
        <v>45065</v>
      </c>
      <c r="AK7" s="108">
        <f ca="1">AJ7+1</f>
        <v>45066</v>
      </c>
      <c r="AL7" s="108">
        <f ca="1">AK7+1</f>
        <v>45067</v>
      </c>
      <c r="AM7" s="108">
        <f t="shared" ca="1" si="0"/>
        <v>45068</v>
      </c>
      <c r="AN7" s="108">
        <f t="shared" ca="1" si="0"/>
        <v>45069</v>
      </c>
      <c r="AO7" s="108">
        <f t="shared" ca="1" si="0"/>
        <v>45070</v>
      </c>
      <c r="AP7" s="108">
        <f t="shared" ca="1" si="0"/>
        <v>45071</v>
      </c>
      <c r="AQ7" s="109">
        <f t="shared" ca="1" si="0"/>
        <v>45072</v>
      </c>
      <c r="AR7" s="108">
        <f ca="1">AQ7+1</f>
        <v>45073</v>
      </c>
      <c r="AS7" s="108">
        <f ca="1">AR7+1</f>
        <v>45074</v>
      </c>
      <c r="AT7" s="108">
        <f t="shared" ca="1" si="0"/>
        <v>45075</v>
      </c>
      <c r="AU7" s="108">
        <f t="shared" ca="1" si="0"/>
        <v>45076</v>
      </c>
      <c r="AV7" s="108">
        <f t="shared" ca="1" si="0"/>
        <v>45077</v>
      </c>
      <c r="AW7" s="108">
        <f t="shared" ca="1" si="0"/>
        <v>45078</v>
      </c>
      <c r="AX7" s="109">
        <f t="shared" ca="1" si="0"/>
        <v>45079</v>
      </c>
      <c r="AY7" s="108">
        <f ca="1">AX7+1</f>
        <v>45080</v>
      </c>
      <c r="AZ7" s="108">
        <f ca="1">AY7+1</f>
        <v>45081</v>
      </c>
      <c r="BA7" s="108">
        <f t="shared" ref="BA7:BE7" ca="1" si="1">AZ7+1</f>
        <v>45082</v>
      </c>
      <c r="BB7" s="108">
        <f t="shared" ca="1" si="1"/>
        <v>45083</v>
      </c>
      <c r="BC7" s="108">
        <f t="shared" ca="1" si="1"/>
        <v>45084</v>
      </c>
      <c r="BD7" s="108">
        <f t="shared" ca="1" si="1"/>
        <v>45085</v>
      </c>
      <c r="BE7" s="109">
        <f t="shared" ca="1" si="1"/>
        <v>45086</v>
      </c>
      <c r="BF7" s="108">
        <f ca="1">BE7+1</f>
        <v>45087</v>
      </c>
      <c r="BG7" s="108">
        <f ca="1">BF7+1</f>
        <v>45088</v>
      </c>
      <c r="BH7" s="108">
        <f t="shared" ref="BH7:BL7" ca="1" si="2">BG7+1</f>
        <v>45089</v>
      </c>
      <c r="BI7" s="108">
        <f t="shared" ca="1" si="2"/>
        <v>45090</v>
      </c>
      <c r="BJ7" s="108">
        <f t="shared" ca="1" si="2"/>
        <v>45091</v>
      </c>
      <c r="BK7" s="108">
        <f t="shared" ca="1" si="2"/>
        <v>45092</v>
      </c>
      <c r="BL7" s="109">
        <f t="shared" ca="1" si="2"/>
        <v>45093</v>
      </c>
    </row>
    <row r="8" spans="1:68" ht="19.899999999999999" customHeight="1" x14ac:dyDescent="0.25">
      <c r="A8" s="10"/>
      <c r="B8" s="67"/>
      <c r="C8" s="67"/>
      <c r="D8" s="67"/>
      <c r="E8" s="68"/>
      <c r="F8" s="68"/>
      <c r="G8" s="68"/>
      <c r="H8" s="75"/>
      <c r="I8" s="110"/>
      <c r="J8" s="111"/>
      <c r="K8" s="111"/>
      <c r="L8" s="111"/>
      <c r="M8" s="111"/>
      <c r="N8" s="111"/>
      <c r="O8" s="111"/>
      <c r="P8" s="112"/>
      <c r="Q8" s="111"/>
      <c r="R8" s="111"/>
      <c r="S8" s="111"/>
      <c r="T8" s="111"/>
      <c r="U8" s="111"/>
      <c r="V8" s="113"/>
      <c r="W8" s="111"/>
      <c r="X8" s="111"/>
      <c r="Y8" s="111"/>
      <c r="Z8" s="111"/>
      <c r="AA8" s="111"/>
      <c r="AB8" s="111"/>
      <c r="AC8" s="113"/>
      <c r="AD8" s="111"/>
      <c r="AE8" s="111"/>
      <c r="AF8" s="111"/>
      <c r="AG8" s="111"/>
      <c r="AH8" s="111"/>
      <c r="AI8" s="111"/>
      <c r="AJ8" s="113"/>
      <c r="AK8" s="111"/>
      <c r="AL8" s="111"/>
      <c r="AM8" s="111"/>
      <c r="AN8" s="111"/>
      <c r="AO8" s="111"/>
      <c r="AP8" s="111"/>
      <c r="AQ8" s="113"/>
      <c r="AR8" s="111"/>
      <c r="AS8" s="111"/>
      <c r="AT8" s="111"/>
      <c r="AU8" s="111"/>
      <c r="AV8" s="111"/>
      <c r="AW8" s="111"/>
      <c r="AX8" s="113"/>
      <c r="AY8" s="111"/>
      <c r="AZ8" s="111"/>
      <c r="BA8" s="111"/>
      <c r="BB8" s="111"/>
      <c r="BC8" s="111"/>
      <c r="BD8" s="111"/>
      <c r="BE8" s="113"/>
      <c r="BF8" s="111"/>
      <c r="BG8" s="111"/>
      <c r="BH8" s="111"/>
      <c r="BI8" s="111"/>
      <c r="BJ8" s="111"/>
      <c r="BK8" s="111"/>
      <c r="BL8" s="114"/>
    </row>
    <row r="9" spans="1:68" ht="40.15" customHeight="1" x14ac:dyDescent="0.25">
      <c r="A9" s="10"/>
      <c r="B9" s="105" t="s">
        <v>8</v>
      </c>
      <c r="C9" s="106" t="s">
        <v>19</v>
      </c>
      <c r="D9" s="106" t="s">
        <v>26</v>
      </c>
      <c r="E9" s="106" t="s">
        <v>28</v>
      </c>
      <c r="F9" s="106" t="s">
        <v>29</v>
      </c>
      <c r="G9" s="106" t="s">
        <v>31</v>
      </c>
      <c r="H9" s="80"/>
      <c r="I9" s="89" t="str">
        <f t="shared" ref="I9:BL9" ca="1" si="3">LEFT(TEXT(I7,"ddd"),1)</f>
        <v>S</v>
      </c>
      <c r="J9" s="89" t="str">
        <f t="shared" ca="1" si="3"/>
        <v>S</v>
      </c>
      <c r="K9" s="89" t="str">
        <f t="shared" ca="1" si="3"/>
        <v>M</v>
      </c>
      <c r="L9" s="89" t="str">
        <f t="shared" ca="1" si="3"/>
        <v>T</v>
      </c>
      <c r="M9" s="89" t="str">
        <f t="shared" ca="1" si="3"/>
        <v>W</v>
      </c>
      <c r="N9" s="89" t="str">
        <f t="shared" ca="1" si="3"/>
        <v>T</v>
      </c>
      <c r="O9" s="89" t="str">
        <f t="shared" ca="1" si="3"/>
        <v>F</v>
      </c>
      <c r="P9" s="89" t="str">
        <f t="shared" ca="1" si="3"/>
        <v>S</v>
      </c>
      <c r="Q9" s="89" t="str">
        <f t="shared" ca="1" si="3"/>
        <v>S</v>
      </c>
      <c r="R9" s="89" t="str">
        <f t="shared" ca="1" si="3"/>
        <v>M</v>
      </c>
      <c r="S9" s="89" t="str">
        <f t="shared" ca="1" si="3"/>
        <v>T</v>
      </c>
      <c r="T9" s="89" t="str">
        <f t="shared" ca="1" si="3"/>
        <v>W</v>
      </c>
      <c r="U9" s="89" t="str">
        <f t="shared" ca="1" si="3"/>
        <v>T</v>
      </c>
      <c r="V9" s="89" t="str">
        <f t="shared" ca="1" si="3"/>
        <v>F</v>
      </c>
      <c r="W9" s="89" t="str">
        <f t="shared" ca="1" si="3"/>
        <v>S</v>
      </c>
      <c r="X9" s="89" t="str">
        <f t="shared" ca="1" si="3"/>
        <v>S</v>
      </c>
      <c r="Y9" s="89" t="str">
        <f t="shared" ca="1" si="3"/>
        <v>M</v>
      </c>
      <c r="Z9" s="89" t="str">
        <f t="shared" ca="1" si="3"/>
        <v>T</v>
      </c>
      <c r="AA9" s="89" t="str">
        <f t="shared" ca="1" si="3"/>
        <v>W</v>
      </c>
      <c r="AB9" s="89" t="str">
        <f t="shared" ca="1" si="3"/>
        <v>T</v>
      </c>
      <c r="AC9" s="89" t="str">
        <f t="shared" ca="1" si="3"/>
        <v>F</v>
      </c>
      <c r="AD9" s="89" t="str">
        <f t="shared" ca="1" si="3"/>
        <v>S</v>
      </c>
      <c r="AE9" s="89" t="str">
        <f t="shared" ca="1" si="3"/>
        <v>S</v>
      </c>
      <c r="AF9" s="89" t="str">
        <f t="shared" ca="1" si="3"/>
        <v>M</v>
      </c>
      <c r="AG9" s="89" t="str">
        <f t="shared" ca="1" si="3"/>
        <v>T</v>
      </c>
      <c r="AH9" s="89" t="str">
        <f t="shared" ca="1" si="3"/>
        <v>W</v>
      </c>
      <c r="AI9" s="89" t="str">
        <f t="shared" ca="1" si="3"/>
        <v>T</v>
      </c>
      <c r="AJ9" s="89" t="str">
        <f t="shared" ca="1" si="3"/>
        <v>F</v>
      </c>
      <c r="AK9" s="89" t="str">
        <f t="shared" ca="1" si="3"/>
        <v>S</v>
      </c>
      <c r="AL9" s="89" t="str">
        <f t="shared" ca="1" si="3"/>
        <v>S</v>
      </c>
      <c r="AM9" s="89" t="str">
        <f t="shared" ca="1" si="3"/>
        <v>M</v>
      </c>
      <c r="AN9" s="89" t="str">
        <f t="shared" ca="1" si="3"/>
        <v>T</v>
      </c>
      <c r="AO9" s="89" t="str">
        <f t="shared" ca="1" si="3"/>
        <v>W</v>
      </c>
      <c r="AP9" s="89" t="str">
        <f t="shared" ca="1" si="3"/>
        <v>T</v>
      </c>
      <c r="AQ9" s="89" t="str">
        <f t="shared" ca="1" si="3"/>
        <v>F</v>
      </c>
      <c r="AR9" s="89" t="str">
        <f t="shared" ca="1" si="3"/>
        <v>S</v>
      </c>
      <c r="AS9" s="89" t="str">
        <f t="shared" ca="1" si="3"/>
        <v>S</v>
      </c>
      <c r="AT9" s="89" t="str">
        <f t="shared" ca="1" si="3"/>
        <v>M</v>
      </c>
      <c r="AU9" s="89" t="str">
        <f t="shared" ca="1" si="3"/>
        <v>T</v>
      </c>
      <c r="AV9" s="89" t="str">
        <f t="shared" ca="1" si="3"/>
        <v>W</v>
      </c>
      <c r="AW9" s="89" t="str">
        <f t="shared" ca="1" si="3"/>
        <v>T</v>
      </c>
      <c r="AX9" s="89" t="str">
        <f t="shared" ca="1" si="3"/>
        <v>F</v>
      </c>
      <c r="AY9" s="89" t="str">
        <f t="shared" ca="1" si="3"/>
        <v>S</v>
      </c>
      <c r="AZ9" s="89" t="str">
        <f t="shared" ca="1" si="3"/>
        <v>S</v>
      </c>
      <c r="BA9" s="89" t="str">
        <f t="shared" ca="1" si="3"/>
        <v>M</v>
      </c>
      <c r="BB9" s="89" t="str">
        <f t="shared" ca="1" si="3"/>
        <v>T</v>
      </c>
      <c r="BC9" s="89" t="str">
        <f t="shared" ca="1" si="3"/>
        <v>W</v>
      </c>
      <c r="BD9" s="89" t="str">
        <f t="shared" ca="1" si="3"/>
        <v>T</v>
      </c>
      <c r="BE9" s="89" t="str">
        <f t="shared" ca="1" si="3"/>
        <v>F</v>
      </c>
      <c r="BF9" s="89" t="str">
        <f t="shared" ca="1" si="3"/>
        <v>S</v>
      </c>
      <c r="BG9" s="89" t="str">
        <f t="shared" ca="1" si="3"/>
        <v>S</v>
      </c>
      <c r="BH9" s="89" t="str">
        <f t="shared" ca="1" si="3"/>
        <v>M</v>
      </c>
      <c r="BI9" s="89" t="str">
        <f t="shared" ca="1" si="3"/>
        <v>T</v>
      </c>
      <c r="BJ9" s="89" t="str">
        <f t="shared" ca="1" si="3"/>
        <v>W</v>
      </c>
      <c r="BK9" s="89" t="str">
        <f t="shared" ca="1" si="3"/>
        <v>T</v>
      </c>
      <c r="BL9" s="89" t="str">
        <f t="shared" ca="1" si="3"/>
        <v>F</v>
      </c>
    </row>
    <row r="10" spans="1:68" ht="30" hidden="1" customHeight="1" thickBot="1" x14ac:dyDescent="0.3">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15" customHeight="1" x14ac:dyDescent="0.25">
      <c r="A11" s="10"/>
      <c r="B11" s="99" t="s">
        <v>9</v>
      </c>
      <c r="C11" s="53"/>
      <c r="D11" s="53"/>
      <c r="E11" s="54"/>
      <c r="F11" s="55"/>
      <c r="G11" s="56"/>
      <c r="H11" s="53"/>
      <c r="I11" s="24" t="str">
        <f t="shared" ref="I11:X26" ca="1" si="4">IF(AND($C11="Goal",I$7&gt;=$F11,I$7&lt;=$F11+$G11-1),2,IF(AND($C11="Milestone",I$7&gt;=$F11,I$7&lt;=$F11+$G11-1),1,""))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IF(AND($C11="Goal",Y$7&gt;=$F11,Y$7&lt;=$F11+$G11-1),2,IF(AND($C11="Milestone",Y$7&gt;=$F11,Y$7&lt;=$F11+$G11-1),1,""))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IF(AND($C11="Goal",AO$7&gt;=$F11,AO$7&lt;=$F11+$G11-1),2,IF(AND($C11="Milestone",AO$7&gt;=$F11,AO$7&lt;=$F11+$G11-1),1,""))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IF(AND($C11="Goal",BE$7&gt;=$F11,BE$7&lt;=$F11+$G11-1),2,IF(AND($C11="Milestone",BE$7&gt;=$F11,BE$7&lt;=$F11+$G11-1),1,""))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15" customHeight="1" x14ac:dyDescent="0.25">
      <c r="A12" s="10"/>
      <c r="B12" s="57" t="s">
        <v>10</v>
      </c>
      <c r="C12" s="53" t="s">
        <v>20</v>
      </c>
      <c r="D12" s="53" t="s">
        <v>27</v>
      </c>
      <c r="E12" s="54">
        <v>0.25</v>
      </c>
      <c r="F12" s="55">
        <f ca="1">TODAY()</f>
        <v>45033</v>
      </c>
      <c r="G12" s="56">
        <v>3</v>
      </c>
      <c r="H12" s="53"/>
      <c r="I12" s="24" t="str">
        <f ca="1">IF(AND($C12="Goal",I$7&gt;=$F12,I$7&lt;=$F12+$G12-1),2,IF(AND($C12="Milestone",I$7&gt;=$F12,I$7&lt;=$F12+$G12-1),1,""))</f>
        <v/>
      </c>
      <c r="J12" s="24" t="str">
        <f t="shared" ca="1" si="4"/>
        <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15" customHeight="1" x14ac:dyDescent="0.25">
      <c r="A13" s="10"/>
      <c r="B13" s="57" t="s">
        <v>11</v>
      </c>
      <c r="C13" s="53" t="s">
        <v>21</v>
      </c>
      <c r="D13" s="53"/>
      <c r="E13" s="54"/>
      <c r="F13" s="55">
        <f ca="1">TODAY()+5</f>
        <v>45038</v>
      </c>
      <c r="G13" s="56">
        <v>1</v>
      </c>
      <c r="H13" s="53"/>
      <c r="I13" s="24">
        <f t="shared" ref="I13:X28" ca="1" si="8">IF(AND($C13="Goal",I$7&gt;=$F13,I$7&lt;=$F13+$G13-1),2,IF(AND($C13="Milestone",I$7&gt;=$F13,I$7&lt;=$F13+$G13-1),1,""))</f>
        <v>1</v>
      </c>
      <c r="J13" s="24" t="str">
        <f t="shared" ca="1" si="4"/>
        <v/>
      </c>
      <c r="K13" s="24" t="str">
        <f t="shared" ca="1" si="4"/>
        <v/>
      </c>
      <c r="L13" s="24" t="str">
        <f t="shared" ca="1" si="4"/>
        <v/>
      </c>
      <c r="M13" s="24" t="str">
        <f t="shared" ca="1" si="4"/>
        <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15" customHeight="1" x14ac:dyDescent="0.25">
      <c r="A14" s="9"/>
      <c r="B14" s="57" t="s">
        <v>12</v>
      </c>
      <c r="C14" s="53" t="s">
        <v>22</v>
      </c>
      <c r="D14" s="53"/>
      <c r="E14" s="54">
        <v>0.5</v>
      </c>
      <c r="F14" s="55">
        <f ca="1">F12-3</f>
        <v>45030</v>
      </c>
      <c r="G14" s="56">
        <v>10</v>
      </c>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15" customHeight="1" x14ac:dyDescent="0.25">
      <c r="A15" s="9"/>
      <c r="B15" s="57" t="s">
        <v>13</v>
      </c>
      <c r="C15" s="53" t="s">
        <v>21</v>
      </c>
      <c r="D15" s="53"/>
      <c r="E15" s="54"/>
      <c r="F15" s="55">
        <f ca="1">F12+20</f>
        <v>45053</v>
      </c>
      <c r="G15" s="56">
        <v>1</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f t="shared" ca="1" si="4"/>
        <v>1</v>
      </c>
      <c r="Y15" s="24" t="str">
        <f t="shared" ca="1" si="5"/>
        <v/>
      </c>
      <c r="Z15" s="24" t="str">
        <f t="shared" ca="1" si="5"/>
        <v/>
      </c>
      <c r="AA15" s="24" t="str">
        <f t="shared" ca="1" si="5"/>
        <v/>
      </c>
      <c r="AB15" s="24" t="str">
        <f t="shared" ca="1" si="5"/>
        <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15" customHeight="1" x14ac:dyDescent="0.25">
      <c r="A16" s="9"/>
      <c r="B16" s="57" t="s">
        <v>14</v>
      </c>
      <c r="C16" s="53" t="s">
        <v>23</v>
      </c>
      <c r="D16" s="53"/>
      <c r="E16" s="54">
        <v>0.1</v>
      </c>
      <c r="F16" s="55">
        <f ca="1">F12+6</f>
        <v>45039</v>
      </c>
      <c r="G16" s="56">
        <v>6</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15" customHeight="1" x14ac:dyDescent="0.25">
      <c r="A17" s="10"/>
      <c r="B17" s="99" t="s">
        <v>15</v>
      </c>
      <c r="C17" s="53"/>
      <c r="D17" s="53"/>
      <c r="E17" s="54"/>
      <c r="F17" s="55"/>
      <c r="G17" s="56"/>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15" customHeight="1" x14ac:dyDescent="0.25">
      <c r="A18" s="10"/>
      <c r="B18" s="57" t="s">
        <v>10</v>
      </c>
      <c r="C18" s="53" t="s">
        <v>24</v>
      </c>
      <c r="D18" s="53"/>
      <c r="E18" s="54">
        <v>0.6</v>
      </c>
      <c r="F18" s="55">
        <f ca="1">F12+6</f>
        <v>45039</v>
      </c>
      <c r="G18" s="56">
        <v>13</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15" customHeight="1" x14ac:dyDescent="0.25">
      <c r="A19" s="9"/>
      <c r="B19" s="57" t="s">
        <v>11</v>
      </c>
      <c r="C19" s="53" t="s">
        <v>25</v>
      </c>
      <c r="D19" s="53"/>
      <c r="E19" s="54">
        <v>0.5</v>
      </c>
      <c r="F19" s="55">
        <f ca="1">F18+2</f>
        <v>45041</v>
      </c>
      <c r="G19" s="56">
        <v>9</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15" customHeight="1" x14ac:dyDescent="0.25">
      <c r="A20" s="9"/>
      <c r="B20" s="57" t="s">
        <v>12</v>
      </c>
      <c r="C20" s="53" t="s">
        <v>22</v>
      </c>
      <c r="D20" s="53"/>
      <c r="E20" s="54">
        <v>0.33</v>
      </c>
      <c r="F20" s="55">
        <f ca="1">F19+5</f>
        <v>45046</v>
      </c>
      <c r="G20" s="56">
        <v>11</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15" customHeight="1" x14ac:dyDescent="0.25">
      <c r="A21" s="9"/>
      <c r="B21" s="57" t="s">
        <v>13</v>
      </c>
      <c r="C21" s="53" t="s">
        <v>21</v>
      </c>
      <c r="D21" s="53"/>
      <c r="E21" s="54"/>
      <c r="F21" s="55">
        <f ca="1">F20+2</f>
        <v>45048</v>
      </c>
      <c r="G21" s="56">
        <v>1</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f t="shared" ca="1" si="4"/>
        <v>1</v>
      </c>
      <c r="T21" s="24" t="str">
        <f t="shared" ca="1" si="4"/>
        <v/>
      </c>
      <c r="U21" s="24" t="str">
        <f t="shared" ca="1" si="4"/>
        <v/>
      </c>
      <c r="V21" s="24" t="str">
        <f t="shared" ca="1" si="4"/>
        <v/>
      </c>
      <c r="W21" s="24" t="str">
        <f t="shared" ca="1" si="4"/>
        <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15" customHeight="1" x14ac:dyDescent="0.25">
      <c r="A22" s="9"/>
      <c r="B22" s="57" t="s">
        <v>14</v>
      </c>
      <c r="C22" s="53"/>
      <c r="D22" s="53"/>
      <c r="E22" s="54"/>
      <c r="F22" s="55">
        <f ca="1">F21+1</f>
        <v>45049</v>
      </c>
      <c r="G22" s="56">
        <v>24</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15" customHeight="1" x14ac:dyDescent="0.25">
      <c r="A23" s="9"/>
      <c r="B23" s="99" t="s">
        <v>16</v>
      </c>
      <c r="C23" s="53"/>
      <c r="D23" s="53"/>
      <c r="E23" s="54"/>
      <c r="F23" s="55"/>
      <c r="G23" s="56"/>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15" customHeight="1" x14ac:dyDescent="0.25">
      <c r="A24" s="9"/>
      <c r="B24" s="57" t="s">
        <v>10</v>
      </c>
      <c r="C24" s="53" t="s">
        <v>25</v>
      </c>
      <c r="D24" s="53"/>
      <c r="E24" s="54"/>
      <c r="F24" s="55">
        <f ca="1">F12+15</f>
        <v>45048</v>
      </c>
      <c r="G24" s="56">
        <v>4</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15" customHeight="1" x14ac:dyDescent="0.25">
      <c r="A25" s="9"/>
      <c r="B25" s="57" t="s">
        <v>11</v>
      </c>
      <c r="C25" s="53" t="s">
        <v>23</v>
      </c>
      <c r="D25" s="53"/>
      <c r="E25" s="54"/>
      <c r="F25" s="55">
        <f ca="1">F24+3</f>
        <v>45051</v>
      </c>
      <c r="G25" s="56">
        <v>14</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15" customHeight="1" x14ac:dyDescent="0.25">
      <c r="A26" s="9"/>
      <c r="B26" s="57" t="s">
        <v>12</v>
      </c>
      <c r="C26" s="53" t="s">
        <v>25</v>
      </c>
      <c r="D26" s="53"/>
      <c r="E26" s="54"/>
      <c r="F26" s="55">
        <f ca="1">F25+15</f>
        <v>45066</v>
      </c>
      <c r="G26" s="56">
        <v>6</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IF(AND($C26="Goal",AN$7&gt;=$F26,AN$7&lt;=$F26+$G26-1),2,IF(AND($C26="Milestone",AN$7&gt;=$F26,AN$7&lt;=$F26+$G26-1),1,""))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IF(AND($C26="Goal",BD$7&gt;=$F26,BD$7&lt;=$F26+$G26-1),2,IF(AND($C26="Milestone",BD$7&gt;=$F26,BD$7&lt;=$F26+$G26-1),1,""))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15" customHeight="1" x14ac:dyDescent="0.25">
      <c r="A27" s="9"/>
      <c r="B27" s="57" t="s">
        <v>13</v>
      </c>
      <c r="C27" s="53" t="s">
        <v>20</v>
      </c>
      <c r="D27" s="53"/>
      <c r="E27" s="54"/>
      <c r="F27" s="55">
        <f ca="1">F21+22</f>
        <v>45070</v>
      </c>
      <c r="G27" s="56">
        <v>3</v>
      </c>
      <c r="H27" s="53"/>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IF(AND($C27="Goal",Y$7&gt;=$F27,Y$7&lt;=$F27+$G27-1),2,IF(AND($C27="Milestone",Y$7&gt;=$F27,Y$7&lt;=$F27+$G27-1),1,""))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f t="shared" ca="1" si="9"/>
        <v>2</v>
      </c>
      <c r="AP27" s="24">
        <f t="shared" ca="1" si="9"/>
        <v>2</v>
      </c>
      <c r="AQ27" s="24">
        <f t="shared" ca="1" si="9"/>
        <v>2</v>
      </c>
      <c r="AR27" s="24" t="str">
        <f t="shared" ca="1" si="9"/>
        <v/>
      </c>
      <c r="AS27" s="24" t="str">
        <f t="shared" ca="1" si="9"/>
        <v/>
      </c>
      <c r="AT27" s="24" t="str">
        <f t="shared" ca="1" si="9"/>
        <v/>
      </c>
      <c r="AU27" s="24" t="str">
        <f t="shared" ca="1" si="9"/>
        <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15" customHeight="1" x14ac:dyDescent="0.25">
      <c r="A28" s="9"/>
      <c r="B28" s="57" t="s">
        <v>14</v>
      </c>
      <c r="C28" s="53" t="s">
        <v>22</v>
      </c>
      <c r="D28" s="53"/>
      <c r="E28" s="54"/>
      <c r="F28" s="55">
        <f ca="1">F16</f>
        <v>45039</v>
      </c>
      <c r="G28" s="56">
        <v>19</v>
      </c>
      <c r="H28" s="53"/>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15" customHeight="1" x14ac:dyDescent="0.25">
      <c r="A29" s="9"/>
      <c r="B29" s="99" t="s">
        <v>17</v>
      </c>
      <c r="C29" s="53"/>
      <c r="D29" s="53"/>
      <c r="E29" s="54"/>
      <c r="F29" s="55"/>
      <c r="G29" s="56"/>
      <c r="H29" s="53"/>
      <c r="I29" s="24" t="str">
        <f t="shared" ref="I29:X35" ca="1" si="12">IF(AND($C29="Goal",I$7&gt;=$F29,I$7&lt;=$F29+$G29-1),2,IF(AND($C29="Milestone",I$7&gt;=$F29,I$7&lt;=$F29+$G29-1),1,""))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15" customHeight="1" x14ac:dyDescent="0.25">
      <c r="A30" s="9"/>
      <c r="B30" s="57" t="s">
        <v>10</v>
      </c>
      <c r="C30" s="53"/>
      <c r="D30" s="53"/>
      <c r="E30" s="54"/>
      <c r="F30" s="55">
        <f ca="1">F27+3</f>
        <v>45073</v>
      </c>
      <c r="G30" s="56">
        <v>15</v>
      </c>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15" customHeight="1" x14ac:dyDescent="0.25">
      <c r="A31" s="9"/>
      <c r="B31" s="57" t="s">
        <v>11</v>
      </c>
      <c r="C31" s="53"/>
      <c r="D31" s="53"/>
      <c r="E31" s="54"/>
      <c r="F31" s="55">
        <f ca="1">F30+14</f>
        <v>45087</v>
      </c>
      <c r="G31" s="56">
        <v>5</v>
      </c>
      <c r="H31" s="53"/>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15" customHeight="1" x14ac:dyDescent="0.25">
      <c r="A32" s="9"/>
      <c r="B32" s="57" t="s">
        <v>12</v>
      </c>
      <c r="C32" s="53" t="s">
        <v>21</v>
      </c>
      <c r="D32" s="53"/>
      <c r="E32" s="54"/>
      <c r="F32" s="55">
        <f ca="1">F31+42</f>
        <v>45129</v>
      </c>
      <c r="G32" s="56">
        <v>1</v>
      </c>
      <c r="H32" s="53"/>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15" customHeight="1" x14ac:dyDescent="0.25">
      <c r="A33" s="9"/>
      <c r="B33" s="57" t="s">
        <v>13</v>
      </c>
      <c r="C33" s="53"/>
      <c r="D33" s="53"/>
      <c r="E33" s="54"/>
      <c r="F33" s="55"/>
      <c r="G33" s="56"/>
      <c r="H33" s="53"/>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15" customHeight="1" x14ac:dyDescent="0.25">
      <c r="A34" s="9"/>
      <c r="B34" s="57" t="s">
        <v>14</v>
      </c>
      <c r="C34" s="53"/>
      <c r="D34" s="53"/>
      <c r="E34" s="54"/>
      <c r="F34" s="55"/>
      <c r="G34" s="56"/>
      <c r="H34" s="53"/>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15" customHeight="1" x14ac:dyDescent="0.25">
      <c r="A35" s="9"/>
      <c r="B35" s="57"/>
      <c r="C35" s="53"/>
      <c r="D35" s="53"/>
      <c r="E35" s="54"/>
      <c r="F35" s="55"/>
      <c r="G35" s="56"/>
      <c r="H35" s="53"/>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81"/>
    </row>
    <row r="36" spans="1:65" s="1" customFormat="1" ht="40.15" customHeight="1" x14ac:dyDescent="0.25">
      <c r="A36" s="10"/>
      <c r="B36" s="101" t="s">
        <v>18</v>
      </c>
      <c r="C36" s="53"/>
      <c r="D36" s="53"/>
      <c r="E36" s="68"/>
      <c r="F36" s="77"/>
      <c r="G36" s="78"/>
      <c r="H36" s="53"/>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454" priority="1">
      <formula>AND(TODAY()&gt;=I$7,TODAY()&lt;J$7)</formula>
    </cfRule>
  </conditionalFormatting>
  <conditionalFormatting sqref="I6:AM6">
    <cfRule type="expression" dxfId="453" priority="4">
      <formula>I$7&lt;=EOMONTH($I$7,0)</formula>
    </cfRule>
  </conditionalFormatting>
  <conditionalFormatting sqref="J6:BL6">
    <cfRule type="expression" dxfId="452" priority="3">
      <formula>AND(J$7&lt;=EOMONTH($I$7,2),J$7&gt;EOMONTH($I$7,0),J$7&gt;EOMONTH($I$7,1))</formula>
    </cfRule>
  </conditionalFormatting>
  <conditionalFormatting sqref="I6:BL6">
    <cfRule type="expression" dxfId="451" priority="2">
      <formula>AND(I$7&lt;=EOMONTH($I$7,1),I$7&gt;EOMONTH($I$7,0))</formula>
    </cfRule>
  </conditionalFormatting>
  <conditionalFormatting sqref="I10:BL35">
    <cfRule type="expression" dxfId="450" priority="7" stopIfTrue="1">
      <formula>AND($C10="Low Risk",I$7&gt;=$F10,I$7&lt;=$F10+$G10-1)</formula>
    </cfRule>
    <cfRule type="expression" dxfId="449" priority="8" stopIfTrue="1">
      <formula>AND($C10="High Risk",I$7&gt;=$F10,I$7&lt;=$F10+$G10-1)</formula>
    </cfRule>
    <cfRule type="expression" dxfId="448" priority="9" stopIfTrue="1">
      <formula>AND($C10="On Track",I$7&gt;=$F10,I$7&lt;=$F10+$G10-1)</formula>
    </cfRule>
    <cfRule type="expression" dxfId="447" priority="10" stopIfTrue="1">
      <formula>AND($C10="Med Risk",I$7&gt;=$F10,I$7&lt;=$F10+$G10-1)</formula>
    </cfRule>
    <cfRule type="expression" dxfId="446" priority="11" stopIfTrue="1">
      <formula>AND(LEN($C10)=0,I$7&gt;=$F10,I$7&lt;=$F10+$G10-1)</formula>
    </cfRule>
  </conditionalFormatting>
  <conditionalFormatting sqref="I36:BL36">
    <cfRule type="expression" dxfId="445" priority="13" stopIfTrue="1">
      <formula>AND(#REF!="Low Risk",I$7&gt;=#REF!,I$7&lt;=#REF!+#REF!-1)</formula>
    </cfRule>
    <cfRule type="expression" dxfId="444" priority="14" stopIfTrue="1">
      <formula>AND(#REF!="High Risk",I$7&gt;=#REF!,I$7&lt;=#REF!+#REF!-1)</formula>
    </cfRule>
    <cfRule type="expression" dxfId="443" priority="15" stopIfTrue="1">
      <formula>AND(#REF!="On Track",I$7&gt;=#REF!,I$7&lt;=#REF!+#REF!-1)</formula>
    </cfRule>
    <cfRule type="expression" dxfId="442" priority="16" stopIfTrue="1">
      <formula>AND(#REF!="Med Risk",I$7&gt;=#REF!,I$7&lt;=#REF!+#REF!-1)</formula>
    </cfRule>
    <cfRule type="expression" dxfId="441"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ageMargins left="0.5" right="0.5" top="0.5" bottom="0.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Colour</vt:lpstr>
      <vt:lpstr>Colour!Print_Titles</vt:lpstr>
      <vt:lpstr>Dark!Print_Titles</vt:lpstr>
      <vt:lpstr>Light!Print_Titles</vt:lpstr>
      <vt:lpstr>Colour!Project_Start</vt:lpstr>
      <vt:lpstr>Dark!Project_Start</vt:lpstr>
      <vt:lpstr>Light!Project_Start</vt:lpstr>
      <vt:lpstr>Colour!Scrolling_Increment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2023-04-17T14:25:57Z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