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imon Akubo\Desktop\Data Analysis\"/>
    </mc:Choice>
  </mc:AlternateContent>
  <xr:revisionPtr revIDLastSave="0" documentId="13_ncr:1_{47275066-7499-410E-84E2-FCA544611695}" xr6:coauthVersionLast="47" xr6:coauthVersionMax="47" xr10:uidLastSave="{00000000-0000-0000-0000-000000000000}"/>
  <bookViews>
    <workbookView xWindow="-110" yWindow="-110" windowWidth="19420" windowHeight="11020" xr2:uid="{7F7E1DDE-3781-814A-825E-072C922D74F6}"/>
  </bookViews>
  <sheets>
    <sheet name="Raw Data" sheetId="2" r:id="rId1"/>
    <sheet name="Cleaned" sheetId="4" r:id="rId2"/>
    <sheet name="Pivot Tables" sheetId="7" r:id="rId3"/>
    <sheet name="Dashboard" sheetId="8" r:id="rId4"/>
  </sheets>
  <definedNames>
    <definedName name="_xlnm._FilterDatabase" localSheetId="1" hidden="1">Cleaned!$A$1:$I$29</definedName>
    <definedName name="Slicer_Department">#N/A</definedName>
    <definedName name="Slicer_Payment">#N/A</definedName>
    <definedName name="Slicer_State">#N/A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7" l="1"/>
  <c r="I14" i="7"/>
  <c r="I16" i="7"/>
  <c r="I24" i="7"/>
  <c r="I28" i="7"/>
  <c r="I23" i="7"/>
  <c r="I25" i="7"/>
  <c r="I12" i="7"/>
  <c r="I8" i="7"/>
  <c r="I5" i="7"/>
  <c r="I13" i="7"/>
  <c r="I11" i="7"/>
  <c r="I20" i="7"/>
  <c r="I22" i="7"/>
  <c r="I18" i="7"/>
  <c r="I10" i="7"/>
  <c r="I15" i="7"/>
  <c r="I26" i="7"/>
  <c r="I21" i="7"/>
  <c r="I27" i="7"/>
  <c r="I29" i="7"/>
  <c r="I6" i="7"/>
  <c r="I3" i="7"/>
  <c r="I7" i="7"/>
  <c r="I9" i="7"/>
  <c r="I17" i="7"/>
  <c r="I19" i="7"/>
  <c r="I4" i="7"/>
  <c r="I2" i="4"/>
  <c r="I3" i="4"/>
  <c r="I4" i="4"/>
  <c r="I5" i="4"/>
  <c r="I6" i="4"/>
  <c r="I7" i="4"/>
  <c r="I8" i="4"/>
  <c r="I9" i="4"/>
  <c r="I10" i="4"/>
  <c r="I11" i="4"/>
  <c r="I12" i="4"/>
  <c r="I13" i="4"/>
  <c r="I14" i="4"/>
  <c r="I15" i="4"/>
  <c r="I16" i="4"/>
  <c r="I17" i="4"/>
  <c r="I18" i="4"/>
  <c r="I19" i="4"/>
  <c r="I20" i="4"/>
  <c r="I21" i="4"/>
  <c r="I22" i="4"/>
  <c r="I23" i="4"/>
  <c r="I24" i="4"/>
  <c r="I25" i="4"/>
  <c r="I26" i="4"/>
  <c r="I27" i="4"/>
  <c r="I28" i="4"/>
  <c r="I29" i="4"/>
  <c r="H31" i="4"/>
  <c r="G31" i="4"/>
  <c r="I22" i="2"/>
  <c r="I21" i="2"/>
  <c r="I33" i="2"/>
  <c r="I32" i="2"/>
  <c r="I31" i="2"/>
  <c r="I30" i="2"/>
  <c r="I29" i="2"/>
  <c r="I28" i="2"/>
  <c r="I27" i="2"/>
  <c r="I26" i="2"/>
  <c r="I25" i="2"/>
  <c r="I24" i="2"/>
  <c r="I23" i="2"/>
  <c r="I20" i="2"/>
  <c r="I19" i="2"/>
  <c r="I18" i="2"/>
  <c r="I17" i="2"/>
  <c r="I16" i="2"/>
  <c r="I15" i="2"/>
  <c r="I14" i="2"/>
  <c r="I13" i="2"/>
  <c r="I12" i="2"/>
  <c r="I11" i="2"/>
  <c r="I10" i="2"/>
  <c r="I9" i="2"/>
  <c r="I8" i="2"/>
  <c r="I7" i="2"/>
  <c r="I6" i="2"/>
  <c r="I5" i="2"/>
  <c r="I4" i="2"/>
  <c r="I3" i="2"/>
  <c r="I31" i="4" l="1"/>
</calcChain>
</file>

<file path=xl/sharedStrings.xml><?xml version="1.0" encoding="utf-8"?>
<sst xmlns="http://schemas.openxmlformats.org/spreadsheetml/2006/main" count="535" uniqueCount="140">
  <si>
    <t>Date</t>
  </si>
  <si>
    <t>Contact</t>
  </si>
  <si>
    <t>Revenue</t>
  </si>
  <si>
    <t>Profit</t>
  </si>
  <si>
    <t>Profit Margin</t>
  </si>
  <si>
    <t>Client</t>
  </si>
  <si>
    <t>Department</t>
  </si>
  <si>
    <t>AMAZON.COM, INC. (XNAS:AMZN)</t>
  </si>
  <si>
    <t>TESLA, INC. (XNAS:TSLA)</t>
  </si>
  <si>
    <t>NETFLIX, INC. (XNAS:NFLX)</t>
  </si>
  <si>
    <t>THE PROCTER &amp; GAMBLE COMPANY (XNYS:PG)</t>
  </si>
  <si>
    <t>THE GOLDMAN SACHS GROUP, INC. (XNYS:GS)</t>
  </si>
  <si>
    <t>JPMORGAN CHASE &amp; CO. (XNYS:JPM)</t>
  </si>
  <si>
    <t>MORGAN STANLEY (XNYS:MS)</t>
  </si>
  <si>
    <t>CITIGROUP INC. (XNYS:C)</t>
  </si>
  <si>
    <t>BANK OF AMERICA CORPORATION (XNYS:BAC)</t>
  </si>
  <si>
    <t>WALMART INC. (XNYS:WMT)</t>
  </si>
  <si>
    <t>TARGET CORPORATION (XNYS:TGT)</t>
  </si>
  <si>
    <t>COSTCO WHOLESALE CORPORATION (XNAS:COST)</t>
  </si>
  <si>
    <t>MCDONALD'S CORPORATION (XNYS:MCD)</t>
  </si>
  <si>
    <t>EXXON MOBIL CORPORATION (XNYS:XOM)</t>
  </si>
  <si>
    <t>VERIZON COMMUNICATIONS INC. (XNYS:VZ)</t>
  </si>
  <si>
    <t>THE HOME DEPOT, INC. (XNYS:HD)</t>
  </si>
  <si>
    <t>CISCO SYSTEMS, INC. (XNAS:CSCO)</t>
  </si>
  <si>
    <t>CHEVRON CORPORATION (XNYS:CVX)</t>
  </si>
  <si>
    <t>AT&amp;T INC. (XNYS:T)</t>
  </si>
  <si>
    <t>INTEL CORPORATION (XNAS:INTC)</t>
  </si>
  <si>
    <t>GENERAL MOTORS COMPANY (XNYS:GM)</t>
  </si>
  <si>
    <t>MICROSOFT CORPORATION (XNAS:MSFT)</t>
  </si>
  <si>
    <t>COMCAST CORPORATION (XNAS:CMCSA)</t>
  </si>
  <si>
    <t>DELL TECHNOLOGIES INC. (XNYS:DELL)</t>
  </si>
  <si>
    <t>JOHNSON &amp; JOHNSON (XNYS:JNJ)</t>
  </si>
  <si>
    <t>FEDEX CORPORATION (XNYS:FDX)</t>
  </si>
  <si>
    <t>GENERAL ELECTRIC COMPANY (XNYS:GE)</t>
  </si>
  <si>
    <t>LOCKHEED MARTIN CORPORATION (XNYS:LMT)</t>
  </si>
  <si>
    <t>Nyla Novak</t>
  </si>
  <si>
    <t>Kylee Townsend</t>
  </si>
  <si>
    <t>Nora Rollins</t>
  </si>
  <si>
    <t>Lucia Mckay</t>
  </si>
  <si>
    <t>Mik Naam</t>
  </si>
  <si>
    <t xml:space="preserve">     Bill SmITH</t>
  </si>
  <si>
    <t>KEN Singh</t>
  </si>
  <si>
    <t xml:space="preserve">  Harley        Fritz</t>
  </si>
  <si>
    <t>David    Rasmussen</t>
  </si>
  <si>
    <t>IVAN HINEY</t>
  </si>
  <si>
    <t>JONha Ma</t>
  </si>
  <si>
    <t xml:space="preserve">     Jordan Boone</t>
  </si>
  <si>
    <t>Payment</t>
  </si>
  <si>
    <t>Card</t>
  </si>
  <si>
    <t>PayPal</t>
  </si>
  <si>
    <t>Check</t>
  </si>
  <si>
    <t>Transfer</t>
  </si>
  <si>
    <t>BRENDAN Wallace</t>
  </si>
  <si>
    <t xml:space="preserve">     Conor Wise</t>
  </si>
  <si>
    <t>Steven     MIChael</t>
  </si>
  <si>
    <t>JoSE   Roach</t>
  </si>
  <si>
    <t>Franklin WRIGT</t>
  </si>
  <si>
    <t xml:space="preserve">   Alia       Thornton</t>
  </si>
  <si>
    <t>Denzel        Flores</t>
  </si>
  <si>
    <t>Bruno CordOVA</t>
  </si>
  <si>
    <t>jaylynn   napp</t>
  </si>
  <si>
    <t>Bruce RICH</t>
  </si>
  <si>
    <t xml:space="preserve">     Arturo Moore</t>
  </si>
  <si>
    <t>Bryce     Carpenter</t>
  </si>
  <si>
    <t>Jaidyn ANDERSEN</t>
  </si>
  <si>
    <t>MARK WALM</t>
  </si>
  <si>
    <t>HARRY LEE</t>
  </si>
  <si>
    <t>JOSH JOHNSON</t>
  </si>
  <si>
    <t>Cloud Tech_Texas</t>
  </si>
  <si>
    <t>Strategy_New York</t>
  </si>
  <si>
    <t>Operations_Florida</t>
  </si>
  <si>
    <t>Big Data_California</t>
  </si>
  <si>
    <t>Bill Smith</t>
  </si>
  <si>
    <t>Ken Singh</t>
  </si>
  <si>
    <t>Harley Fritz</t>
  </si>
  <si>
    <t>David Rasmussen</t>
  </si>
  <si>
    <t>Ivan Hiney</t>
  </si>
  <si>
    <t>Jonha Ma</t>
  </si>
  <si>
    <t>Jordan Boone</t>
  </si>
  <si>
    <t>Brendan Wallace</t>
  </si>
  <si>
    <t>Conor Wise</t>
  </si>
  <si>
    <t>Steven Michael</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</si>
  <si>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</si>
  <si>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</si>
  <si>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</si>
  <si>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</si>
  <si>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</si>
  <si>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</si>
  <si>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</si>
  <si>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</si>
  <si>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</si>
  <si>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</si>
  <si>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</si>
  <si>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</si>
  <si>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</si>
  <si>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State</t>
  </si>
  <si>
    <t>Cloud Tech</t>
  </si>
  <si>
    <t>Texas</t>
  </si>
  <si>
    <t>Strategy</t>
  </si>
  <si>
    <t>New York</t>
  </si>
  <si>
    <t>Operations</t>
  </si>
  <si>
    <t>Florida</t>
  </si>
  <si>
    <t>Big Data</t>
  </si>
  <si>
    <t>California</t>
  </si>
  <si>
    <t xml:space="preserve">Amazon.Com,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</si>
  <si>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</si>
  <si>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</si>
  <si>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</si>
  <si>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</si>
  <si>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</si>
  <si>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</si>
  <si>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</si>
  <si>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</si>
  <si>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</si>
  <si>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</si>
  <si>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</si>
  <si>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</si>
  <si>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</si>
  <si>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</si>
  <si>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</si>
  <si>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</si>
  <si>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</si>
  <si>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</si>
  <si>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</si>
  <si>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</si>
  <si>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</si>
  <si>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</si>
  <si>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</si>
  <si>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</si>
  <si>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</si>
  <si>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</si>
  <si>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</si>
  <si>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NA</t>
  </si>
  <si>
    <t>Total</t>
  </si>
  <si>
    <t>Grand Total</t>
  </si>
  <si>
    <t>Sum of Profit Margin</t>
  </si>
  <si>
    <t>(All)</t>
  </si>
  <si>
    <t>Average of Profit Margin</t>
  </si>
  <si>
    <t>Sum of Profit</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</si>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</sst>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0%"/>
  </numFmts>
  <fonts count="3" x14ac:knownFonts="1">
    <font>
      <sz val="12"/>
      <color theme="1"/>
      <name val="Calibri"/>
      <family val="2"/>
      <scheme val="minor"/>
    </font>
    <font>
      <sz val="12"/>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applyAlignment="1">
      <alignment horizontal="center"/>
    </xf>
    <xf numFmtId="165" fontId="0" fillId="0" borderId="0" xfId="1" applyNumberFormat="1" applyFont="1"/>
    <xf numFmtId="0" fontId="0" fillId="0" borderId="0" xfId="0" applyAlignment="1">
      <alignment horizontal="center"/>
    </xf>
    <xf numFmtId="14" fontId="0" fillId="0" borderId="0" xfId="0" applyNumberFormat="1"/>
    <xf numFmtId="0" fontId="0" fillId="2" borderId="0" xfId="0" applyFill="1"/>
    <xf numFmtId="0" fontId="2" fillId="2" borderId="0" xfId="0" applyFont="1" applyFill="1"/>
    <xf numFmtId="0" fontId="2" fillId="2" borderId="0" xfId="0" applyFont="1" applyFill="1" applyAlignment="1">
      <alignment horizontal="center"/>
    </xf>
    <xf numFmtId="164" fontId="2" fillId="2" borderId="0" xfId="0" applyNumberFormat="1" applyFont="1" applyFill="1" applyAlignment="1">
      <alignment horizontal="center"/>
    </xf>
    <xf numFmtId="164" fontId="2" fillId="2" borderId="0" xfId="0" applyNumberFormat="1" applyFont="1" applyFill="1"/>
    <xf numFmtId="165" fontId="2" fillId="2"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2" borderId="0" xfId="0" applyNumberFormat="1" applyFill="1"/>
    <xf numFmtId="14" fontId="0" fillId="2" borderId="0" xfId="0" applyNumberFormat="1" applyFill="1"/>
    <xf numFmtId="164" fontId="0" fillId="2" borderId="0" xfId="0" applyNumberFormat="1" applyFill="1" applyAlignment="1">
      <alignment horizontal="center"/>
    </xf>
    <xf numFmtId="165" fontId="0" fillId="2" borderId="0" xfId="1" applyNumberFormat="1" applyFont="1" applyFill="1"/>
    <xf numFmtId="165" fontId="0" fillId="0" borderId="0" xfId="1" applyNumberFormat="1" applyFont="1" applyAlignment="1">
      <alignment horizontal="right"/>
    </xf>
  </cellXfs>
  <cellStyles count="2">
    <cellStyle name="Normal" xfId="0" builtinId="0"/>
    <cellStyle name="Percent" xfId="1" builtinId="5"/>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Cleaning Project.xlsx]Pivot 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Tables'!$L$1</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Tables'!$K$2:$K$30</c:f>
              <c:strCache>
                <c:ptCount val="28"/>
                <c:pt idx="0">
                  <c:v>Lockheed Martin Corporation </c:v>
                </c:pt>
                <c:pt idx="1">
                  <c:v>Jpmorgan Chase &amp; Co. </c:v>
                </c:pt>
                <c:pt idx="2">
                  <c:v>Amazon.Com, Inc. </c:v>
                </c:pt>
                <c:pt idx="3">
                  <c:v>At&amp;T Inc. </c:v>
                </c:pt>
                <c:pt idx="4">
                  <c:v>Morgan Stanley </c:v>
                </c:pt>
                <c:pt idx="5">
                  <c:v>The Goldman Sachs Group, Inc. </c:v>
                </c:pt>
                <c:pt idx="6">
                  <c:v>Intel Corporation </c:v>
                </c:pt>
                <c:pt idx="7">
                  <c:v>The Procter &amp; Gamble Company </c:v>
                </c:pt>
                <c:pt idx="8">
                  <c:v>Mcdonald'S Corporation </c:v>
                </c:pt>
                <c:pt idx="9">
                  <c:v>Cisco Systems, Inc. </c:v>
                </c:pt>
                <c:pt idx="10">
                  <c:v>General Motors Company </c:v>
                </c:pt>
                <c:pt idx="11">
                  <c:v>Chevron Corporation </c:v>
                </c:pt>
                <c:pt idx="12">
                  <c:v>General Electric Company </c:v>
                </c:pt>
                <c:pt idx="13">
                  <c:v>Costco Wholesale Corporation </c:v>
                </c:pt>
                <c:pt idx="14">
                  <c:v>Fedex Corporation </c:v>
                </c:pt>
                <c:pt idx="15">
                  <c:v>Netflix, Inc. </c:v>
                </c:pt>
                <c:pt idx="16">
                  <c:v>Exxon Mobil Corporation </c:v>
                </c:pt>
                <c:pt idx="17">
                  <c:v>Tesla, Inc. </c:v>
                </c:pt>
                <c:pt idx="18">
                  <c:v>The Home Depot, Inc. </c:v>
                </c:pt>
                <c:pt idx="19">
                  <c:v>Walmart Inc. </c:v>
                </c:pt>
                <c:pt idx="20">
                  <c:v>Verizon Communications Inc. </c:v>
                </c:pt>
                <c:pt idx="21">
                  <c:v>Comcast Corporation </c:v>
                </c:pt>
                <c:pt idx="22">
                  <c:v>Johnson &amp; Johnson </c:v>
                </c:pt>
                <c:pt idx="23">
                  <c:v>Microsoft Corporation </c:v>
                </c:pt>
                <c:pt idx="24">
                  <c:v>Target Corporation </c:v>
                </c:pt>
                <c:pt idx="25">
                  <c:v>Bank Of America Corporation </c:v>
                </c:pt>
                <c:pt idx="26">
                  <c:v>Dell Technologies Inc. </c:v>
                </c:pt>
                <c:pt idx="27">
                  <c:v>Citigroup Inc. </c:v>
                </c:pt>
              </c:strCache>
            </c:strRef>
          </c:cat>
          <c:val>
            <c:numRef>
              <c:f>'Pivot Tables'!$L$2:$L$30</c:f>
              <c:numCache>
                <c:formatCode>General</c:formatCode>
                <c:ptCount val="28"/>
                <c:pt idx="0">
                  <c:v>540</c:v>
                </c:pt>
                <c:pt idx="1">
                  <c:v>544</c:v>
                </c:pt>
                <c:pt idx="2">
                  <c:v>598</c:v>
                </c:pt>
                <c:pt idx="3">
                  <c:v>655</c:v>
                </c:pt>
                <c:pt idx="4">
                  <c:v>670</c:v>
                </c:pt>
                <c:pt idx="5">
                  <c:v>684</c:v>
                </c:pt>
                <c:pt idx="6">
                  <c:v>722</c:v>
                </c:pt>
                <c:pt idx="7">
                  <c:v>779</c:v>
                </c:pt>
                <c:pt idx="8">
                  <c:v>780</c:v>
                </c:pt>
                <c:pt idx="9">
                  <c:v>810</c:v>
                </c:pt>
                <c:pt idx="10">
                  <c:v>901</c:v>
                </c:pt>
                <c:pt idx="11">
                  <c:v>933</c:v>
                </c:pt>
                <c:pt idx="12">
                  <c:v>960</c:v>
                </c:pt>
                <c:pt idx="13">
                  <c:v>998</c:v>
                </c:pt>
                <c:pt idx="14">
                  <c:v>1001</c:v>
                </c:pt>
                <c:pt idx="15">
                  <c:v>1009</c:v>
                </c:pt>
                <c:pt idx="16">
                  <c:v>1044</c:v>
                </c:pt>
                <c:pt idx="17">
                  <c:v>1045</c:v>
                </c:pt>
                <c:pt idx="18">
                  <c:v>1065</c:v>
                </c:pt>
                <c:pt idx="19">
                  <c:v>1220</c:v>
                </c:pt>
                <c:pt idx="20">
                  <c:v>1222</c:v>
                </c:pt>
                <c:pt idx="21">
                  <c:v>1288</c:v>
                </c:pt>
                <c:pt idx="22">
                  <c:v>1320</c:v>
                </c:pt>
                <c:pt idx="23">
                  <c:v>1349</c:v>
                </c:pt>
                <c:pt idx="24">
                  <c:v>1435</c:v>
                </c:pt>
                <c:pt idx="25">
                  <c:v>1564</c:v>
                </c:pt>
                <c:pt idx="26">
                  <c:v>1664</c:v>
                </c:pt>
                <c:pt idx="27">
                  <c:v>2045</c:v>
                </c:pt>
              </c:numCache>
            </c:numRef>
          </c:val>
          <c:extLst>
            <c:ext xmlns:c16="http://schemas.microsoft.com/office/drawing/2014/chart" uri="{C3380CC4-5D6E-409C-BE32-E72D297353CC}">
              <c16:uniqueId val="{00000000-9D31-408E-ADF4-AD52F47F3091}"/>
            </c:ext>
          </c:extLst>
        </c:ser>
        <c:dLbls>
          <c:dLblPos val="inEnd"/>
          <c:showLegendKey val="0"/>
          <c:showVal val="1"/>
          <c:showCatName val="0"/>
          <c:showSerName val="0"/>
          <c:showPercent val="0"/>
          <c:showBubbleSize val="0"/>
        </c:dLbls>
        <c:gapWidth val="65"/>
        <c:axId val="134563696"/>
        <c:axId val="139984816"/>
      </c:barChart>
      <c:catAx>
        <c:axId val="1345636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984816"/>
        <c:crosses val="autoZero"/>
        <c:auto val="1"/>
        <c:lblAlgn val="ctr"/>
        <c:lblOffset val="100"/>
        <c:noMultiLvlLbl val="0"/>
      </c:catAx>
      <c:valAx>
        <c:axId val="1399848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5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Project.xlsx]Pivot 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Tables'!$Q$2:$Q$30</c:f>
              <c:strCache>
                <c:ptCount val="28"/>
                <c:pt idx="0">
                  <c:v>Exxon Mobil Corporation </c:v>
                </c:pt>
                <c:pt idx="1">
                  <c:v>The Procter &amp; Gamble Company </c:v>
                </c:pt>
                <c:pt idx="2">
                  <c:v>Bank Of America Corporation </c:v>
                </c:pt>
                <c:pt idx="3">
                  <c:v>Verizon Communications Inc. </c:v>
                </c:pt>
                <c:pt idx="4">
                  <c:v>Netflix, Inc. </c:v>
                </c:pt>
                <c:pt idx="5">
                  <c:v>Citigroup Inc. </c:v>
                </c:pt>
                <c:pt idx="6">
                  <c:v>Tesla, Inc. </c:v>
                </c:pt>
                <c:pt idx="7">
                  <c:v>General Motors Company </c:v>
                </c:pt>
                <c:pt idx="8">
                  <c:v>Intel Corporation </c:v>
                </c:pt>
                <c:pt idx="9">
                  <c:v>Mcdonald'S Corporation </c:v>
                </c:pt>
                <c:pt idx="10">
                  <c:v>Amazon.Com, Inc. </c:v>
                </c:pt>
                <c:pt idx="11">
                  <c:v>General Electric Company </c:v>
                </c:pt>
                <c:pt idx="12">
                  <c:v>Fedex Corporation </c:v>
                </c:pt>
                <c:pt idx="13">
                  <c:v>Morgan Stanley </c:v>
                </c:pt>
                <c:pt idx="14">
                  <c:v>Cisco Systems, Inc. </c:v>
                </c:pt>
                <c:pt idx="15">
                  <c:v>Target Corporation </c:v>
                </c:pt>
                <c:pt idx="16">
                  <c:v>The Home Depot, Inc. </c:v>
                </c:pt>
                <c:pt idx="17">
                  <c:v>The Goldman Sachs Group, Inc. </c:v>
                </c:pt>
                <c:pt idx="18">
                  <c:v>At&amp;T Inc. </c:v>
                </c:pt>
                <c:pt idx="19">
                  <c:v>Walmart Inc. </c:v>
                </c:pt>
                <c:pt idx="20">
                  <c:v>Microsoft Corporation </c:v>
                </c:pt>
                <c:pt idx="21">
                  <c:v>Lockheed Martin Corporation </c:v>
                </c:pt>
                <c:pt idx="22">
                  <c:v>Johnson &amp; Johnson </c:v>
                </c:pt>
                <c:pt idx="23">
                  <c:v>Costco Wholesale Corporation </c:v>
                </c:pt>
                <c:pt idx="24">
                  <c:v>Jpmorgan Chase &amp; Co. </c:v>
                </c:pt>
                <c:pt idx="25">
                  <c:v>Comcast Corporation </c:v>
                </c:pt>
                <c:pt idx="26">
                  <c:v>Chevron Corporation </c:v>
                </c:pt>
                <c:pt idx="27">
                  <c:v>Dell Technologies Inc. </c:v>
                </c:pt>
              </c:strCache>
            </c:strRef>
          </c:cat>
          <c:val>
            <c:numRef>
              <c:f>'Pivot Tables'!$R$2:$R$30</c:f>
              <c:numCache>
                <c:formatCode>General</c:formatCode>
                <c:ptCount val="28"/>
                <c:pt idx="0">
                  <c:v>0</c:v>
                </c:pt>
                <c:pt idx="1">
                  <c:v>0</c:v>
                </c:pt>
                <c:pt idx="2">
                  <c:v>3600</c:v>
                </c:pt>
                <c:pt idx="3">
                  <c:v>3712.5</c:v>
                </c:pt>
                <c:pt idx="4">
                  <c:v>3712.5</c:v>
                </c:pt>
                <c:pt idx="5">
                  <c:v>3800</c:v>
                </c:pt>
                <c:pt idx="6">
                  <c:v>3800</c:v>
                </c:pt>
                <c:pt idx="7">
                  <c:v>4250</c:v>
                </c:pt>
                <c:pt idx="8">
                  <c:v>4500</c:v>
                </c:pt>
                <c:pt idx="9">
                  <c:v>4500</c:v>
                </c:pt>
                <c:pt idx="10">
                  <c:v>4500</c:v>
                </c:pt>
                <c:pt idx="11">
                  <c:v>4500</c:v>
                </c:pt>
                <c:pt idx="12">
                  <c:v>4625</c:v>
                </c:pt>
                <c:pt idx="13">
                  <c:v>4625</c:v>
                </c:pt>
                <c:pt idx="14">
                  <c:v>4750</c:v>
                </c:pt>
                <c:pt idx="15">
                  <c:v>4750</c:v>
                </c:pt>
                <c:pt idx="16">
                  <c:v>4950</c:v>
                </c:pt>
                <c:pt idx="17">
                  <c:v>5000</c:v>
                </c:pt>
                <c:pt idx="18">
                  <c:v>5087.5</c:v>
                </c:pt>
                <c:pt idx="19">
                  <c:v>5100</c:v>
                </c:pt>
                <c:pt idx="20">
                  <c:v>5250</c:v>
                </c:pt>
                <c:pt idx="21">
                  <c:v>5400</c:v>
                </c:pt>
                <c:pt idx="22">
                  <c:v>5500</c:v>
                </c:pt>
                <c:pt idx="23">
                  <c:v>6000</c:v>
                </c:pt>
                <c:pt idx="24">
                  <c:v>6100</c:v>
                </c:pt>
                <c:pt idx="25">
                  <c:v>6500</c:v>
                </c:pt>
                <c:pt idx="26">
                  <c:v>7320</c:v>
                </c:pt>
                <c:pt idx="27">
                  <c:v>7500</c:v>
                </c:pt>
              </c:numCache>
            </c:numRef>
          </c:val>
          <c:extLst>
            <c:ext xmlns:c16="http://schemas.microsoft.com/office/drawing/2014/chart" uri="{C3380CC4-5D6E-409C-BE32-E72D297353CC}">
              <c16:uniqueId val="{00000000-B2EA-4F9C-9DF0-1478B4720A91}"/>
            </c:ext>
          </c:extLst>
        </c:ser>
        <c:dLbls>
          <c:dLblPos val="outEnd"/>
          <c:showLegendKey val="0"/>
          <c:showVal val="1"/>
          <c:showCatName val="0"/>
          <c:showSerName val="0"/>
          <c:showPercent val="0"/>
          <c:showBubbleSize val="0"/>
        </c:dLbls>
        <c:gapWidth val="182"/>
        <c:axId val="142355072"/>
        <c:axId val="132753248"/>
      </c:barChart>
      <c:catAx>
        <c:axId val="14235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3248"/>
        <c:crosses val="autoZero"/>
        <c:auto val="1"/>
        <c:lblAlgn val="ctr"/>
        <c:lblOffset val="100"/>
        <c:noMultiLvlLbl val="0"/>
      </c:catAx>
      <c:valAx>
        <c:axId val="132753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5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Project.xlsx]Pivot Tables!PivotTable21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Margin</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'Pivot Tables'!$V$3</c:f>
              <c:strCache>
                <c:ptCount val="1"/>
                <c:pt idx="0">
                  <c:v>Total</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CD33-471C-BFB4-28703BF49D11}"/>
                </c:ext>
              </c:extLst>
            </c:dLbl>
            <c:dLbl>
              <c:idx val="1"/>
              <c:delete val="1"/>
              <c:extLst>
                <c:ext xmlns:c15="http://schemas.microsoft.com/office/drawing/2012/chart" uri="{CE6537A1-D6FC-4f65-9D91-7224C49458BB}"/>
                <c:ext xmlns:c16="http://schemas.microsoft.com/office/drawing/2014/chart" uri="{C3380CC4-5D6E-409C-BE32-E72D297353CC}">
                  <c16:uniqueId val="{00000003-CD33-471C-BFB4-28703BF49D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Tables'!$U$4:$U$32</c:f>
              <c:strCache>
                <c:ptCount val="28"/>
                <c:pt idx="0">
                  <c:v>Exxon Mobil Corporation </c:v>
                </c:pt>
                <c:pt idx="1">
                  <c:v>The Procter &amp; Gamble Company </c:v>
                </c:pt>
                <c:pt idx="2">
                  <c:v>Jpmorgan Chase &amp; Co. </c:v>
                </c:pt>
                <c:pt idx="3">
                  <c:v>Lockheed Martin Corporation </c:v>
                </c:pt>
                <c:pt idx="4">
                  <c:v>Chevron Corporation </c:v>
                </c:pt>
                <c:pt idx="5">
                  <c:v>At&amp;T Inc. </c:v>
                </c:pt>
                <c:pt idx="6">
                  <c:v>Amazon.Com, Inc. </c:v>
                </c:pt>
                <c:pt idx="7">
                  <c:v>The Goldman Sachs Group, Inc. </c:v>
                </c:pt>
                <c:pt idx="8">
                  <c:v>Morgan Stanley </c:v>
                </c:pt>
                <c:pt idx="9">
                  <c:v>Intel Corporation </c:v>
                </c:pt>
                <c:pt idx="10">
                  <c:v>Costco Wholesale Corporation </c:v>
                </c:pt>
                <c:pt idx="11">
                  <c:v>Cisco Systems, Inc. </c:v>
                </c:pt>
                <c:pt idx="12">
                  <c:v>Mcdonald'S Corporation </c:v>
                </c:pt>
                <c:pt idx="13">
                  <c:v>Comcast Corporation </c:v>
                </c:pt>
                <c:pt idx="14">
                  <c:v>General Motors Company </c:v>
                </c:pt>
                <c:pt idx="15">
                  <c:v>General Electric Company </c:v>
                </c:pt>
                <c:pt idx="16">
                  <c:v>The Home Depot, Inc. </c:v>
                </c:pt>
                <c:pt idx="17">
                  <c:v>Fedex Corporation </c:v>
                </c:pt>
                <c:pt idx="18">
                  <c:v>Dell Technologies Inc. </c:v>
                </c:pt>
                <c:pt idx="19">
                  <c:v>Walmart Inc. </c:v>
                </c:pt>
                <c:pt idx="20">
                  <c:v>Johnson &amp; Johnson </c:v>
                </c:pt>
                <c:pt idx="21">
                  <c:v>Microsoft Corporation </c:v>
                </c:pt>
                <c:pt idx="22">
                  <c:v>Netflix, Inc. </c:v>
                </c:pt>
                <c:pt idx="23">
                  <c:v>Tesla, Inc. </c:v>
                </c:pt>
                <c:pt idx="24">
                  <c:v>Target Corporation </c:v>
                </c:pt>
                <c:pt idx="25">
                  <c:v>Verizon Communications Inc. </c:v>
                </c:pt>
                <c:pt idx="26">
                  <c:v>Bank Of America Corporation </c:v>
                </c:pt>
                <c:pt idx="27">
                  <c:v>Citigroup Inc. </c:v>
                </c:pt>
              </c:strCache>
            </c:strRef>
          </c:cat>
          <c:val>
            <c:numRef>
              <c:f>'Pivot Tables'!$V$4:$V$32</c:f>
              <c:numCache>
                <c:formatCode>0%</c:formatCode>
                <c:ptCount val="28"/>
                <c:pt idx="0">
                  <c:v>0</c:v>
                </c:pt>
                <c:pt idx="1">
                  <c:v>0</c:v>
                </c:pt>
                <c:pt idx="2">
                  <c:v>8.9180327868852466E-2</c:v>
                </c:pt>
                <c:pt idx="3">
                  <c:v>0.1</c:v>
                </c:pt>
                <c:pt idx="4">
                  <c:v>0.12745901639344262</c:v>
                </c:pt>
                <c:pt idx="5">
                  <c:v>0.12874692874692875</c:v>
                </c:pt>
                <c:pt idx="6">
                  <c:v>0.13288888888888889</c:v>
                </c:pt>
                <c:pt idx="7">
                  <c:v>0.1368</c:v>
                </c:pt>
                <c:pt idx="8">
                  <c:v>0.14486486486486486</c:v>
                </c:pt>
                <c:pt idx="9">
                  <c:v>0.16044444444444445</c:v>
                </c:pt>
                <c:pt idx="10">
                  <c:v>0.16633333333333333</c:v>
                </c:pt>
                <c:pt idx="11">
                  <c:v>0.17052631578947369</c:v>
                </c:pt>
                <c:pt idx="12">
                  <c:v>0.17333333333333334</c:v>
                </c:pt>
                <c:pt idx="13">
                  <c:v>0.19815384615384615</c:v>
                </c:pt>
                <c:pt idx="14">
                  <c:v>0.21199999999999999</c:v>
                </c:pt>
                <c:pt idx="15">
                  <c:v>0.21333333333333335</c:v>
                </c:pt>
                <c:pt idx="16">
                  <c:v>0.21515151515151515</c:v>
                </c:pt>
                <c:pt idx="17">
                  <c:v>0.21643243243243243</c:v>
                </c:pt>
                <c:pt idx="18">
                  <c:v>0.22186666666666666</c:v>
                </c:pt>
                <c:pt idx="19">
                  <c:v>0.23921568627450981</c:v>
                </c:pt>
                <c:pt idx="20">
                  <c:v>0.24</c:v>
                </c:pt>
                <c:pt idx="21">
                  <c:v>0.25695238095238093</c:v>
                </c:pt>
                <c:pt idx="22">
                  <c:v>0.2717845117845118</c:v>
                </c:pt>
                <c:pt idx="23">
                  <c:v>0.27500000000000002</c:v>
                </c:pt>
                <c:pt idx="24">
                  <c:v>0.30210526315789471</c:v>
                </c:pt>
                <c:pt idx="25">
                  <c:v>0.32915824915824915</c:v>
                </c:pt>
                <c:pt idx="26">
                  <c:v>0.43444444444444447</c:v>
                </c:pt>
                <c:pt idx="27">
                  <c:v>0.53815789473684206</c:v>
                </c:pt>
              </c:numCache>
            </c:numRef>
          </c:val>
          <c:extLst>
            <c:ext xmlns:c16="http://schemas.microsoft.com/office/drawing/2014/chart" uri="{C3380CC4-5D6E-409C-BE32-E72D297353CC}">
              <c16:uniqueId val="{00000002-CD33-471C-BFB4-28703BF49D11}"/>
            </c:ext>
          </c:extLst>
        </c:ser>
        <c:dLbls>
          <c:dLblPos val="ctr"/>
          <c:showLegendKey val="0"/>
          <c:showVal val="1"/>
          <c:showCatName val="0"/>
          <c:showSerName val="0"/>
          <c:showPercent val="0"/>
          <c:showBubbleSize val="0"/>
        </c:dLbls>
        <c:gapWidth val="150"/>
        <c:overlap val="100"/>
        <c:axId val="142326304"/>
        <c:axId val="132751808"/>
      </c:barChart>
      <c:catAx>
        <c:axId val="14232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1808"/>
        <c:crosses val="autoZero"/>
        <c:auto val="1"/>
        <c:lblAlgn val="ctr"/>
        <c:lblOffset val="100"/>
        <c:noMultiLvlLbl val="0"/>
      </c:catAx>
      <c:valAx>
        <c:axId val="1327518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630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Project.xlsx]Pivot Tables!PivotTable22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Profit Margin per</a:t>
            </a:r>
            <a:r>
              <a:rPr lang="en-GB" b="1" baseline="0"/>
              <a:t> Department</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Tables'!$N$2:$N$6</c:f>
              <c:strCache>
                <c:ptCount val="4"/>
                <c:pt idx="0">
                  <c:v>Big Data</c:v>
                </c:pt>
                <c:pt idx="1">
                  <c:v>Cloud Tech</c:v>
                </c:pt>
                <c:pt idx="2">
                  <c:v>Operations</c:v>
                </c:pt>
                <c:pt idx="3">
                  <c:v>Strategy</c:v>
                </c:pt>
              </c:strCache>
            </c:strRef>
          </c:cat>
          <c:val>
            <c:numRef>
              <c:f>'Pivot Tables'!$O$2:$O$6</c:f>
              <c:numCache>
                <c:formatCode>0%</c:formatCode>
                <c:ptCount val="4"/>
                <c:pt idx="0">
                  <c:v>0.2108266931124074</c:v>
                </c:pt>
                <c:pt idx="1">
                  <c:v>0.26869391003375676</c:v>
                </c:pt>
                <c:pt idx="2">
                  <c:v>0.15027966637906243</c:v>
                </c:pt>
                <c:pt idx="3">
                  <c:v>0.21707134879634882</c:v>
                </c:pt>
              </c:numCache>
            </c:numRef>
          </c:val>
          <c:extLst>
            <c:ext xmlns:c16="http://schemas.microsoft.com/office/drawing/2014/chart" uri="{C3380CC4-5D6E-409C-BE32-E72D297353CC}">
              <c16:uniqueId val="{00000000-3AF0-4352-B9E5-58B2B07AD2AE}"/>
            </c:ext>
          </c:extLst>
        </c:ser>
        <c:dLbls>
          <c:dLblPos val="outEnd"/>
          <c:showLegendKey val="0"/>
          <c:showVal val="1"/>
          <c:showCatName val="0"/>
          <c:showSerName val="0"/>
          <c:showPercent val="0"/>
          <c:showBubbleSize val="0"/>
        </c:dLbls>
        <c:gapWidth val="219"/>
        <c:overlap val="-27"/>
        <c:axId val="156913216"/>
        <c:axId val="480637520"/>
      </c:barChart>
      <c:catAx>
        <c:axId val="1569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37520"/>
        <c:crosses val="autoZero"/>
        <c:auto val="1"/>
        <c:lblAlgn val="ctr"/>
        <c:lblOffset val="100"/>
        <c:noMultiLvlLbl val="0"/>
      </c:catAx>
      <c:valAx>
        <c:axId val="480637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654244</xdr:colOff>
      <xdr:row>35</xdr:row>
      <xdr:rowOff>167736</xdr:rowOff>
    </xdr:to>
    <xdr:graphicFrame macro="">
      <xdr:nvGraphicFramePr>
        <xdr:cNvPr id="2" name="Chart 1">
          <a:extLst>
            <a:ext uri="{FF2B5EF4-FFF2-40B4-BE49-F238E27FC236}">
              <a16:creationId xmlns:a16="http://schemas.microsoft.com/office/drawing/2014/main" id="{BBF37731-903D-489E-9850-6F09267CA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134649</xdr:colOff>
      <xdr:row>0</xdr:row>
      <xdr:rowOff>0</xdr:rowOff>
    </xdr:from>
    <xdr:to>
      <xdr:col>14</xdr:col>
      <xdr:colOff>90364</xdr:colOff>
      <xdr:row>26</xdr:row>
      <xdr:rowOff>131792</xdr:rowOff>
    </xdr:to>
    <xdr:graphicFrame macro="">
      <xdr:nvGraphicFramePr>
        <xdr:cNvPr id="3" name="Chart 2">
          <a:extLst>
            <a:ext uri="{FF2B5EF4-FFF2-40B4-BE49-F238E27FC236}">
              <a16:creationId xmlns:a16="http://schemas.microsoft.com/office/drawing/2014/main" id="{CD037B8D-7E9B-4AE9-8FB0-395422844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223886</xdr:colOff>
      <xdr:row>0</xdr:row>
      <xdr:rowOff>0</xdr:rowOff>
    </xdr:from>
    <xdr:to>
      <xdr:col>21</xdr:col>
      <xdr:colOff>70555</xdr:colOff>
      <xdr:row>35</xdr:row>
      <xdr:rowOff>102721</xdr:rowOff>
    </xdr:to>
    <xdr:graphicFrame macro="">
      <xdr:nvGraphicFramePr>
        <xdr:cNvPr id="4" name="Chart 3">
          <a:extLst>
            <a:ext uri="{FF2B5EF4-FFF2-40B4-BE49-F238E27FC236}">
              <a16:creationId xmlns:a16="http://schemas.microsoft.com/office/drawing/2014/main" id="{C14289D3-07A6-4A87-BACC-3267C3E47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144492</xdr:colOff>
      <xdr:row>27</xdr:row>
      <xdr:rowOff>76199</xdr:rowOff>
    </xdr:from>
    <xdr:to>
      <xdr:col>9</xdr:col>
      <xdr:colOff>323491</xdr:colOff>
      <xdr:row>35</xdr:row>
      <xdr:rowOff>119811</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33B650B6-110F-DBAC-20AA-4BDA52C6E48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42768" y="5397061"/>
              <a:ext cx="1492792" cy="16201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417063</xdr:colOff>
      <xdr:row>27</xdr:row>
      <xdr:rowOff>85184</xdr:rowOff>
    </xdr:from>
    <xdr:to>
      <xdr:col>14</xdr:col>
      <xdr:colOff>95849</xdr:colOff>
      <xdr:row>35</xdr:row>
      <xdr:rowOff>119810</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71760A91-8639-4EE2-4053-54B54CECD96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42925" y="5406046"/>
              <a:ext cx="1649476" cy="16111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414069</xdr:colOff>
      <xdr:row>27</xdr:row>
      <xdr:rowOff>70211</xdr:rowOff>
    </xdr:from>
    <xdr:to>
      <xdr:col>11</xdr:col>
      <xdr:colOff>359434</xdr:colOff>
      <xdr:row>35</xdr:row>
      <xdr:rowOff>107832</xdr:rowOff>
    </xdr:to>
    <mc:AlternateContent xmlns:mc="http://schemas.openxmlformats.org/markup-compatibility/2006" xmlns:a14="http://schemas.microsoft.com/office/drawing/2010/main">
      <mc:Choice Requires="a14">
        <xdr:graphicFrame macro="">
          <xdr:nvGraphicFramePr>
            <xdr:cNvPr id="7" name="Payment">
              <a:extLst>
                <a:ext uri="{FF2B5EF4-FFF2-40B4-BE49-F238E27FC236}">
                  <a16:creationId xmlns:a16="http://schemas.microsoft.com/office/drawing/2014/main" id="{3A4668DE-8602-BB59-6DDD-EB833AAF656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326138" y="5391073"/>
              <a:ext cx="1259158" cy="16141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14431</xdr:colOff>
      <xdr:row>36</xdr:row>
      <xdr:rowOff>86590</xdr:rowOff>
    </xdr:from>
    <xdr:to>
      <xdr:col>21</xdr:col>
      <xdr:colOff>86590</xdr:colOff>
      <xdr:row>62</xdr:row>
      <xdr:rowOff>72159</xdr:rowOff>
    </xdr:to>
    <xdr:graphicFrame macro="">
      <xdr:nvGraphicFramePr>
        <xdr:cNvPr id="8" name="Chart 7">
          <a:extLst>
            <a:ext uri="{FF2B5EF4-FFF2-40B4-BE49-F238E27FC236}">
              <a16:creationId xmlns:a16="http://schemas.microsoft.com/office/drawing/2014/main" id="{F30AA97B-2880-40B4-BDD0-B0172B43A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Akubo" refreshedDate="45413.816292824071" createdVersion="8" refreshedVersion="8" minRefreshableVersion="3" recordCount="28" xr:uid="{6367291C-6B82-4048-BA25-7882C299D207}">
  <cacheSource type="worksheet">
    <worksheetSource ref="A1:I29" sheet="Pivot Tables"/>
  </cacheSource>
  <cacheFields count="9">
    <cacheField name="Date" numFmtId="14">
      <sharedItems containsSemiMixedTypes="0" containsNonDate="0" containsDate="1" containsString="0" minDate="2023-05-30T00:00:00" maxDate="2023-06-03T00:00:00"/>
    </cacheField>
    <cacheField name="Client" numFmtId="0">
      <sharedItems count="28">
        <s v="Amazon.Com, Inc. "/>
        <s v="At&amp;T Inc. "/>
        <s v="Bank Of America Corporation "/>
        <s v="Chevron Corporation "/>
        <s v="Cisco Systems, Inc. "/>
        <s v="Citigroup Inc. "/>
        <s v="Comcast Corporation "/>
        <s v="Costco Wholesale Corporation "/>
        <s v="Dell Technologies Inc. "/>
        <s v="Exxon Mobil Corporation "/>
        <s v="Fedex Corporation "/>
        <s v="General Electric Company "/>
        <s v="General Motors Company "/>
        <s v="Intel Corporation "/>
        <s v="Johnson &amp; Johnson "/>
        <s v="Jpmorgan Chase &amp; Co. "/>
        <s v="Lockheed Martin Corporation "/>
        <s v="Mcdonald'S Corporation "/>
        <s v="Microsoft Corporation "/>
        <s v="Morgan Stanley "/>
        <s v="Netflix, Inc. "/>
        <s v="Target Corporation "/>
        <s v="Tesla, Inc. "/>
        <s v="The Goldman Sachs Group, Inc. "/>
        <s v="The Home Depot, Inc. "/>
        <s v="The Procter &amp; Gamble Company "/>
        <s v="Verizon Communications Inc. "/>
        <s v="Walmart Inc. "/>
      </sharedItems>
    </cacheField>
    <cacheField name="Contact" numFmtId="0">
      <sharedItems/>
    </cacheField>
    <cacheField name="Department" numFmtId="0">
      <sharedItems count="4">
        <s v="Cloud Tech"/>
        <s v="Big Data"/>
        <s v="Operations"/>
        <s v="Strategy"/>
      </sharedItems>
    </cacheField>
    <cacheField name="State" numFmtId="0">
      <sharedItems count="4">
        <s v="Texas"/>
        <s v="California"/>
        <s v="Florida"/>
        <s v="New York"/>
      </sharedItems>
    </cacheField>
    <cacheField name="Payment" numFmtId="0">
      <sharedItems count="5">
        <s v="Transfer"/>
        <s v="Card"/>
        <s v="PayPal"/>
        <s v="Check"/>
        <s v="NA"/>
      </sharedItems>
    </cacheField>
    <cacheField name="Revenue" numFmtId="164">
      <sharedItems containsMixedTypes="1" containsNumber="1" minValue="3600" maxValue="7500"/>
    </cacheField>
    <cacheField name="Profit" numFmtId="164">
      <sharedItems containsSemiMixedTypes="0" containsString="0" containsNumber="1" containsInteger="1" minValue="540" maxValue="2045" count="28">
        <n v="598"/>
        <n v="655"/>
        <n v="1564"/>
        <n v="933"/>
        <n v="810"/>
        <n v="2045"/>
        <n v="1288"/>
        <n v="998"/>
        <n v="1664"/>
        <n v="1044"/>
        <n v="1001"/>
        <n v="960"/>
        <n v="901"/>
        <n v="722"/>
        <n v="1320"/>
        <n v="544"/>
        <n v="540"/>
        <n v="780"/>
        <n v="1349"/>
        <n v="670"/>
        <n v="1009"/>
        <n v="1435"/>
        <n v="1045"/>
        <n v="684"/>
        <n v="1065"/>
        <n v="779"/>
        <n v="1222"/>
        <n v="1220"/>
      </sharedItems>
    </cacheField>
    <cacheField name="Profit Margin" numFmtId="165">
      <sharedItems containsMixedTypes="1" containsNumber="1" minValue="8.9180327868852466E-2" maxValue="0.53815789473684206"/>
    </cacheField>
  </cacheFields>
  <extLst>
    <ext xmlns:x14="http://schemas.microsoft.com/office/spreadsheetml/2009/9/main" uri="{725AE2AE-9491-48be-B2B4-4EB974FC3084}">
      <x14:pivotCacheDefinition pivotCacheId="1855319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3-05-30T00:00:00"/>
    <x v="0"/>
    <s v="Bill Smith"/>
    <x v="0"/>
    <x v="0"/>
    <x v="0"/>
    <n v="4500"/>
    <x v="0"/>
    <n v="0.13288888888888889"/>
  </r>
  <r>
    <d v="2023-06-01T00:00:00"/>
    <x v="1"/>
    <s v="Bruno Cordova"/>
    <x v="1"/>
    <x v="1"/>
    <x v="0"/>
    <n v="5087.5"/>
    <x v="1"/>
    <n v="0.12874692874692875"/>
  </r>
  <r>
    <d v="2023-05-31T00:00:00"/>
    <x v="2"/>
    <s v="Kylee Townsend"/>
    <x v="0"/>
    <x v="0"/>
    <x v="1"/>
    <n v="3600"/>
    <x v="2"/>
    <n v="0.43444444444444447"/>
  </r>
  <r>
    <d v="2023-06-01T00:00:00"/>
    <x v="3"/>
    <s v="Denzel Flores"/>
    <x v="2"/>
    <x v="2"/>
    <x v="0"/>
    <n v="7320"/>
    <x v="3"/>
    <n v="0.12745901639344262"/>
  </r>
  <r>
    <d v="2023-06-01T00:00:00"/>
    <x v="4"/>
    <s v="Alia Thornton"/>
    <x v="2"/>
    <x v="2"/>
    <x v="0"/>
    <n v="4750"/>
    <x v="4"/>
    <n v="0.17052631578947369"/>
  </r>
  <r>
    <d v="2023-05-31T00:00:00"/>
    <x v="5"/>
    <s v="Jordan Boone"/>
    <x v="0"/>
    <x v="0"/>
    <x v="0"/>
    <n v="3800"/>
    <x v="5"/>
    <n v="0.53815789473684206"/>
  </r>
  <r>
    <d v="2023-06-02T00:00:00"/>
    <x v="6"/>
    <s v="Bryce Carpenter"/>
    <x v="3"/>
    <x v="3"/>
    <x v="2"/>
    <n v="6500"/>
    <x v="6"/>
    <n v="0.19815384615384615"/>
  </r>
  <r>
    <d v="2023-05-31T00:00:00"/>
    <x v="7"/>
    <s v="Conor Wise"/>
    <x v="2"/>
    <x v="2"/>
    <x v="0"/>
    <n v="6000"/>
    <x v="7"/>
    <n v="0.16633333333333333"/>
  </r>
  <r>
    <d v="2023-06-02T00:00:00"/>
    <x v="8"/>
    <s v="Jaidyn Andersen"/>
    <x v="3"/>
    <x v="3"/>
    <x v="2"/>
    <n v="7500"/>
    <x v="8"/>
    <n v="0.22186666666666666"/>
  </r>
  <r>
    <d v="2023-06-01T00:00:00"/>
    <x v="9"/>
    <s v="Lucia Mckay"/>
    <x v="1"/>
    <x v="1"/>
    <x v="1"/>
    <s v="NA"/>
    <x v="9"/>
    <s v="NA"/>
  </r>
  <r>
    <d v="2023-06-02T00:00:00"/>
    <x v="10"/>
    <s v="Harry Lee"/>
    <x v="3"/>
    <x v="3"/>
    <x v="0"/>
    <n v="4625"/>
    <x v="10"/>
    <n v="0.21643243243243243"/>
  </r>
  <r>
    <d v="2023-06-02T00:00:00"/>
    <x v="11"/>
    <s v="Josh Johnson"/>
    <x v="3"/>
    <x v="3"/>
    <x v="0"/>
    <n v="4500"/>
    <x v="11"/>
    <n v="0.21333333333333335"/>
  </r>
  <r>
    <d v="2023-06-01T00:00:00"/>
    <x v="12"/>
    <s v="Bruce Rich"/>
    <x v="1"/>
    <x v="1"/>
    <x v="1"/>
    <n v="4250"/>
    <x v="12"/>
    <n v="0.21199999999999999"/>
  </r>
  <r>
    <d v="2023-06-01T00:00:00"/>
    <x v="13"/>
    <s v="Jaylynn Napp"/>
    <x v="1"/>
    <x v="1"/>
    <x v="0"/>
    <n v="4500"/>
    <x v="13"/>
    <n v="0.16044444444444445"/>
  </r>
  <r>
    <d v="2023-06-02T00:00:00"/>
    <x v="14"/>
    <s v="Mark Walm"/>
    <x v="3"/>
    <x v="3"/>
    <x v="0"/>
    <n v="5500"/>
    <x v="14"/>
    <n v="0.24"/>
  </r>
  <r>
    <d v="2023-05-31T00:00:00"/>
    <x v="15"/>
    <s v="Ivan Hiney"/>
    <x v="0"/>
    <x v="0"/>
    <x v="0"/>
    <n v="6100"/>
    <x v="15"/>
    <n v="8.9180327868852466E-2"/>
  </r>
  <r>
    <d v="2023-06-02T00:00:00"/>
    <x v="16"/>
    <s v="Mik Naam"/>
    <x v="3"/>
    <x v="3"/>
    <x v="1"/>
    <n v="5400"/>
    <x v="16"/>
    <n v="0.1"/>
  </r>
  <r>
    <d v="2023-05-31T00:00:00"/>
    <x v="17"/>
    <s v="Steven Michael"/>
    <x v="1"/>
    <x v="1"/>
    <x v="3"/>
    <n v="4500"/>
    <x v="17"/>
    <n v="0.17333333333333334"/>
  </r>
  <r>
    <d v="2023-06-02T00:00:00"/>
    <x v="18"/>
    <s v="Arturo Moore"/>
    <x v="1"/>
    <x v="1"/>
    <x v="2"/>
    <n v="5250"/>
    <x v="18"/>
    <n v="0.25695238095238093"/>
  </r>
  <r>
    <d v="2023-05-31T00:00:00"/>
    <x v="19"/>
    <s v="Jonha Ma"/>
    <x v="0"/>
    <x v="0"/>
    <x v="0"/>
    <n v="4625"/>
    <x v="19"/>
    <n v="0.14486486486486486"/>
  </r>
  <r>
    <d v="2023-05-30T00:00:00"/>
    <x v="20"/>
    <s v="Harley Fritz"/>
    <x v="3"/>
    <x v="3"/>
    <x v="4"/>
    <n v="3712.5"/>
    <x v="20"/>
    <n v="0.2717845117845118"/>
  </r>
  <r>
    <d v="2023-05-31T00:00:00"/>
    <x v="21"/>
    <s v="Brendan Wallace"/>
    <x v="0"/>
    <x v="0"/>
    <x v="3"/>
    <n v="4750"/>
    <x v="21"/>
    <n v="0.30210526315789471"/>
  </r>
  <r>
    <d v="2023-05-30T00:00:00"/>
    <x v="22"/>
    <s v="Ken Singh"/>
    <x v="3"/>
    <x v="3"/>
    <x v="2"/>
    <n v="3800"/>
    <x v="22"/>
    <n v="0.27500000000000002"/>
  </r>
  <r>
    <d v="2023-05-30T00:00:00"/>
    <x v="23"/>
    <s v="David Rasmussen"/>
    <x v="2"/>
    <x v="2"/>
    <x v="3"/>
    <n v="5000"/>
    <x v="23"/>
    <n v="0.1368"/>
  </r>
  <r>
    <d v="2023-06-01T00:00:00"/>
    <x v="24"/>
    <s v="Franklin Wrigt"/>
    <x v="1"/>
    <x v="1"/>
    <x v="0"/>
    <n v="4950"/>
    <x v="24"/>
    <n v="0.21515151515151515"/>
  </r>
  <r>
    <d v="2023-05-30T00:00:00"/>
    <x v="25"/>
    <s v="Nyla Novak"/>
    <x v="2"/>
    <x v="2"/>
    <x v="4"/>
    <s v="NA"/>
    <x v="25"/>
    <s v="NA"/>
  </r>
  <r>
    <d v="2023-06-01T00:00:00"/>
    <x v="26"/>
    <s v="Jose Roach"/>
    <x v="1"/>
    <x v="1"/>
    <x v="0"/>
    <n v="3712.5"/>
    <x v="26"/>
    <n v="0.32915824915824915"/>
  </r>
  <r>
    <d v="2023-05-31T00:00:00"/>
    <x v="27"/>
    <s v="Nora Rollins"/>
    <x v="0"/>
    <x v="0"/>
    <x v="3"/>
    <n v="5100"/>
    <x v="27"/>
    <n v="0.23921568627450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A8D05-6E3E-4F76-A8A5-D297C4CDDCCA}" name="PivotTable2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lient">
  <location ref="U3:V32" firstHeaderRow="1" firstDataRow="1" firstDataCol="1" rowPageCount="1" colPageCount="1"/>
  <pivotFields count="9">
    <pivotField numFmtId="14" showAll="0"/>
    <pivotField axis="axisRow"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axis="axisPage" showAll="0">
      <items count="5">
        <item x="1"/>
        <item x="0"/>
        <item x="2"/>
        <item x="3"/>
        <item t="default"/>
      </items>
    </pivotField>
    <pivotField showAll="0">
      <items count="5">
        <item x="1"/>
        <item x="2"/>
        <item x="3"/>
        <item x="0"/>
        <item t="default"/>
      </items>
    </pivotField>
    <pivotField showAll="0">
      <items count="6">
        <item x="1"/>
        <item x="3"/>
        <item x="4"/>
        <item x="2"/>
        <item x="0"/>
        <item t="default"/>
      </items>
    </pivotField>
    <pivotField showAll="0"/>
    <pivotField numFmtId="164" showAll="0">
      <items count="29">
        <item x="16"/>
        <item x="15"/>
        <item x="0"/>
        <item x="1"/>
        <item x="19"/>
        <item x="23"/>
        <item x="13"/>
        <item x="25"/>
        <item x="17"/>
        <item x="4"/>
        <item x="12"/>
        <item x="3"/>
        <item x="11"/>
        <item x="7"/>
        <item x="10"/>
        <item x="20"/>
        <item x="9"/>
        <item x="22"/>
        <item x="24"/>
        <item x="27"/>
        <item x="26"/>
        <item x="6"/>
        <item x="14"/>
        <item x="18"/>
        <item x="21"/>
        <item x="2"/>
        <item x="8"/>
        <item x="5"/>
        <item t="default"/>
      </items>
    </pivotField>
    <pivotField dataField="1" showAll="0"/>
  </pivotFields>
  <rowFields count="1">
    <field x="1"/>
  </rowFields>
  <rowItems count="29">
    <i>
      <x v="9"/>
    </i>
    <i>
      <x v="25"/>
    </i>
    <i>
      <x v="15"/>
    </i>
    <i>
      <x v="16"/>
    </i>
    <i>
      <x v="3"/>
    </i>
    <i>
      <x v="1"/>
    </i>
    <i>
      <x/>
    </i>
    <i>
      <x v="23"/>
    </i>
    <i>
      <x v="19"/>
    </i>
    <i>
      <x v="13"/>
    </i>
    <i>
      <x v="7"/>
    </i>
    <i>
      <x v="4"/>
    </i>
    <i>
      <x v="17"/>
    </i>
    <i>
      <x v="6"/>
    </i>
    <i>
      <x v="12"/>
    </i>
    <i>
      <x v="11"/>
    </i>
    <i>
      <x v="24"/>
    </i>
    <i>
      <x v="10"/>
    </i>
    <i>
      <x v="8"/>
    </i>
    <i>
      <x v="27"/>
    </i>
    <i>
      <x v="14"/>
    </i>
    <i>
      <x v="18"/>
    </i>
    <i>
      <x v="20"/>
    </i>
    <i>
      <x v="22"/>
    </i>
    <i>
      <x v="21"/>
    </i>
    <i>
      <x v="26"/>
    </i>
    <i>
      <x v="2"/>
    </i>
    <i>
      <x v="5"/>
    </i>
    <i t="grand">
      <x/>
    </i>
  </rowItems>
  <colItems count="1">
    <i/>
  </colItems>
  <pageFields count="1">
    <pageField fld="3" hier="-1"/>
  </pageFields>
  <dataFields count="1">
    <dataField name="Sum of Profit Margin" fld="8" baseField="1" baseItem="0"/>
  </dataFields>
  <formats count="1">
    <format dxfId="0">
      <pivotArea collapsedLevelsAreSubtotals="1" fieldPosition="0">
        <references count="1">
          <reference field="1" count="0"/>
        </references>
      </pivotArea>
    </format>
  </formats>
  <chartFormats count="7">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9"/>
          </reference>
        </references>
      </pivotArea>
    </chartFormat>
    <chartFormat chart="8" format="9">
      <pivotArea type="data" outline="0" fieldPosition="0">
        <references count="2">
          <reference field="4294967294" count="1" selected="0">
            <x v="0"/>
          </reference>
          <reference field="1" count="1" selected="0">
            <x v="25"/>
          </reference>
        </references>
      </pivotArea>
    </chartFormat>
    <chartFormat chart="3" format="6">
      <pivotArea type="data" outline="0" fieldPosition="0">
        <references count="2">
          <reference field="4294967294" count="1" selected="0">
            <x v="0"/>
          </reference>
          <reference field="1" count="1" selected="0">
            <x v="25"/>
          </reference>
        </references>
      </pivotArea>
    </chartFormat>
    <chartFormat chart="3" format="7">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FB0693-5EE2-436B-BF68-DE17342CEDD0}"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lient">
  <location ref="Q1:R30" firstHeaderRow="1" firstDataRow="1" firstDataCol="1"/>
  <pivotFields count="9">
    <pivotField numFmtId="14" showAll="0"/>
    <pivotField axis="axisRow"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items count="5">
        <item x="1"/>
        <item x="2"/>
        <item x="3"/>
        <item x="0"/>
        <item t="default"/>
      </items>
    </pivotField>
    <pivotField showAll="0">
      <items count="6">
        <item x="1"/>
        <item x="3"/>
        <item x="4"/>
        <item x="2"/>
        <item x="0"/>
        <item t="default"/>
      </items>
    </pivotField>
    <pivotField dataField="1" showAll="0"/>
    <pivotField numFmtId="164" showAll="0">
      <items count="29">
        <item x="16"/>
        <item x="15"/>
        <item x="0"/>
        <item x="1"/>
        <item x="19"/>
        <item x="23"/>
        <item x="13"/>
        <item x="25"/>
        <item x="17"/>
        <item x="4"/>
        <item x="12"/>
        <item x="3"/>
        <item x="11"/>
        <item x="7"/>
        <item x="10"/>
        <item x="20"/>
        <item x="9"/>
        <item x="22"/>
        <item x="24"/>
        <item x="27"/>
        <item x="26"/>
        <item x="6"/>
        <item x="14"/>
        <item x="18"/>
        <item x="21"/>
        <item x="2"/>
        <item x="8"/>
        <item x="5"/>
        <item t="default"/>
      </items>
    </pivotField>
    <pivotField showAll="0"/>
  </pivotFields>
  <rowFields count="1">
    <field x="1"/>
  </rowFields>
  <rowItems count="29">
    <i>
      <x v="9"/>
    </i>
    <i>
      <x v="25"/>
    </i>
    <i>
      <x v="2"/>
    </i>
    <i>
      <x v="26"/>
    </i>
    <i>
      <x v="20"/>
    </i>
    <i>
      <x v="5"/>
    </i>
    <i>
      <x v="22"/>
    </i>
    <i>
      <x v="12"/>
    </i>
    <i>
      <x v="13"/>
    </i>
    <i>
      <x v="17"/>
    </i>
    <i>
      <x/>
    </i>
    <i>
      <x v="11"/>
    </i>
    <i>
      <x v="10"/>
    </i>
    <i>
      <x v="19"/>
    </i>
    <i>
      <x v="4"/>
    </i>
    <i>
      <x v="21"/>
    </i>
    <i>
      <x v="24"/>
    </i>
    <i>
      <x v="23"/>
    </i>
    <i>
      <x v="1"/>
    </i>
    <i>
      <x v="27"/>
    </i>
    <i>
      <x v="18"/>
    </i>
    <i>
      <x v="16"/>
    </i>
    <i>
      <x v="14"/>
    </i>
    <i>
      <x v="7"/>
    </i>
    <i>
      <x v="15"/>
    </i>
    <i>
      <x v="6"/>
    </i>
    <i>
      <x v="3"/>
    </i>
    <i>
      <x v="8"/>
    </i>
    <i t="grand">
      <x/>
    </i>
  </rowItems>
  <colItems count="1">
    <i/>
  </colItems>
  <dataFields count="1">
    <dataField name="Sum of Revenue" fld="6"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6F670-2932-4597-8F44-33597EF9AD65}"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lient">
  <location ref="K1:L30" firstHeaderRow="1" firstDataRow="1" firstDataCol="1"/>
  <pivotFields count="9">
    <pivotField numFmtId="14" showAll="0"/>
    <pivotField axis="axisRow"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items count="5">
        <item x="1"/>
        <item x="2"/>
        <item x="3"/>
        <item x="0"/>
        <item t="default"/>
      </items>
    </pivotField>
    <pivotField showAll="0">
      <items count="6">
        <item x="1"/>
        <item x="3"/>
        <item x="4"/>
        <item x="2"/>
        <item x="0"/>
        <item t="default"/>
      </items>
    </pivotField>
    <pivotField showAll="0"/>
    <pivotField dataField="1" numFmtId="164" showAll="0">
      <items count="29">
        <item x="16"/>
        <item x="15"/>
        <item x="0"/>
        <item x="1"/>
        <item x="19"/>
        <item x="23"/>
        <item x="13"/>
        <item x="25"/>
        <item x="17"/>
        <item x="4"/>
        <item x="12"/>
        <item x="3"/>
        <item x="11"/>
        <item x="7"/>
        <item x="10"/>
        <item x="20"/>
        <item x="9"/>
        <item x="22"/>
        <item x="24"/>
        <item x="27"/>
        <item x="26"/>
        <item x="6"/>
        <item x="14"/>
        <item x="18"/>
        <item x="21"/>
        <item x="2"/>
        <item x="8"/>
        <item x="5"/>
        <item t="default"/>
      </items>
    </pivotField>
    <pivotField showAll="0"/>
  </pivotFields>
  <rowFields count="1">
    <field x="1"/>
  </rowFields>
  <rowItems count="29">
    <i>
      <x v="16"/>
    </i>
    <i>
      <x v="15"/>
    </i>
    <i>
      <x/>
    </i>
    <i>
      <x v="1"/>
    </i>
    <i>
      <x v="19"/>
    </i>
    <i>
      <x v="23"/>
    </i>
    <i>
      <x v="13"/>
    </i>
    <i>
      <x v="25"/>
    </i>
    <i>
      <x v="17"/>
    </i>
    <i>
      <x v="4"/>
    </i>
    <i>
      <x v="12"/>
    </i>
    <i>
      <x v="3"/>
    </i>
    <i>
      <x v="11"/>
    </i>
    <i>
      <x v="7"/>
    </i>
    <i>
      <x v="10"/>
    </i>
    <i>
      <x v="20"/>
    </i>
    <i>
      <x v="9"/>
    </i>
    <i>
      <x v="22"/>
    </i>
    <i>
      <x v="24"/>
    </i>
    <i>
      <x v="27"/>
    </i>
    <i>
      <x v="26"/>
    </i>
    <i>
      <x v="6"/>
    </i>
    <i>
      <x v="14"/>
    </i>
    <i>
      <x v="18"/>
    </i>
    <i>
      <x v="21"/>
    </i>
    <i>
      <x v="2"/>
    </i>
    <i>
      <x v="8"/>
    </i>
    <i>
      <x v="5"/>
    </i>
    <i t="grand">
      <x/>
    </i>
  </rowItems>
  <colItems count="1">
    <i/>
  </colItems>
  <dataFields count="1">
    <dataField name="Sum of Profi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5E147-DCA0-40F9-8612-632F4804A2CA}" name="PivotTable2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lient">
  <location ref="N1:O6" firstHeaderRow="1" firstDataRow="1" firstDataCol="1"/>
  <pivotFields count="9">
    <pivotField numFmtId="14" showAll="0"/>
    <pivotField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axis="axisRow" showAll="0">
      <items count="5">
        <item x="1"/>
        <item x="0"/>
        <item x="2"/>
        <item x="3"/>
        <item t="default"/>
      </items>
    </pivotField>
    <pivotField showAll="0">
      <items count="5">
        <item x="1"/>
        <item x="2"/>
        <item x="3"/>
        <item x="0"/>
        <item t="default"/>
      </items>
    </pivotField>
    <pivotField showAll="0">
      <items count="6">
        <item x="1"/>
        <item x="3"/>
        <item x="4"/>
        <item x="2"/>
        <item x="0"/>
        <item t="default"/>
      </items>
    </pivotField>
    <pivotField showAll="0"/>
    <pivotField numFmtId="164" showAll="0">
      <items count="29">
        <item x="16"/>
        <item x="15"/>
        <item x="0"/>
        <item x="1"/>
        <item x="19"/>
        <item x="23"/>
        <item x="13"/>
        <item x="25"/>
        <item x="17"/>
        <item x="4"/>
        <item x="12"/>
        <item x="3"/>
        <item x="11"/>
        <item x="7"/>
        <item x="10"/>
        <item x="20"/>
        <item x="9"/>
        <item x="22"/>
        <item x="24"/>
        <item x="27"/>
        <item x="26"/>
        <item x="6"/>
        <item x="14"/>
        <item x="18"/>
        <item x="21"/>
        <item x="2"/>
        <item x="8"/>
        <item x="5"/>
        <item t="default"/>
      </items>
    </pivotField>
    <pivotField dataField="1" showAll="0"/>
  </pivotFields>
  <rowFields count="1">
    <field x="3"/>
  </rowFields>
  <rowItems count="5">
    <i>
      <x/>
    </i>
    <i>
      <x v="1"/>
    </i>
    <i>
      <x v="2"/>
    </i>
    <i>
      <x v="3"/>
    </i>
    <i t="grand">
      <x/>
    </i>
  </rowItems>
  <colItems count="1">
    <i/>
  </colItems>
  <dataFields count="1">
    <dataField name="Average of Profit Margin" fld="8" subtotal="average" baseField="3" baseItem="0"/>
  </dataFields>
  <formats count="2">
    <format dxfId="2">
      <pivotArea collapsedLevelsAreSubtotals="1" fieldPosition="0">
        <references count="1">
          <reference field="3" count="0"/>
        </references>
      </pivotArea>
    </format>
    <format dxfId="1">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7B889E9-D7DF-48F4-AD5F-9D37AECDA943}" sourceName="Department">
  <pivotTables>
    <pivotTable tabId="7" name="PivotTable6"/>
    <pivotTable tabId="7" name="PivotTable21"/>
    <pivotTable tabId="7" name="PivotTable7"/>
    <pivotTable tabId="7" name="PivotTable22"/>
  </pivotTables>
  <data>
    <tabular pivotCacheId="185531944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040E4FA-5B2C-4AAA-992D-22D7EF37BB9A}" sourceName="State">
  <pivotTables>
    <pivotTable tabId="7" name="PivotTable6"/>
    <pivotTable tabId="7" name="PivotTable21"/>
    <pivotTable tabId="7" name="PivotTable7"/>
    <pivotTable tabId="7" name="PivotTable22"/>
  </pivotTables>
  <data>
    <tabular pivotCacheId="1855319441">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1C00C4C-341D-41F9-90AC-7DCE0F11EAB9}" sourceName="Payment">
  <pivotTables>
    <pivotTable tabId="7" name="PivotTable6"/>
    <pivotTable tabId="7" name="PivotTable21"/>
    <pivotTable tabId="7" name="PivotTable7"/>
    <pivotTable tabId="7" name="PivotTable22"/>
  </pivotTables>
  <data>
    <tabular pivotCacheId="1855319441">
      <items count="5">
        <i x="1" s="1"/>
        <i x="3"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EE9ACDE-5235-4C4F-AFFD-4E929FCD8A08}" cache="Slicer_Department" caption="Department" rowHeight="262466"/>
  <slicer name="State" xr10:uid="{D24CFA98-2764-46BF-B404-4FFE960AA85A}" cache="Slicer_State" caption="State" rowHeight="262466"/>
  <slicer name="Payment" xr10:uid="{3A7E1906-FD8D-4348-9283-408A2EF6AEC9}" cache="Slicer_Payment" caption="Payment"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1F-92F2-FA4A-B7ED-0F04A433817B}">
  <dimension ref="B2:I42"/>
  <sheetViews>
    <sheetView tabSelected="1" zoomScale="89" zoomScaleNormal="89" workbookViewId="0">
      <selection activeCell="E19" sqref="E19"/>
    </sheetView>
  </sheetViews>
  <sheetFormatPr defaultColWidth="10.6640625" defaultRowHeight="15.5" x14ac:dyDescent="0.35"/>
  <cols>
    <col min="1" max="1" width="6.6640625" customWidth="1"/>
    <col min="2" max="2" width="7.1640625" customWidth="1"/>
    <col min="3" max="3" width="11" customWidth="1"/>
    <col min="6" max="6" width="15" customWidth="1"/>
    <col min="7" max="7" width="6.6640625" customWidth="1"/>
    <col min="9" max="9" width="5.5" customWidth="1"/>
  </cols>
  <sheetData>
    <row r="2" spans="2:9" x14ac:dyDescent="0.35">
      <c r="B2" t="s">
        <v>0</v>
      </c>
      <c r="C2" t="s">
        <v>5</v>
      </c>
      <c r="D2" s="3" t="s">
        <v>1</v>
      </c>
      <c r="E2" s="3" t="s">
        <v>6</v>
      </c>
      <c r="F2" s="3" t="s">
        <v>47</v>
      </c>
      <c r="G2" s="3" t="s">
        <v>2</v>
      </c>
      <c r="H2" s="3" t="s">
        <v>3</v>
      </c>
      <c r="I2" s="3" t="s">
        <v>4</v>
      </c>
    </row>
    <row r="3" spans="2:9" x14ac:dyDescent="0.35">
      <c r="B3" s="4">
        <v>45076</v>
      </c>
      <c r="C3" t="s">
        <v>7</v>
      </c>
      <c r="D3" t="s">
        <v>40</v>
      </c>
      <c r="E3" t="s">
        <v>68</v>
      </c>
      <c r="F3" t="s">
        <v>51</v>
      </c>
      <c r="G3" s="1">
        <v>4500</v>
      </c>
      <c r="H3" s="1">
        <v>598</v>
      </c>
      <c r="I3" s="2">
        <f>H3/G3</f>
        <v>0.13288888888888889</v>
      </c>
    </row>
    <row r="4" spans="2:9" x14ac:dyDescent="0.35">
      <c r="B4" s="4">
        <v>45076</v>
      </c>
      <c r="C4" t="s">
        <v>8</v>
      </c>
      <c r="D4" t="s">
        <v>41</v>
      </c>
      <c r="E4" t="s">
        <v>69</v>
      </c>
      <c r="F4" t="s">
        <v>49</v>
      </c>
      <c r="G4" s="1">
        <v>3800</v>
      </c>
      <c r="H4" s="1">
        <v>1045</v>
      </c>
      <c r="I4" s="2">
        <f t="shared" ref="I4:I32" si="0">H4/G4</f>
        <v>0.27500000000000002</v>
      </c>
    </row>
    <row r="5" spans="2:9" x14ac:dyDescent="0.35">
      <c r="B5" s="4">
        <v>45076</v>
      </c>
      <c r="C5" t="s">
        <v>9</v>
      </c>
      <c r="D5" t="s">
        <v>42</v>
      </c>
      <c r="E5" t="s">
        <v>69</v>
      </c>
      <c r="G5" s="1">
        <v>3712.5</v>
      </c>
      <c r="H5" s="1">
        <v>1009</v>
      </c>
      <c r="I5" s="2">
        <f t="shared" si="0"/>
        <v>0.2717845117845118</v>
      </c>
    </row>
    <row r="6" spans="2:9" x14ac:dyDescent="0.35">
      <c r="B6" s="4">
        <v>45076</v>
      </c>
      <c r="C6" t="s">
        <v>10</v>
      </c>
      <c r="D6" t="s">
        <v>35</v>
      </c>
      <c r="E6" t="s">
        <v>70</v>
      </c>
      <c r="G6" s="1"/>
      <c r="H6" s="1">
        <v>779</v>
      </c>
      <c r="I6" s="2" t="e">
        <f t="shared" si="0"/>
        <v>#DIV/0!</v>
      </c>
    </row>
    <row r="7" spans="2:9" x14ac:dyDescent="0.35">
      <c r="B7" s="4">
        <v>45076</v>
      </c>
      <c r="C7" t="s">
        <v>11</v>
      </c>
      <c r="D7" t="s">
        <v>43</v>
      </c>
      <c r="E7" t="s">
        <v>70</v>
      </c>
      <c r="F7" t="s">
        <v>50</v>
      </c>
      <c r="G7" s="1">
        <v>5000</v>
      </c>
      <c r="H7" s="1">
        <v>684</v>
      </c>
      <c r="I7" s="2">
        <f t="shared" si="0"/>
        <v>0.1368</v>
      </c>
    </row>
    <row r="8" spans="2:9" ht="51" customHeight="1" x14ac:dyDescent="0.35">
      <c r="B8" s="4">
        <v>45077</v>
      </c>
      <c r="C8" t="s">
        <v>12</v>
      </c>
      <c r="D8" t="s">
        <v>44</v>
      </c>
      <c r="E8" t="s">
        <v>68</v>
      </c>
      <c r="F8" t="s">
        <v>51</v>
      </c>
      <c r="G8" s="1">
        <v>6100</v>
      </c>
      <c r="H8" s="1">
        <v>544</v>
      </c>
      <c r="I8" s="2">
        <f t="shared" si="0"/>
        <v>8.9180327868852466E-2</v>
      </c>
    </row>
    <row r="9" spans="2:9" x14ac:dyDescent="0.35">
      <c r="B9" s="4">
        <v>45077</v>
      </c>
      <c r="C9" t="s">
        <v>13</v>
      </c>
      <c r="D9" t="s">
        <v>45</v>
      </c>
      <c r="E9" t="s">
        <v>68</v>
      </c>
      <c r="F9" t="s">
        <v>51</v>
      </c>
      <c r="G9" s="1">
        <v>4625</v>
      </c>
      <c r="H9" s="1">
        <v>670</v>
      </c>
      <c r="I9" s="2">
        <f t="shared" si="0"/>
        <v>0.14486486486486486</v>
      </c>
    </row>
    <row r="10" spans="2:9" x14ac:dyDescent="0.35">
      <c r="B10" s="4">
        <v>45077</v>
      </c>
      <c r="C10" t="s">
        <v>14</v>
      </c>
      <c r="D10" t="s">
        <v>46</v>
      </c>
      <c r="E10" t="s">
        <v>68</v>
      </c>
      <c r="F10" t="s">
        <v>51</v>
      </c>
      <c r="G10" s="1">
        <v>3800</v>
      </c>
      <c r="H10" s="1">
        <v>2045</v>
      </c>
      <c r="I10" s="2">
        <f t="shared" si="0"/>
        <v>0.53815789473684206</v>
      </c>
    </row>
    <row r="11" spans="2:9" x14ac:dyDescent="0.35">
      <c r="B11" s="4">
        <v>45077</v>
      </c>
      <c r="C11" t="s">
        <v>15</v>
      </c>
      <c r="D11" t="s">
        <v>36</v>
      </c>
      <c r="E11" t="s">
        <v>68</v>
      </c>
      <c r="F11" t="s">
        <v>48</v>
      </c>
      <c r="G11" s="1">
        <v>3600</v>
      </c>
      <c r="H11" s="1">
        <v>1564</v>
      </c>
      <c r="I11" s="2">
        <f t="shared" si="0"/>
        <v>0.43444444444444447</v>
      </c>
    </row>
    <row r="12" spans="2:9" ht="44" customHeight="1" x14ac:dyDescent="0.35">
      <c r="B12" s="4">
        <v>45077</v>
      </c>
      <c r="C12" t="s">
        <v>16</v>
      </c>
      <c r="D12" t="s">
        <v>37</v>
      </c>
      <c r="E12" t="s">
        <v>68</v>
      </c>
      <c r="F12" t="s">
        <v>50</v>
      </c>
      <c r="G12" s="1">
        <v>5100</v>
      </c>
      <c r="H12" s="1">
        <v>1220</v>
      </c>
      <c r="I12" s="2">
        <f t="shared" si="0"/>
        <v>0.23921568627450981</v>
      </c>
    </row>
    <row r="13" spans="2:9" x14ac:dyDescent="0.35">
      <c r="B13" s="4">
        <v>45077</v>
      </c>
      <c r="C13" t="s">
        <v>17</v>
      </c>
      <c r="D13" t="s">
        <v>52</v>
      </c>
      <c r="E13" t="s">
        <v>68</v>
      </c>
      <c r="F13" t="s">
        <v>50</v>
      </c>
      <c r="G13" s="1">
        <v>4750</v>
      </c>
      <c r="H13" s="1">
        <v>1435</v>
      </c>
      <c r="I13" s="2">
        <f t="shared" si="0"/>
        <v>0.30210526315789471</v>
      </c>
    </row>
    <row r="14" spans="2:9" x14ac:dyDescent="0.35">
      <c r="B14" s="4">
        <v>45077</v>
      </c>
      <c r="C14" t="s">
        <v>18</v>
      </c>
      <c r="D14" t="s">
        <v>53</v>
      </c>
      <c r="E14" t="s">
        <v>70</v>
      </c>
      <c r="F14" t="s">
        <v>51</v>
      </c>
      <c r="G14" s="1">
        <v>6000</v>
      </c>
      <c r="H14" s="1">
        <v>998</v>
      </c>
      <c r="I14" s="2">
        <f t="shared" si="0"/>
        <v>0.16633333333333333</v>
      </c>
    </row>
    <row r="15" spans="2:9" x14ac:dyDescent="0.35">
      <c r="B15" s="4">
        <v>45077</v>
      </c>
      <c r="C15" t="s">
        <v>19</v>
      </c>
      <c r="D15" t="s">
        <v>54</v>
      </c>
      <c r="E15" t="s">
        <v>71</v>
      </c>
      <c r="F15" t="s">
        <v>50</v>
      </c>
      <c r="G15" s="1">
        <v>4500</v>
      </c>
      <c r="H15" s="1">
        <v>780</v>
      </c>
      <c r="I15" s="2">
        <f t="shared" si="0"/>
        <v>0.17333333333333334</v>
      </c>
    </row>
    <row r="16" spans="2:9" x14ac:dyDescent="0.35">
      <c r="B16" s="4">
        <v>45078</v>
      </c>
      <c r="C16" t="s">
        <v>20</v>
      </c>
      <c r="D16" t="s">
        <v>38</v>
      </c>
      <c r="E16" t="s">
        <v>71</v>
      </c>
      <c r="F16" t="s">
        <v>48</v>
      </c>
      <c r="G16" s="1"/>
      <c r="H16" s="1">
        <v>1044</v>
      </c>
      <c r="I16" s="2" t="e">
        <f t="shared" si="0"/>
        <v>#DIV/0!</v>
      </c>
    </row>
    <row r="17" spans="2:9" x14ac:dyDescent="0.35">
      <c r="B17" s="4">
        <v>45078</v>
      </c>
      <c r="C17" t="s">
        <v>21</v>
      </c>
      <c r="D17" t="s">
        <v>55</v>
      </c>
      <c r="E17" t="s">
        <v>71</v>
      </c>
      <c r="F17" t="s">
        <v>51</v>
      </c>
      <c r="G17" s="1">
        <v>3712.5</v>
      </c>
      <c r="H17" s="1">
        <v>1222</v>
      </c>
      <c r="I17" s="2">
        <f t="shared" si="0"/>
        <v>0.32915824915824915</v>
      </c>
    </row>
    <row r="18" spans="2:9" ht="38" customHeight="1" x14ac:dyDescent="0.35">
      <c r="B18" s="4">
        <v>45078</v>
      </c>
      <c r="C18" t="s">
        <v>22</v>
      </c>
      <c r="D18" t="s">
        <v>56</v>
      </c>
      <c r="E18" t="s">
        <v>71</v>
      </c>
      <c r="F18" t="s">
        <v>51</v>
      </c>
      <c r="G18" s="1">
        <v>4950</v>
      </c>
      <c r="H18" s="1">
        <v>1065</v>
      </c>
      <c r="I18" s="2">
        <f t="shared" si="0"/>
        <v>0.21515151515151515</v>
      </c>
    </row>
    <row r="19" spans="2:9" x14ac:dyDescent="0.35">
      <c r="B19" s="4">
        <v>45078</v>
      </c>
      <c r="C19" t="s">
        <v>23</v>
      </c>
      <c r="D19" t="s">
        <v>57</v>
      </c>
      <c r="E19" t="s">
        <v>70</v>
      </c>
      <c r="F19" t="s">
        <v>51</v>
      </c>
      <c r="G19" s="1">
        <v>4750</v>
      </c>
      <c r="H19" s="1">
        <v>810</v>
      </c>
      <c r="I19" s="2">
        <f t="shared" si="0"/>
        <v>0.17052631578947369</v>
      </c>
    </row>
    <row r="20" spans="2:9" ht="12" customHeight="1" x14ac:dyDescent="0.35">
      <c r="B20" s="4">
        <v>45078</v>
      </c>
      <c r="C20" t="s">
        <v>24</v>
      </c>
      <c r="D20" t="s">
        <v>58</v>
      </c>
      <c r="E20" t="s">
        <v>70</v>
      </c>
      <c r="F20" t="s">
        <v>51</v>
      </c>
      <c r="G20" s="1">
        <v>7320</v>
      </c>
      <c r="H20" s="1">
        <v>933</v>
      </c>
      <c r="I20" s="2">
        <f t="shared" si="0"/>
        <v>0.12745901639344262</v>
      </c>
    </row>
    <row r="21" spans="2:9" x14ac:dyDescent="0.35">
      <c r="B21" s="4">
        <v>45077</v>
      </c>
      <c r="C21" t="s">
        <v>18</v>
      </c>
      <c r="D21" t="s">
        <v>53</v>
      </c>
      <c r="E21" t="s">
        <v>70</v>
      </c>
      <c r="F21" t="s">
        <v>51</v>
      </c>
      <c r="G21" s="1">
        <v>6000</v>
      </c>
      <c r="H21" s="1">
        <v>998</v>
      </c>
      <c r="I21" s="2">
        <f t="shared" ref="I21:I22" si="1">H21/G21</f>
        <v>0.16633333333333333</v>
      </c>
    </row>
    <row r="22" spans="2:9" x14ac:dyDescent="0.35">
      <c r="B22" s="4">
        <v>45077</v>
      </c>
      <c r="C22" t="s">
        <v>19</v>
      </c>
      <c r="D22" t="s">
        <v>54</v>
      </c>
      <c r="E22" t="s">
        <v>71</v>
      </c>
      <c r="F22" t="s">
        <v>50</v>
      </c>
      <c r="G22" s="1">
        <v>4500</v>
      </c>
      <c r="H22" s="1">
        <v>780</v>
      </c>
      <c r="I22" s="2">
        <f t="shared" si="1"/>
        <v>0.17333333333333334</v>
      </c>
    </row>
    <row r="23" spans="2:9" ht="8" customHeight="1" x14ac:dyDescent="0.35">
      <c r="B23" s="4">
        <v>45078</v>
      </c>
      <c r="C23" t="s">
        <v>25</v>
      </c>
      <c r="D23" t="s">
        <v>59</v>
      </c>
      <c r="E23" t="s">
        <v>71</v>
      </c>
      <c r="F23" t="s">
        <v>51</v>
      </c>
      <c r="G23" s="1">
        <v>5087.5</v>
      </c>
      <c r="H23" s="1">
        <v>655</v>
      </c>
      <c r="I23" s="2">
        <f t="shared" si="0"/>
        <v>0.12874692874692875</v>
      </c>
    </row>
    <row r="24" spans="2:9" ht="96" customHeight="1" x14ac:dyDescent="0.35">
      <c r="B24" s="4">
        <v>45078</v>
      </c>
      <c r="C24" t="s">
        <v>26</v>
      </c>
      <c r="D24" t="s">
        <v>60</v>
      </c>
      <c r="E24" t="s">
        <v>71</v>
      </c>
      <c r="F24" t="s">
        <v>51</v>
      </c>
      <c r="G24" s="1">
        <v>4500</v>
      </c>
      <c r="H24" s="1">
        <v>722</v>
      </c>
      <c r="I24" s="2">
        <f t="shared" si="0"/>
        <v>0.16044444444444445</v>
      </c>
    </row>
    <row r="25" spans="2:9" x14ac:dyDescent="0.35">
      <c r="B25" s="4">
        <v>45078</v>
      </c>
      <c r="C25" t="s">
        <v>27</v>
      </c>
      <c r="D25" t="s">
        <v>61</v>
      </c>
      <c r="E25" t="s">
        <v>71</v>
      </c>
      <c r="F25" t="s">
        <v>48</v>
      </c>
      <c r="G25" s="1">
        <v>4250</v>
      </c>
      <c r="H25" s="1">
        <v>901</v>
      </c>
      <c r="I25" s="2">
        <f t="shared" si="0"/>
        <v>0.21199999999999999</v>
      </c>
    </row>
    <row r="26" spans="2:9" x14ac:dyDescent="0.35">
      <c r="B26" s="4">
        <v>45079</v>
      </c>
      <c r="C26" t="s">
        <v>28</v>
      </c>
      <c r="D26" t="s">
        <v>62</v>
      </c>
      <c r="E26" t="s">
        <v>71</v>
      </c>
      <c r="F26" t="s">
        <v>49</v>
      </c>
      <c r="G26" s="1">
        <v>5250</v>
      </c>
      <c r="H26" s="1">
        <v>1349</v>
      </c>
      <c r="I26" s="2">
        <f t="shared" si="0"/>
        <v>0.25695238095238093</v>
      </c>
    </row>
    <row r="27" spans="2:9" x14ac:dyDescent="0.35">
      <c r="B27" s="4">
        <v>45079</v>
      </c>
      <c r="C27" t="s">
        <v>29</v>
      </c>
      <c r="D27" t="s">
        <v>63</v>
      </c>
      <c r="E27" t="s">
        <v>69</v>
      </c>
      <c r="F27" t="s">
        <v>49</v>
      </c>
      <c r="G27" s="1">
        <v>6500</v>
      </c>
      <c r="H27" s="1">
        <v>1288</v>
      </c>
      <c r="I27" s="2">
        <f t="shared" si="0"/>
        <v>0.19815384615384615</v>
      </c>
    </row>
    <row r="28" spans="2:9" x14ac:dyDescent="0.35">
      <c r="B28" s="4">
        <v>45079</v>
      </c>
      <c r="C28" t="s">
        <v>30</v>
      </c>
      <c r="D28" t="s">
        <v>64</v>
      </c>
      <c r="E28" t="s">
        <v>69</v>
      </c>
      <c r="F28" t="s">
        <v>49</v>
      </c>
      <c r="G28" s="1">
        <v>7500</v>
      </c>
      <c r="H28" s="1">
        <v>1664</v>
      </c>
      <c r="I28" s="2">
        <f t="shared" si="0"/>
        <v>0.22186666666666666</v>
      </c>
    </row>
    <row r="29" spans="2:9" x14ac:dyDescent="0.35">
      <c r="B29" s="4">
        <v>45079</v>
      </c>
      <c r="C29" t="s">
        <v>31</v>
      </c>
      <c r="D29" t="s">
        <v>65</v>
      </c>
      <c r="E29" t="s">
        <v>69</v>
      </c>
      <c r="F29" t="s">
        <v>51</v>
      </c>
      <c r="G29" s="1">
        <v>5500</v>
      </c>
      <c r="H29" s="1">
        <v>1320</v>
      </c>
      <c r="I29" s="2">
        <f t="shared" si="0"/>
        <v>0.24</v>
      </c>
    </row>
    <row r="30" spans="2:9" x14ac:dyDescent="0.35">
      <c r="B30" s="4">
        <v>45079</v>
      </c>
      <c r="C30" t="s">
        <v>32</v>
      </c>
      <c r="D30" t="s">
        <v>66</v>
      </c>
      <c r="E30" t="s">
        <v>69</v>
      </c>
      <c r="F30" t="s">
        <v>51</v>
      </c>
      <c r="G30" s="1">
        <v>4625</v>
      </c>
      <c r="H30" s="1">
        <v>1001</v>
      </c>
      <c r="I30" s="2">
        <f t="shared" si="0"/>
        <v>0.21643243243243243</v>
      </c>
    </row>
    <row r="31" spans="2:9" x14ac:dyDescent="0.35">
      <c r="B31" s="4">
        <v>45079</v>
      </c>
      <c r="C31" t="s">
        <v>33</v>
      </c>
      <c r="D31" t="s">
        <v>67</v>
      </c>
      <c r="E31" t="s">
        <v>69</v>
      </c>
      <c r="F31" t="s">
        <v>51</v>
      </c>
      <c r="G31" s="1">
        <v>4500</v>
      </c>
      <c r="H31" s="1">
        <v>960</v>
      </c>
      <c r="I31" s="2">
        <f t="shared" si="0"/>
        <v>0.21333333333333335</v>
      </c>
    </row>
    <row r="32" spans="2:9" x14ac:dyDescent="0.35">
      <c r="B32" s="4">
        <v>45079</v>
      </c>
      <c r="C32" t="s">
        <v>34</v>
      </c>
      <c r="D32" t="s">
        <v>39</v>
      </c>
      <c r="E32" t="s">
        <v>69</v>
      </c>
      <c r="F32" t="s">
        <v>48</v>
      </c>
      <c r="G32" s="1">
        <v>5400</v>
      </c>
      <c r="H32" s="1">
        <v>540</v>
      </c>
      <c r="I32" s="2">
        <f t="shared" si="0"/>
        <v>0.1</v>
      </c>
    </row>
    <row r="33" spans="2:9" x14ac:dyDescent="0.35">
      <c r="B33" s="4">
        <v>45076</v>
      </c>
      <c r="C33" t="s">
        <v>11</v>
      </c>
      <c r="D33" t="s">
        <v>43</v>
      </c>
      <c r="E33" t="s">
        <v>70</v>
      </c>
      <c r="F33" t="s">
        <v>50</v>
      </c>
      <c r="G33" s="1">
        <v>5000</v>
      </c>
      <c r="H33" s="1">
        <v>684</v>
      </c>
      <c r="I33" s="2">
        <f t="shared" ref="I33" si="2">H33/G33</f>
        <v>0.1368</v>
      </c>
    </row>
    <row r="34" spans="2:9" x14ac:dyDescent="0.35">
      <c r="G34" s="1"/>
    </row>
    <row r="35" spans="2:9" x14ac:dyDescent="0.35">
      <c r="G35" s="1"/>
    </row>
    <row r="36" spans="2:9" x14ac:dyDescent="0.35">
      <c r="G36" s="1"/>
    </row>
    <row r="37" spans="2:9" x14ac:dyDescent="0.35">
      <c r="G37" s="1"/>
    </row>
    <row r="38" spans="2:9" x14ac:dyDescent="0.35">
      <c r="G38" s="1"/>
    </row>
    <row r="39" spans="2:9" x14ac:dyDescent="0.35">
      <c r="G39" s="1"/>
    </row>
    <row r="40" spans="2:9" x14ac:dyDescent="0.35">
      <c r="G40" s="1"/>
    </row>
    <row r="41" spans="2:9" x14ac:dyDescent="0.35">
      <c r="G41" s="1"/>
    </row>
    <row r="42" spans="2:9" x14ac:dyDescent="0.35">
      <c r="G4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B0F2B-6ED6-4455-88C8-6A2B169F9B40}">
  <dimension ref="A1:I38"/>
  <sheetViews>
    <sheetView zoomScale="89" zoomScaleNormal="89" workbookViewId="0">
      <pane ySplit="1" topLeftCell="A2" activePane="bottomLeft" state="frozen"/>
      <selection pane="bottomLeft" activeCell="I5" sqref="I5"/>
    </sheetView>
  </sheetViews>
  <sheetFormatPr defaultColWidth="10.6640625" defaultRowHeight="15.5" x14ac:dyDescent="0.35"/>
  <cols>
    <col min="1" max="1" width="10.1640625" bestFit="1" customWidth="1"/>
    <col min="2" max="2" width="27.75" bestFit="1" customWidth="1"/>
    <col min="3" max="3" width="15.08203125" bestFit="1" customWidth="1"/>
    <col min="4" max="4" width="9.9140625" bestFit="1" customWidth="1"/>
    <col min="5" max="5" width="8.75" bestFit="1" customWidth="1"/>
    <col min="6" max="6" width="7.5" bestFit="1" customWidth="1"/>
    <col min="7" max="7" width="9.08203125" bestFit="1" customWidth="1"/>
    <col min="8" max="8" width="8.08203125" bestFit="1" customWidth="1"/>
    <col min="9" max="9" width="12.1640625" bestFit="1" customWidth="1"/>
  </cols>
  <sheetData>
    <row r="1" spans="1:9" x14ac:dyDescent="0.35">
      <c r="A1" s="6" t="s">
        <v>0</v>
      </c>
      <c r="B1" s="6" t="s">
        <v>5</v>
      </c>
      <c r="C1" s="7" t="s">
        <v>1</v>
      </c>
      <c r="D1" s="7" t="s">
        <v>6</v>
      </c>
      <c r="E1" s="7" t="s">
        <v>95</v>
      </c>
      <c r="F1" s="7" t="s">
        <v>47</v>
      </c>
      <c r="G1" s="7" t="s">
        <v>2</v>
      </c>
      <c r="H1" s="7" t="s">
        <v>3</v>
      </c>
      <c r="I1" s="7" t="s">
        <v>4</v>
      </c>
    </row>
    <row r="2" spans="1:9" x14ac:dyDescent="0.35">
      <c r="A2" s="4">
        <v>45076</v>
      </c>
      <c r="B2" t="s">
        <v>104</v>
      </c>
      <c r="C2" t="s">
        <v>72</v>
      </c>
      <c r="D2" t="s">
        <v>96</v>
      </c>
      <c r="E2" t="s">
        <v>97</v>
      </c>
      <c r="F2" t="s">
        <v>51</v>
      </c>
      <c r="G2" s="1">
        <v>4500</v>
      </c>
      <c r="H2" s="1">
        <v>598</v>
      </c>
      <c r="I2" s="2">
        <f t="shared" ref="I2:I29" si="0">IFERROR(H2/G2,"NA")</f>
        <v>0.13288888888888889</v>
      </c>
    </row>
    <row r="3" spans="1:9" x14ac:dyDescent="0.35">
      <c r="A3" s="4">
        <v>45076</v>
      </c>
      <c r="B3" t="s">
        <v>105</v>
      </c>
      <c r="C3" t="s">
        <v>73</v>
      </c>
      <c r="D3" t="s">
        <v>98</v>
      </c>
      <c r="E3" t="s">
        <v>99</v>
      </c>
      <c r="F3" t="s">
        <v>49</v>
      </c>
      <c r="G3" s="1">
        <v>3800</v>
      </c>
      <c r="H3" s="1">
        <v>1045</v>
      </c>
      <c r="I3" s="2">
        <f t="shared" si="0"/>
        <v>0.27500000000000002</v>
      </c>
    </row>
    <row r="4" spans="1:9" x14ac:dyDescent="0.35">
      <c r="A4" s="4">
        <v>45076</v>
      </c>
      <c r="B4" t="s">
        <v>106</v>
      </c>
      <c r="C4" t="s">
        <v>74</v>
      </c>
      <c r="D4" t="s">
        <v>98</v>
      </c>
      <c r="E4" t="s">
        <v>99</v>
      </c>
      <c r="F4" t="s">
        <v>132</v>
      </c>
      <c r="G4" s="1">
        <v>3712.5</v>
      </c>
      <c r="H4" s="1">
        <v>1009</v>
      </c>
      <c r="I4" s="2">
        <f t="shared" si="0"/>
        <v>0.2717845117845118</v>
      </c>
    </row>
    <row r="5" spans="1:9" x14ac:dyDescent="0.35">
      <c r="A5" s="4">
        <v>45076</v>
      </c>
      <c r="B5" t="s">
        <v>107</v>
      </c>
      <c r="C5" t="s">
        <v>35</v>
      </c>
      <c r="D5" t="s">
        <v>100</v>
      </c>
      <c r="E5" t="s">
        <v>101</v>
      </c>
      <c r="F5" t="s">
        <v>132</v>
      </c>
      <c r="G5" s="1" t="s">
        <v>132</v>
      </c>
      <c r="H5" s="1">
        <v>779</v>
      </c>
      <c r="I5" s="19" t="str">
        <f t="shared" si="0"/>
        <v>NA</v>
      </c>
    </row>
    <row r="6" spans="1:9" x14ac:dyDescent="0.35">
      <c r="A6" s="4">
        <v>45076</v>
      </c>
      <c r="B6" t="s">
        <v>108</v>
      </c>
      <c r="C6" t="s">
        <v>75</v>
      </c>
      <c r="D6" t="s">
        <v>100</v>
      </c>
      <c r="E6" t="s">
        <v>101</v>
      </c>
      <c r="F6" t="s">
        <v>50</v>
      </c>
      <c r="G6" s="1">
        <v>5000</v>
      </c>
      <c r="H6" s="1">
        <v>684</v>
      </c>
      <c r="I6" s="2">
        <f t="shared" si="0"/>
        <v>0.1368</v>
      </c>
    </row>
    <row r="7" spans="1:9" x14ac:dyDescent="0.35">
      <c r="A7" s="4">
        <v>45077</v>
      </c>
      <c r="B7" t="s">
        <v>109</v>
      </c>
      <c r="C7" t="s">
        <v>76</v>
      </c>
      <c r="D7" t="s">
        <v>96</v>
      </c>
      <c r="E7" t="s">
        <v>97</v>
      </c>
      <c r="F7" t="s">
        <v>51</v>
      </c>
      <c r="G7" s="1">
        <v>6100</v>
      </c>
      <c r="H7" s="1">
        <v>544</v>
      </c>
      <c r="I7" s="2">
        <f t="shared" si="0"/>
        <v>8.9180327868852466E-2</v>
      </c>
    </row>
    <row r="8" spans="1:9" x14ac:dyDescent="0.35">
      <c r="A8" s="4">
        <v>45077</v>
      </c>
      <c r="B8" t="s">
        <v>110</v>
      </c>
      <c r="C8" t="s">
        <v>77</v>
      </c>
      <c r="D8" t="s">
        <v>96</v>
      </c>
      <c r="E8" t="s">
        <v>97</v>
      </c>
      <c r="F8" t="s">
        <v>51</v>
      </c>
      <c r="G8" s="1">
        <v>4625</v>
      </c>
      <c r="H8" s="1">
        <v>670</v>
      </c>
      <c r="I8" s="2">
        <f t="shared" si="0"/>
        <v>0.14486486486486486</v>
      </c>
    </row>
    <row r="9" spans="1:9" x14ac:dyDescent="0.35">
      <c r="A9" s="4">
        <v>45077</v>
      </c>
      <c r="B9" t="s">
        <v>111</v>
      </c>
      <c r="C9" t="s">
        <v>78</v>
      </c>
      <c r="D9" t="s">
        <v>96</v>
      </c>
      <c r="E9" t="s">
        <v>97</v>
      </c>
      <c r="F9" t="s">
        <v>51</v>
      </c>
      <c r="G9" s="1">
        <v>3800</v>
      </c>
      <c r="H9" s="1">
        <v>2045</v>
      </c>
      <c r="I9" s="2">
        <f t="shared" si="0"/>
        <v>0.53815789473684206</v>
      </c>
    </row>
    <row r="10" spans="1:9" x14ac:dyDescent="0.35">
      <c r="A10" s="4">
        <v>45077</v>
      </c>
      <c r="B10" t="s">
        <v>112</v>
      </c>
      <c r="C10" t="s">
        <v>36</v>
      </c>
      <c r="D10" t="s">
        <v>96</v>
      </c>
      <c r="E10" t="s">
        <v>97</v>
      </c>
      <c r="F10" t="s">
        <v>48</v>
      </c>
      <c r="G10" s="1">
        <v>3600</v>
      </c>
      <c r="H10" s="1">
        <v>1564</v>
      </c>
      <c r="I10" s="2">
        <f t="shared" si="0"/>
        <v>0.43444444444444447</v>
      </c>
    </row>
    <row r="11" spans="1:9" x14ac:dyDescent="0.35">
      <c r="A11" s="4">
        <v>45077</v>
      </c>
      <c r="B11" t="s">
        <v>113</v>
      </c>
      <c r="C11" t="s">
        <v>37</v>
      </c>
      <c r="D11" t="s">
        <v>96</v>
      </c>
      <c r="E11" t="s">
        <v>97</v>
      </c>
      <c r="F11" t="s">
        <v>50</v>
      </c>
      <c r="G11" s="1">
        <v>5100</v>
      </c>
      <c r="H11" s="1">
        <v>1220</v>
      </c>
      <c r="I11" s="2">
        <f t="shared" si="0"/>
        <v>0.23921568627450981</v>
      </c>
    </row>
    <row r="12" spans="1:9" x14ac:dyDescent="0.35">
      <c r="A12" s="4">
        <v>45077</v>
      </c>
      <c r="B12" t="s">
        <v>114</v>
      </c>
      <c r="C12" t="s">
        <v>79</v>
      </c>
      <c r="D12" t="s">
        <v>96</v>
      </c>
      <c r="E12" t="s">
        <v>97</v>
      </c>
      <c r="F12" t="s">
        <v>50</v>
      </c>
      <c r="G12" s="1">
        <v>4750</v>
      </c>
      <c r="H12" s="1">
        <v>1435</v>
      </c>
      <c r="I12" s="2">
        <f t="shared" si="0"/>
        <v>0.30210526315789471</v>
      </c>
    </row>
    <row r="13" spans="1:9" x14ac:dyDescent="0.35">
      <c r="A13" s="4">
        <v>45077</v>
      </c>
      <c r="B13" t="s">
        <v>115</v>
      </c>
      <c r="C13" t="s">
        <v>80</v>
      </c>
      <c r="D13" t="s">
        <v>100</v>
      </c>
      <c r="E13" t="s">
        <v>101</v>
      </c>
      <c r="F13" t="s">
        <v>51</v>
      </c>
      <c r="G13" s="1">
        <v>6000</v>
      </c>
      <c r="H13" s="1">
        <v>998</v>
      </c>
      <c r="I13" s="2">
        <f t="shared" si="0"/>
        <v>0.16633333333333333</v>
      </c>
    </row>
    <row r="14" spans="1:9" x14ac:dyDescent="0.35">
      <c r="A14" s="4">
        <v>45077</v>
      </c>
      <c r="B14" t="s">
        <v>116</v>
      </c>
      <c r="C14" t="s">
        <v>81</v>
      </c>
      <c r="D14" t="s">
        <v>102</v>
      </c>
      <c r="E14" t="s">
        <v>103</v>
      </c>
      <c r="F14" t="s">
        <v>50</v>
      </c>
      <c r="G14" s="1">
        <v>4500</v>
      </c>
      <c r="H14" s="1">
        <v>780</v>
      </c>
      <c r="I14" s="2">
        <f t="shared" si="0"/>
        <v>0.17333333333333334</v>
      </c>
    </row>
    <row r="15" spans="1:9" x14ac:dyDescent="0.35">
      <c r="A15" s="4">
        <v>45078</v>
      </c>
      <c r="B15" t="s">
        <v>117</v>
      </c>
      <c r="C15" t="s">
        <v>38</v>
      </c>
      <c r="D15" t="s">
        <v>102</v>
      </c>
      <c r="E15" t="s">
        <v>103</v>
      </c>
      <c r="F15" t="s">
        <v>48</v>
      </c>
      <c r="G15" s="1" t="s">
        <v>132</v>
      </c>
      <c r="H15" s="1">
        <v>1044</v>
      </c>
      <c r="I15" s="19" t="str">
        <f t="shared" si="0"/>
        <v>NA</v>
      </c>
    </row>
    <row r="16" spans="1:9" x14ac:dyDescent="0.35">
      <c r="A16" s="4">
        <v>45078</v>
      </c>
      <c r="B16" t="s">
        <v>118</v>
      </c>
      <c r="C16" t="s">
        <v>82</v>
      </c>
      <c r="D16" t="s">
        <v>102</v>
      </c>
      <c r="E16" t="s">
        <v>103</v>
      </c>
      <c r="F16" t="s">
        <v>51</v>
      </c>
      <c r="G16" s="1">
        <v>3712.5</v>
      </c>
      <c r="H16" s="1">
        <v>1222</v>
      </c>
      <c r="I16" s="2">
        <f t="shared" si="0"/>
        <v>0.32915824915824915</v>
      </c>
    </row>
    <row r="17" spans="1:9" x14ac:dyDescent="0.35">
      <c r="A17" s="4">
        <v>45078</v>
      </c>
      <c r="B17" t="s">
        <v>119</v>
      </c>
      <c r="C17" t="s">
        <v>83</v>
      </c>
      <c r="D17" t="s">
        <v>102</v>
      </c>
      <c r="E17" t="s">
        <v>103</v>
      </c>
      <c r="F17" t="s">
        <v>51</v>
      </c>
      <c r="G17" s="1">
        <v>4950</v>
      </c>
      <c r="H17" s="1">
        <v>1065</v>
      </c>
      <c r="I17" s="2">
        <f t="shared" si="0"/>
        <v>0.21515151515151515</v>
      </c>
    </row>
    <row r="18" spans="1:9" x14ac:dyDescent="0.35">
      <c r="A18" s="4">
        <v>45078</v>
      </c>
      <c r="B18" t="s">
        <v>120</v>
      </c>
      <c r="C18" t="s">
        <v>84</v>
      </c>
      <c r="D18" t="s">
        <v>100</v>
      </c>
      <c r="E18" t="s">
        <v>101</v>
      </c>
      <c r="F18" t="s">
        <v>51</v>
      </c>
      <c r="G18" s="1">
        <v>4750</v>
      </c>
      <c r="H18" s="1">
        <v>810</v>
      </c>
      <c r="I18" s="2">
        <f t="shared" si="0"/>
        <v>0.17052631578947369</v>
      </c>
    </row>
    <row r="19" spans="1:9" x14ac:dyDescent="0.35">
      <c r="A19" s="4">
        <v>45078</v>
      </c>
      <c r="B19" t="s">
        <v>121</v>
      </c>
      <c r="C19" t="s">
        <v>85</v>
      </c>
      <c r="D19" t="s">
        <v>100</v>
      </c>
      <c r="E19" t="s">
        <v>101</v>
      </c>
      <c r="F19" t="s">
        <v>51</v>
      </c>
      <c r="G19" s="1">
        <v>7320</v>
      </c>
      <c r="H19" s="1">
        <v>933</v>
      </c>
      <c r="I19" s="2">
        <f t="shared" si="0"/>
        <v>0.12745901639344262</v>
      </c>
    </row>
    <row r="20" spans="1:9" x14ac:dyDescent="0.35">
      <c r="A20" s="4">
        <v>45078</v>
      </c>
      <c r="B20" t="s">
        <v>122</v>
      </c>
      <c r="C20" t="s">
        <v>86</v>
      </c>
      <c r="D20" t="s">
        <v>102</v>
      </c>
      <c r="E20" t="s">
        <v>103</v>
      </c>
      <c r="F20" t="s">
        <v>51</v>
      </c>
      <c r="G20" s="1">
        <v>5087.5</v>
      </c>
      <c r="H20" s="1">
        <v>655</v>
      </c>
      <c r="I20" s="2">
        <f t="shared" si="0"/>
        <v>0.12874692874692875</v>
      </c>
    </row>
    <row r="21" spans="1:9" x14ac:dyDescent="0.35">
      <c r="A21" s="4">
        <v>45078</v>
      </c>
      <c r="B21" t="s">
        <v>123</v>
      </c>
      <c r="C21" t="s">
        <v>87</v>
      </c>
      <c r="D21" t="s">
        <v>102</v>
      </c>
      <c r="E21" t="s">
        <v>103</v>
      </c>
      <c r="F21" t="s">
        <v>51</v>
      </c>
      <c r="G21" s="1">
        <v>4500</v>
      </c>
      <c r="H21" s="1">
        <v>722</v>
      </c>
      <c r="I21" s="2">
        <f t="shared" si="0"/>
        <v>0.16044444444444445</v>
      </c>
    </row>
    <row r="22" spans="1:9" x14ac:dyDescent="0.35">
      <c r="A22" s="4">
        <v>45078</v>
      </c>
      <c r="B22" t="s">
        <v>124</v>
      </c>
      <c r="C22" t="s">
        <v>88</v>
      </c>
      <c r="D22" t="s">
        <v>102</v>
      </c>
      <c r="E22" t="s">
        <v>103</v>
      </c>
      <c r="F22" t="s">
        <v>48</v>
      </c>
      <c r="G22" s="1">
        <v>4250</v>
      </c>
      <c r="H22" s="1">
        <v>901</v>
      </c>
      <c r="I22" s="2">
        <f t="shared" si="0"/>
        <v>0.21199999999999999</v>
      </c>
    </row>
    <row r="23" spans="1:9" x14ac:dyDescent="0.35">
      <c r="A23" s="4">
        <v>45079</v>
      </c>
      <c r="B23" t="s">
        <v>125</v>
      </c>
      <c r="C23" t="s">
        <v>89</v>
      </c>
      <c r="D23" t="s">
        <v>102</v>
      </c>
      <c r="E23" t="s">
        <v>103</v>
      </c>
      <c r="F23" t="s">
        <v>49</v>
      </c>
      <c r="G23" s="1">
        <v>5250</v>
      </c>
      <c r="H23" s="1">
        <v>1349</v>
      </c>
      <c r="I23" s="2">
        <f t="shared" si="0"/>
        <v>0.25695238095238093</v>
      </c>
    </row>
    <row r="24" spans="1:9" x14ac:dyDescent="0.35">
      <c r="A24" s="4">
        <v>45079</v>
      </c>
      <c r="B24" t="s">
        <v>126</v>
      </c>
      <c r="C24" t="s">
        <v>90</v>
      </c>
      <c r="D24" t="s">
        <v>98</v>
      </c>
      <c r="E24" t="s">
        <v>99</v>
      </c>
      <c r="F24" t="s">
        <v>49</v>
      </c>
      <c r="G24" s="1">
        <v>6500</v>
      </c>
      <c r="H24" s="1">
        <v>1288</v>
      </c>
      <c r="I24" s="2">
        <f t="shared" si="0"/>
        <v>0.19815384615384615</v>
      </c>
    </row>
    <row r="25" spans="1:9" x14ac:dyDescent="0.35">
      <c r="A25" s="4">
        <v>45079</v>
      </c>
      <c r="B25" t="s">
        <v>127</v>
      </c>
      <c r="C25" t="s">
        <v>91</v>
      </c>
      <c r="D25" t="s">
        <v>98</v>
      </c>
      <c r="E25" t="s">
        <v>99</v>
      </c>
      <c r="F25" t="s">
        <v>49</v>
      </c>
      <c r="G25" s="1">
        <v>7500</v>
      </c>
      <c r="H25" s="1">
        <v>1664</v>
      </c>
      <c r="I25" s="2">
        <f t="shared" si="0"/>
        <v>0.22186666666666666</v>
      </c>
    </row>
    <row r="26" spans="1:9" x14ac:dyDescent="0.35">
      <c r="A26" s="4">
        <v>45079</v>
      </c>
      <c r="B26" t="s">
        <v>128</v>
      </c>
      <c r="C26" t="s">
        <v>92</v>
      </c>
      <c r="D26" t="s">
        <v>98</v>
      </c>
      <c r="E26" t="s">
        <v>99</v>
      </c>
      <c r="F26" t="s">
        <v>51</v>
      </c>
      <c r="G26" s="1">
        <v>5500</v>
      </c>
      <c r="H26" s="1">
        <v>1320</v>
      </c>
      <c r="I26" s="2">
        <f t="shared" si="0"/>
        <v>0.24</v>
      </c>
    </row>
    <row r="27" spans="1:9" x14ac:dyDescent="0.35">
      <c r="A27" s="4">
        <v>45079</v>
      </c>
      <c r="B27" t="s">
        <v>129</v>
      </c>
      <c r="C27" t="s">
        <v>93</v>
      </c>
      <c r="D27" t="s">
        <v>98</v>
      </c>
      <c r="E27" t="s">
        <v>99</v>
      </c>
      <c r="F27" t="s">
        <v>51</v>
      </c>
      <c r="G27" s="1">
        <v>4625</v>
      </c>
      <c r="H27" s="1">
        <v>1001</v>
      </c>
      <c r="I27" s="2">
        <f t="shared" si="0"/>
        <v>0.21643243243243243</v>
      </c>
    </row>
    <row r="28" spans="1:9" x14ac:dyDescent="0.35">
      <c r="A28" s="4">
        <v>45079</v>
      </c>
      <c r="B28" t="s">
        <v>130</v>
      </c>
      <c r="C28" t="s">
        <v>94</v>
      </c>
      <c r="D28" t="s">
        <v>98</v>
      </c>
      <c r="E28" t="s">
        <v>99</v>
      </c>
      <c r="F28" t="s">
        <v>51</v>
      </c>
      <c r="G28" s="1">
        <v>4500</v>
      </c>
      <c r="H28" s="1">
        <v>960</v>
      </c>
      <c r="I28" s="2">
        <f t="shared" si="0"/>
        <v>0.21333333333333335</v>
      </c>
    </row>
    <row r="29" spans="1:9" x14ac:dyDescent="0.35">
      <c r="A29" s="4">
        <v>45079</v>
      </c>
      <c r="B29" t="s">
        <v>131</v>
      </c>
      <c r="C29" t="s">
        <v>39</v>
      </c>
      <c r="D29" t="s">
        <v>98</v>
      </c>
      <c r="E29" t="s">
        <v>99</v>
      </c>
      <c r="F29" t="s">
        <v>48</v>
      </c>
      <c r="G29" s="1">
        <v>5400</v>
      </c>
      <c r="H29" s="1">
        <v>540</v>
      </c>
      <c r="I29" s="2">
        <f t="shared" si="0"/>
        <v>0.1</v>
      </c>
    </row>
    <row r="30" spans="1:9" x14ac:dyDescent="0.35">
      <c r="G30" s="1"/>
      <c r="I30" s="2"/>
    </row>
    <row r="31" spans="1:9" x14ac:dyDescent="0.35">
      <c r="F31" s="6" t="s">
        <v>133</v>
      </c>
      <c r="G31" s="8">
        <f>SUM(G2:G30)</f>
        <v>129332.5</v>
      </c>
      <c r="H31" s="9">
        <f>SUM(H2:H30)</f>
        <v>28845</v>
      </c>
      <c r="I31" s="10">
        <f t="shared" ref="I31" si="1">IFERROR(H31/G31,"NA")</f>
        <v>0.22302978756306419</v>
      </c>
    </row>
    <row r="32" spans="1:9" x14ac:dyDescent="0.35">
      <c r="G32" s="1"/>
    </row>
    <row r="33" spans="7:7" x14ac:dyDescent="0.35">
      <c r="G33" s="1"/>
    </row>
    <row r="34" spans="7:7" x14ac:dyDescent="0.35">
      <c r="G34" s="1"/>
    </row>
    <row r="35" spans="7:7" x14ac:dyDescent="0.35">
      <c r="G35" s="1"/>
    </row>
    <row r="36" spans="7:7" x14ac:dyDescent="0.35">
      <c r="G36" s="1"/>
    </row>
    <row r="37" spans="7:7" x14ac:dyDescent="0.35">
      <c r="G37" s="1"/>
    </row>
    <row r="38" spans="7:7" x14ac:dyDescent="0.35">
      <c r="G3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5CA72-9BA1-4A5C-8BE2-89792A4EF5C6}">
  <dimension ref="A1:V38"/>
  <sheetViews>
    <sheetView showGridLines="0" zoomScale="49" workbookViewId="0">
      <selection activeCell="H39" sqref="H39"/>
    </sheetView>
  </sheetViews>
  <sheetFormatPr defaultRowHeight="15.5" x14ac:dyDescent="0.35"/>
  <cols>
    <col min="1" max="1" width="10.6640625" bestFit="1" customWidth="1"/>
    <col min="2" max="2" width="31.1640625" bestFit="1" customWidth="1"/>
    <col min="3" max="3" width="18.4140625" bestFit="1" customWidth="1"/>
    <col min="4" max="4" width="20" bestFit="1" customWidth="1"/>
    <col min="5" max="5" width="10.25" bestFit="1" customWidth="1"/>
    <col min="6" max="6" width="31.1640625" bestFit="1" customWidth="1"/>
    <col min="7" max="8" width="18.4140625" bestFit="1" customWidth="1"/>
    <col min="9" max="9" width="12.1640625" bestFit="1" customWidth="1"/>
    <col min="10" max="11" width="31.1640625" bestFit="1" customWidth="1"/>
    <col min="12" max="12" width="12.1640625" bestFit="1" customWidth="1"/>
    <col min="13" max="13" width="12.1640625" customWidth="1"/>
    <col min="14" max="14" width="11.5" bestFit="1" customWidth="1"/>
    <col min="15" max="15" width="22.33203125" bestFit="1" customWidth="1"/>
    <col min="16" max="16" width="5.83203125" bestFit="1" customWidth="1"/>
    <col min="17" max="17" width="31.1640625" bestFit="1" customWidth="1"/>
    <col min="18" max="18" width="15.08203125" bestFit="1" customWidth="1"/>
    <col min="19" max="19" width="16.08203125" bestFit="1" customWidth="1"/>
    <col min="20" max="20" width="5.83203125" bestFit="1" customWidth="1"/>
    <col min="21" max="21" width="31.1640625" bestFit="1" customWidth="1"/>
    <col min="22" max="22" width="19" bestFit="1" customWidth="1"/>
    <col min="23" max="23" width="20" bestFit="1" customWidth="1"/>
    <col min="24" max="24" width="5.83203125" bestFit="1" customWidth="1"/>
    <col min="25" max="25" width="11" bestFit="1" customWidth="1"/>
    <col min="26" max="26" width="19" bestFit="1" customWidth="1"/>
    <col min="27" max="27" width="5.83203125" bestFit="1" customWidth="1"/>
    <col min="28" max="41" width="7.4140625" bestFit="1" customWidth="1"/>
    <col min="42" max="42" width="11" bestFit="1" customWidth="1"/>
  </cols>
  <sheetData>
    <row r="1" spans="1:22" x14ac:dyDescent="0.35">
      <c r="A1" s="6" t="s">
        <v>0</v>
      </c>
      <c r="B1" s="6" t="s">
        <v>5</v>
      </c>
      <c r="C1" s="7" t="s">
        <v>1</v>
      </c>
      <c r="D1" s="7" t="s">
        <v>6</v>
      </c>
      <c r="E1" s="7" t="s">
        <v>95</v>
      </c>
      <c r="F1" s="7" t="s">
        <v>47</v>
      </c>
      <c r="G1" s="7" t="s">
        <v>2</v>
      </c>
      <c r="H1" s="7" t="s">
        <v>3</v>
      </c>
      <c r="I1" s="7" t="s">
        <v>4</v>
      </c>
      <c r="J1" s="5"/>
      <c r="K1" s="11" t="s">
        <v>5</v>
      </c>
      <c r="L1" t="s">
        <v>138</v>
      </c>
      <c r="M1" s="5"/>
      <c r="N1" s="11" t="s">
        <v>5</v>
      </c>
      <c r="O1" t="s">
        <v>137</v>
      </c>
      <c r="P1" s="5"/>
      <c r="Q1" s="11" t="s">
        <v>5</v>
      </c>
      <c r="R1" t="s">
        <v>139</v>
      </c>
      <c r="S1" s="5"/>
      <c r="T1" s="5"/>
      <c r="U1" s="11" t="s">
        <v>6</v>
      </c>
      <c r="V1" t="s">
        <v>136</v>
      </c>
    </row>
    <row r="2" spans="1:22" x14ac:dyDescent="0.35">
      <c r="A2" s="4">
        <v>45079</v>
      </c>
      <c r="B2" t="s">
        <v>131</v>
      </c>
      <c r="C2" t="s">
        <v>39</v>
      </c>
      <c r="D2" t="s">
        <v>98</v>
      </c>
      <c r="E2" t="s">
        <v>99</v>
      </c>
      <c r="F2" t="s">
        <v>48</v>
      </c>
      <c r="G2" s="1">
        <v>5400</v>
      </c>
      <c r="H2" s="1">
        <v>540</v>
      </c>
      <c r="I2" s="2">
        <f t="shared" ref="I2:I29" si="0">IFERROR(H2/G2,"NA")</f>
        <v>0.1</v>
      </c>
      <c r="J2" s="5"/>
      <c r="K2" s="12" t="s">
        <v>131</v>
      </c>
      <c r="L2" s="13">
        <v>540</v>
      </c>
      <c r="M2" s="15"/>
      <c r="N2" s="12" t="s">
        <v>102</v>
      </c>
      <c r="O2" s="14">
        <v>0.2108266931124074</v>
      </c>
      <c r="P2" s="5"/>
      <c r="Q2" s="12" t="s">
        <v>117</v>
      </c>
      <c r="R2" s="13">
        <v>0</v>
      </c>
      <c r="S2" s="5"/>
      <c r="T2" s="5"/>
    </row>
    <row r="3" spans="1:22" x14ac:dyDescent="0.35">
      <c r="A3" s="4">
        <v>45077</v>
      </c>
      <c r="B3" t="s">
        <v>109</v>
      </c>
      <c r="C3" t="s">
        <v>76</v>
      </c>
      <c r="D3" t="s">
        <v>96</v>
      </c>
      <c r="E3" t="s">
        <v>97</v>
      </c>
      <c r="F3" t="s">
        <v>51</v>
      </c>
      <c r="G3" s="1">
        <v>6100</v>
      </c>
      <c r="H3" s="1">
        <v>544</v>
      </c>
      <c r="I3" s="2">
        <f t="shared" si="0"/>
        <v>8.9180327868852466E-2</v>
      </c>
      <c r="J3" s="5"/>
      <c r="K3" s="12" t="s">
        <v>109</v>
      </c>
      <c r="L3" s="13">
        <v>544</v>
      </c>
      <c r="M3" s="15"/>
      <c r="N3" s="12" t="s">
        <v>96</v>
      </c>
      <c r="O3" s="14">
        <v>0.26869391003375676</v>
      </c>
      <c r="P3" s="5"/>
      <c r="Q3" s="12" t="s">
        <v>107</v>
      </c>
      <c r="R3" s="13">
        <v>0</v>
      </c>
      <c r="S3" s="5"/>
      <c r="T3" s="5"/>
      <c r="U3" s="11" t="s">
        <v>5</v>
      </c>
      <c r="V3" t="s">
        <v>135</v>
      </c>
    </row>
    <row r="4" spans="1:22" x14ac:dyDescent="0.35">
      <c r="A4" s="4">
        <v>45076</v>
      </c>
      <c r="B4" t="s">
        <v>104</v>
      </c>
      <c r="C4" t="s">
        <v>72</v>
      </c>
      <c r="D4" t="s">
        <v>96</v>
      </c>
      <c r="E4" t="s">
        <v>97</v>
      </c>
      <c r="F4" t="s">
        <v>51</v>
      </c>
      <c r="G4" s="1">
        <v>4500</v>
      </c>
      <c r="H4" s="1">
        <v>598</v>
      </c>
      <c r="I4" s="2">
        <f t="shared" si="0"/>
        <v>0.13288888888888889</v>
      </c>
      <c r="J4" s="5"/>
      <c r="K4" s="12" t="s">
        <v>104</v>
      </c>
      <c r="L4" s="13">
        <v>598</v>
      </c>
      <c r="M4" s="15"/>
      <c r="N4" s="12" t="s">
        <v>100</v>
      </c>
      <c r="O4" s="14">
        <v>0.15027966637906243</v>
      </c>
      <c r="P4" s="5"/>
      <c r="Q4" s="12" t="s">
        <v>112</v>
      </c>
      <c r="R4" s="13">
        <v>3600</v>
      </c>
      <c r="S4" s="5"/>
      <c r="T4" s="5"/>
      <c r="U4" s="12" t="s">
        <v>117</v>
      </c>
      <c r="V4" s="14">
        <v>0</v>
      </c>
    </row>
    <row r="5" spans="1:22" x14ac:dyDescent="0.35">
      <c r="A5" s="4">
        <v>45078</v>
      </c>
      <c r="B5" t="s">
        <v>122</v>
      </c>
      <c r="C5" t="s">
        <v>86</v>
      </c>
      <c r="D5" t="s">
        <v>102</v>
      </c>
      <c r="E5" t="s">
        <v>103</v>
      </c>
      <c r="F5" t="s">
        <v>51</v>
      </c>
      <c r="G5" s="1">
        <v>5087.5</v>
      </c>
      <c r="H5" s="1">
        <v>655</v>
      </c>
      <c r="I5" s="2">
        <f t="shared" si="0"/>
        <v>0.12874692874692875</v>
      </c>
      <c r="J5" s="5"/>
      <c r="K5" s="12" t="s">
        <v>122</v>
      </c>
      <c r="L5" s="13">
        <v>655</v>
      </c>
      <c r="M5" s="15"/>
      <c r="N5" s="12" t="s">
        <v>98</v>
      </c>
      <c r="O5" s="14">
        <v>0.21707134879634882</v>
      </c>
      <c r="P5" s="5"/>
      <c r="Q5" s="12" t="s">
        <v>118</v>
      </c>
      <c r="R5" s="13">
        <v>3712.5</v>
      </c>
      <c r="S5" s="5"/>
      <c r="T5" s="5"/>
      <c r="U5" s="12" t="s">
        <v>107</v>
      </c>
      <c r="V5" s="14">
        <v>0</v>
      </c>
    </row>
    <row r="6" spans="1:22" x14ac:dyDescent="0.35">
      <c r="A6" s="4">
        <v>45077</v>
      </c>
      <c r="B6" t="s">
        <v>110</v>
      </c>
      <c r="C6" t="s">
        <v>77</v>
      </c>
      <c r="D6" t="s">
        <v>96</v>
      </c>
      <c r="E6" t="s">
        <v>97</v>
      </c>
      <c r="F6" t="s">
        <v>51</v>
      </c>
      <c r="G6" s="1">
        <v>4625</v>
      </c>
      <c r="H6" s="1">
        <v>670</v>
      </c>
      <c r="I6" s="2">
        <f t="shared" si="0"/>
        <v>0.14486486486486486</v>
      </c>
      <c r="J6" s="5"/>
      <c r="K6" s="12" t="s">
        <v>110</v>
      </c>
      <c r="L6" s="13">
        <v>670</v>
      </c>
      <c r="M6" s="15"/>
      <c r="N6" s="12" t="s">
        <v>134</v>
      </c>
      <c r="O6" s="14">
        <v>0.21901283376577649</v>
      </c>
      <c r="P6" s="5"/>
      <c r="Q6" s="12" t="s">
        <v>106</v>
      </c>
      <c r="R6" s="13">
        <v>3712.5</v>
      </c>
      <c r="S6" s="5"/>
      <c r="T6" s="5"/>
      <c r="U6" s="12" t="s">
        <v>109</v>
      </c>
      <c r="V6" s="14">
        <v>8.9180327868852466E-2</v>
      </c>
    </row>
    <row r="7" spans="1:22" x14ac:dyDescent="0.35">
      <c r="A7" s="4">
        <v>45076</v>
      </c>
      <c r="B7" t="s">
        <v>108</v>
      </c>
      <c r="C7" t="s">
        <v>75</v>
      </c>
      <c r="D7" t="s">
        <v>100</v>
      </c>
      <c r="E7" t="s">
        <v>101</v>
      </c>
      <c r="F7" t="s">
        <v>50</v>
      </c>
      <c r="G7" s="1">
        <v>5000</v>
      </c>
      <c r="H7" s="1">
        <v>684</v>
      </c>
      <c r="I7" s="2">
        <f t="shared" si="0"/>
        <v>0.1368</v>
      </c>
      <c r="J7" s="5"/>
      <c r="K7" s="12" t="s">
        <v>108</v>
      </c>
      <c r="L7" s="13">
        <v>684</v>
      </c>
      <c r="M7" s="15"/>
      <c r="O7" s="13"/>
      <c r="P7" s="5"/>
      <c r="Q7" s="12" t="s">
        <v>111</v>
      </c>
      <c r="R7" s="13">
        <v>3800</v>
      </c>
      <c r="S7" s="5"/>
      <c r="T7" s="5"/>
      <c r="U7" s="12" t="s">
        <v>131</v>
      </c>
      <c r="V7" s="14">
        <v>0.1</v>
      </c>
    </row>
    <row r="8" spans="1:22" x14ac:dyDescent="0.35">
      <c r="A8" s="4">
        <v>45078</v>
      </c>
      <c r="B8" t="s">
        <v>123</v>
      </c>
      <c r="C8" t="s">
        <v>87</v>
      </c>
      <c r="D8" t="s">
        <v>102</v>
      </c>
      <c r="E8" t="s">
        <v>103</v>
      </c>
      <c r="F8" t="s">
        <v>51</v>
      </c>
      <c r="G8" s="1">
        <v>4500</v>
      </c>
      <c r="H8" s="1">
        <v>722</v>
      </c>
      <c r="I8" s="2">
        <f t="shared" si="0"/>
        <v>0.16044444444444445</v>
      </c>
      <c r="J8" s="5"/>
      <c r="K8" s="12" t="s">
        <v>123</v>
      </c>
      <c r="L8" s="13">
        <v>722</v>
      </c>
      <c r="M8" s="15"/>
      <c r="O8" s="13"/>
      <c r="P8" s="5"/>
      <c r="Q8" s="12" t="s">
        <v>105</v>
      </c>
      <c r="R8" s="13">
        <v>3800</v>
      </c>
      <c r="S8" s="5"/>
      <c r="T8" s="5"/>
      <c r="U8" s="12" t="s">
        <v>121</v>
      </c>
      <c r="V8" s="14">
        <v>0.12745901639344262</v>
      </c>
    </row>
    <row r="9" spans="1:22" x14ac:dyDescent="0.35">
      <c r="A9" s="4">
        <v>45076</v>
      </c>
      <c r="B9" t="s">
        <v>107</v>
      </c>
      <c r="C9" t="s">
        <v>35</v>
      </c>
      <c r="D9" t="s">
        <v>100</v>
      </c>
      <c r="E9" t="s">
        <v>101</v>
      </c>
      <c r="F9" t="s">
        <v>132</v>
      </c>
      <c r="G9" s="1" t="s">
        <v>132</v>
      </c>
      <c r="H9" s="1">
        <v>779</v>
      </c>
      <c r="I9" s="19" t="str">
        <f t="shared" si="0"/>
        <v>NA</v>
      </c>
      <c r="J9" s="5"/>
      <c r="K9" s="12" t="s">
        <v>107</v>
      </c>
      <c r="L9" s="13">
        <v>779</v>
      </c>
      <c r="M9" s="15"/>
      <c r="O9" s="13"/>
      <c r="P9" s="5"/>
      <c r="Q9" s="12" t="s">
        <v>124</v>
      </c>
      <c r="R9" s="13">
        <v>4250</v>
      </c>
      <c r="S9" s="5"/>
      <c r="T9" s="5"/>
      <c r="U9" s="12" t="s">
        <v>122</v>
      </c>
      <c r="V9" s="14">
        <v>0.12874692874692875</v>
      </c>
    </row>
    <row r="10" spans="1:22" x14ac:dyDescent="0.35">
      <c r="A10" s="4">
        <v>45077</v>
      </c>
      <c r="B10" t="s">
        <v>116</v>
      </c>
      <c r="C10" t="s">
        <v>81</v>
      </c>
      <c r="D10" t="s">
        <v>102</v>
      </c>
      <c r="E10" t="s">
        <v>103</v>
      </c>
      <c r="F10" t="s">
        <v>50</v>
      </c>
      <c r="G10" s="1">
        <v>4500</v>
      </c>
      <c r="H10" s="1">
        <v>780</v>
      </c>
      <c r="I10" s="2">
        <f t="shared" si="0"/>
        <v>0.17333333333333334</v>
      </c>
      <c r="J10" s="5"/>
      <c r="K10" s="12" t="s">
        <v>116</v>
      </c>
      <c r="L10" s="13">
        <v>780</v>
      </c>
      <c r="M10" s="15"/>
      <c r="O10" s="13"/>
      <c r="P10" s="5"/>
      <c r="Q10" s="12" t="s">
        <v>123</v>
      </c>
      <c r="R10" s="13">
        <v>4500</v>
      </c>
      <c r="S10" s="5"/>
      <c r="T10" s="5"/>
      <c r="U10" s="12" t="s">
        <v>104</v>
      </c>
      <c r="V10" s="14">
        <v>0.13288888888888889</v>
      </c>
    </row>
    <row r="11" spans="1:22" x14ac:dyDescent="0.35">
      <c r="A11" s="4">
        <v>45078</v>
      </c>
      <c r="B11" t="s">
        <v>120</v>
      </c>
      <c r="C11" t="s">
        <v>84</v>
      </c>
      <c r="D11" t="s">
        <v>100</v>
      </c>
      <c r="E11" t="s">
        <v>101</v>
      </c>
      <c r="F11" t="s">
        <v>51</v>
      </c>
      <c r="G11" s="1">
        <v>4750</v>
      </c>
      <c r="H11" s="1">
        <v>810</v>
      </c>
      <c r="I11" s="2">
        <f t="shared" si="0"/>
        <v>0.17052631578947369</v>
      </c>
      <c r="J11" s="5"/>
      <c r="K11" s="12" t="s">
        <v>120</v>
      </c>
      <c r="L11" s="13">
        <v>810</v>
      </c>
      <c r="M11" s="15"/>
      <c r="O11" s="13"/>
      <c r="P11" s="5"/>
      <c r="Q11" s="12" t="s">
        <v>116</v>
      </c>
      <c r="R11" s="13">
        <v>4500</v>
      </c>
      <c r="S11" s="5"/>
      <c r="T11" s="5"/>
      <c r="U11" s="12" t="s">
        <v>108</v>
      </c>
      <c r="V11" s="14">
        <v>0.1368</v>
      </c>
    </row>
    <row r="12" spans="1:22" x14ac:dyDescent="0.35">
      <c r="A12" s="4">
        <v>45078</v>
      </c>
      <c r="B12" t="s">
        <v>124</v>
      </c>
      <c r="C12" t="s">
        <v>88</v>
      </c>
      <c r="D12" t="s">
        <v>102</v>
      </c>
      <c r="E12" t="s">
        <v>103</v>
      </c>
      <c r="F12" t="s">
        <v>48</v>
      </c>
      <c r="G12" s="1">
        <v>4250</v>
      </c>
      <c r="H12" s="1">
        <v>901</v>
      </c>
      <c r="I12" s="2">
        <f t="shared" si="0"/>
        <v>0.21199999999999999</v>
      </c>
      <c r="J12" s="5"/>
      <c r="K12" s="12" t="s">
        <v>124</v>
      </c>
      <c r="L12" s="13">
        <v>901</v>
      </c>
      <c r="M12" s="15"/>
      <c r="O12" s="13"/>
      <c r="P12" s="5"/>
      <c r="Q12" s="12" t="s">
        <v>104</v>
      </c>
      <c r="R12" s="13">
        <v>4500</v>
      </c>
      <c r="S12" s="5"/>
      <c r="T12" s="5"/>
      <c r="U12" s="12" t="s">
        <v>110</v>
      </c>
      <c r="V12" s="14">
        <v>0.14486486486486486</v>
      </c>
    </row>
    <row r="13" spans="1:22" x14ac:dyDescent="0.35">
      <c r="A13" s="4">
        <v>45078</v>
      </c>
      <c r="B13" t="s">
        <v>121</v>
      </c>
      <c r="C13" t="s">
        <v>85</v>
      </c>
      <c r="D13" t="s">
        <v>100</v>
      </c>
      <c r="E13" t="s">
        <v>101</v>
      </c>
      <c r="F13" t="s">
        <v>51</v>
      </c>
      <c r="G13" s="1">
        <v>7320</v>
      </c>
      <c r="H13" s="1">
        <v>933</v>
      </c>
      <c r="I13" s="2">
        <f t="shared" si="0"/>
        <v>0.12745901639344262</v>
      </c>
      <c r="J13" s="5"/>
      <c r="K13" s="12" t="s">
        <v>121</v>
      </c>
      <c r="L13" s="13">
        <v>933</v>
      </c>
      <c r="M13" s="15"/>
      <c r="O13" s="13"/>
      <c r="P13" s="5"/>
      <c r="Q13" s="12" t="s">
        <v>130</v>
      </c>
      <c r="R13" s="13">
        <v>4500</v>
      </c>
      <c r="S13" s="5"/>
      <c r="T13" s="5"/>
      <c r="U13" s="12" t="s">
        <v>123</v>
      </c>
      <c r="V13" s="14">
        <v>0.16044444444444445</v>
      </c>
    </row>
    <row r="14" spans="1:22" x14ac:dyDescent="0.35">
      <c r="A14" s="4">
        <v>45079</v>
      </c>
      <c r="B14" t="s">
        <v>130</v>
      </c>
      <c r="C14" t="s">
        <v>94</v>
      </c>
      <c r="D14" t="s">
        <v>98</v>
      </c>
      <c r="E14" t="s">
        <v>99</v>
      </c>
      <c r="F14" t="s">
        <v>51</v>
      </c>
      <c r="G14" s="1">
        <v>4500</v>
      </c>
      <c r="H14" s="1">
        <v>960</v>
      </c>
      <c r="I14" s="2">
        <f t="shared" si="0"/>
        <v>0.21333333333333335</v>
      </c>
      <c r="J14" s="5"/>
      <c r="K14" s="12" t="s">
        <v>130</v>
      </c>
      <c r="L14" s="13">
        <v>960</v>
      </c>
      <c r="M14" s="15"/>
      <c r="P14" s="5"/>
      <c r="Q14" s="12" t="s">
        <v>129</v>
      </c>
      <c r="R14" s="13">
        <v>4625</v>
      </c>
      <c r="S14" s="5"/>
      <c r="T14" s="5"/>
      <c r="U14" s="12" t="s">
        <v>115</v>
      </c>
      <c r="V14" s="14">
        <v>0.16633333333333333</v>
      </c>
    </row>
    <row r="15" spans="1:22" x14ac:dyDescent="0.35">
      <c r="A15" s="4">
        <v>45077</v>
      </c>
      <c r="B15" t="s">
        <v>115</v>
      </c>
      <c r="C15" t="s">
        <v>80</v>
      </c>
      <c r="D15" t="s">
        <v>100</v>
      </c>
      <c r="E15" t="s">
        <v>101</v>
      </c>
      <c r="F15" t="s">
        <v>51</v>
      </c>
      <c r="G15" s="1">
        <v>6000</v>
      </c>
      <c r="H15" s="1">
        <v>998</v>
      </c>
      <c r="I15" s="2">
        <f t="shared" si="0"/>
        <v>0.16633333333333333</v>
      </c>
      <c r="J15" s="5"/>
      <c r="K15" s="12" t="s">
        <v>115</v>
      </c>
      <c r="L15" s="13">
        <v>998</v>
      </c>
      <c r="M15" s="15"/>
      <c r="P15" s="5"/>
      <c r="Q15" s="12" t="s">
        <v>110</v>
      </c>
      <c r="R15" s="13">
        <v>4625</v>
      </c>
      <c r="S15" s="5"/>
      <c r="T15" s="5"/>
      <c r="U15" s="12" t="s">
        <v>120</v>
      </c>
      <c r="V15" s="14">
        <v>0.17052631578947369</v>
      </c>
    </row>
    <row r="16" spans="1:22" x14ac:dyDescent="0.35">
      <c r="A16" s="4">
        <v>45079</v>
      </c>
      <c r="B16" t="s">
        <v>129</v>
      </c>
      <c r="C16" t="s">
        <v>93</v>
      </c>
      <c r="D16" t="s">
        <v>98</v>
      </c>
      <c r="E16" t="s">
        <v>99</v>
      </c>
      <c r="F16" t="s">
        <v>51</v>
      </c>
      <c r="G16" s="1">
        <v>4625</v>
      </c>
      <c r="H16" s="1">
        <v>1001</v>
      </c>
      <c r="I16" s="2">
        <f t="shared" si="0"/>
        <v>0.21643243243243243</v>
      </c>
      <c r="J16" s="5"/>
      <c r="K16" s="12" t="s">
        <v>129</v>
      </c>
      <c r="L16" s="13">
        <v>1001</v>
      </c>
      <c r="M16" s="15"/>
      <c r="P16" s="5"/>
      <c r="Q16" s="12" t="s">
        <v>120</v>
      </c>
      <c r="R16" s="13">
        <v>4750</v>
      </c>
      <c r="S16" s="5"/>
      <c r="T16" s="5"/>
      <c r="U16" s="12" t="s">
        <v>116</v>
      </c>
      <c r="V16" s="14">
        <v>0.17333333333333334</v>
      </c>
    </row>
    <row r="17" spans="1:22" x14ac:dyDescent="0.35">
      <c r="A17" s="4">
        <v>45076</v>
      </c>
      <c r="B17" t="s">
        <v>106</v>
      </c>
      <c r="C17" t="s">
        <v>74</v>
      </c>
      <c r="D17" t="s">
        <v>98</v>
      </c>
      <c r="E17" t="s">
        <v>99</v>
      </c>
      <c r="F17" t="s">
        <v>132</v>
      </c>
      <c r="G17" s="1">
        <v>3712.5</v>
      </c>
      <c r="H17" s="1">
        <v>1009</v>
      </c>
      <c r="I17" s="2">
        <f t="shared" si="0"/>
        <v>0.2717845117845118</v>
      </c>
      <c r="J17" s="5"/>
      <c r="K17" s="12" t="s">
        <v>106</v>
      </c>
      <c r="L17" s="13">
        <v>1009</v>
      </c>
      <c r="M17" s="15"/>
      <c r="P17" s="5"/>
      <c r="Q17" s="12" t="s">
        <v>114</v>
      </c>
      <c r="R17" s="13">
        <v>4750</v>
      </c>
      <c r="S17" s="5"/>
      <c r="T17" s="5"/>
      <c r="U17" s="12" t="s">
        <v>126</v>
      </c>
      <c r="V17" s="14">
        <v>0.19815384615384615</v>
      </c>
    </row>
    <row r="18" spans="1:22" x14ac:dyDescent="0.35">
      <c r="A18" s="4">
        <v>45078</v>
      </c>
      <c r="B18" t="s">
        <v>117</v>
      </c>
      <c r="C18" t="s">
        <v>38</v>
      </c>
      <c r="D18" t="s">
        <v>102</v>
      </c>
      <c r="E18" t="s">
        <v>103</v>
      </c>
      <c r="F18" t="s">
        <v>48</v>
      </c>
      <c r="G18" s="1" t="s">
        <v>132</v>
      </c>
      <c r="H18" s="1">
        <v>1044</v>
      </c>
      <c r="I18" s="19" t="str">
        <f t="shared" si="0"/>
        <v>NA</v>
      </c>
      <c r="J18" s="5"/>
      <c r="K18" s="12" t="s">
        <v>117</v>
      </c>
      <c r="L18" s="13">
        <v>1044</v>
      </c>
      <c r="M18" s="15"/>
      <c r="P18" s="5"/>
      <c r="Q18" s="12" t="s">
        <v>119</v>
      </c>
      <c r="R18" s="13">
        <v>4950</v>
      </c>
      <c r="S18" s="5"/>
      <c r="T18" s="5"/>
      <c r="U18" s="12" t="s">
        <v>124</v>
      </c>
      <c r="V18" s="14">
        <v>0.21199999999999999</v>
      </c>
    </row>
    <row r="19" spans="1:22" x14ac:dyDescent="0.35">
      <c r="A19" s="4">
        <v>45076</v>
      </c>
      <c r="B19" t="s">
        <v>105</v>
      </c>
      <c r="C19" t="s">
        <v>73</v>
      </c>
      <c r="D19" t="s">
        <v>98</v>
      </c>
      <c r="E19" t="s">
        <v>99</v>
      </c>
      <c r="F19" t="s">
        <v>49</v>
      </c>
      <c r="G19" s="1">
        <v>3800</v>
      </c>
      <c r="H19" s="1">
        <v>1045</v>
      </c>
      <c r="I19" s="2">
        <f t="shared" si="0"/>
        <v>0.27500000000000002</v>
      </c>
      <c r="J19" s="5"/>
      <c r="K19" s="12" t="s">
        <v>105</v>
      </c>
      <c r="L19" s="13">
        <v>1045</v>
      </c>
      <c r="M19" s="15"/>
      <c r="P19" s="5"/>
      <c r="Q19" s="12" t="s">
        <v>108</v>
      </c>
      <c r="R19" s="13">
        <v>5000</v>
      </c>
      <c r="S19" s="5"/>
      <c r="T19" s="5"/>
      <c r="U19" s="12" t="s">
        <v>130</v>
      </c>
      <c r="V19" s="14">
        <v>0.21333333333333335</v>
      </c>
    </row>
    <row r="20" spans="1:22" x14ac:dyDescent="0.35">
      <c r="A20" s="4">
        <v>45078</v>
      </c>
      <c r="B20" t="s">
        <v>119</v>
      </c>
      <c r="C20" t="s">
        <v>83</v>
      </c>
      <c r="D20" t="s">
        <v>102</v>
      </c>
      <c r="E20" t="s">
        <v>103</v>
      </c>
      <c r="F20" t="s">
        <v>51</v>
      </c>
      <c r="G20" s="1">
        <v>4950</v>
      </c>
      <c r="H20" s="1">
        <v>1065</v>
      </c>
      <c r="I20" s="2">
        <f t="shared" si="0"/>
        <v>0.21515151515151515</v>
      </c>
      <c r="J20" s="5"/>
      <c r="K20" s="12" t="s">
        <v>119</v>
      </c>
      <c r="L20" s="13">
        <v>1065</v>
      </c>
      <c r="M20" s="15"/>
      <c r="O20" s="13"/>
      <c r="P20" s="5"/>
      <c r="Q20" s="12" t="s">
        <v>122</v>
      </c>
      <c r="R20" s="13">
        <v>5087.5</v>
      </c>
      <c r="S20" s="5"/>
      <c r="T20" s="5"/>
      <c r="U20" s="12" t="s">
        <v>119</v>
      </c>
      <c r="V20" s="14">
        <v>0.21515151515151515</v>
      </c>
    </row>
    <row r="21" spans="1:22" x14ac:dyDescent="0.35">
      <c r="A21" s="4">
        <v>45077</v>
      </c>
      <c r="B21" t="s">
        <v>113</v>
      </c>
      <c r="C21" t="s">
        <v>37</v>
      </c>
      <c r="D21" t="s">
        <v>96</v>
      </c>
      <c r="E21" t="s">
        <v>97</v>
      </c>
      <c r="F21" t="s">
        <v>50</v>
      </c>
      <c r="G21" s="1">
        <v>5100</v>
      </c>
      <c r="H21" s="1">
        <v>1220</v>
      </c>
      <c r="I21" s="2">
        <f t="shared" si="0"/>
        <v>0.23921568627450981</v>
      </c>
      <c r="J21" s="5"/>
      <c r="K21" s="12" t="s">
        <v>113</v>
      </c>
      <c r="L21" s="13">
        <v>1220</v>
      </c>
      <c r="M21" s="15"/>
      <c r="O21" s="13"/>
      <c r="P21" s="5"/>
      <c r="Q21" s="12" t="s">
        <v>113</v>
      </c>
      <c r="R21" s="13">
        <v>5100</v>
      </c>
      <c r="S21" s="5"/>
      <c r="T21" s="5"/>
      <c r="U21" s="12" t="s">
        <v>129</v>
      </c>
      <c r="V21" s="14">
        <v>0.21643243243243243</v>
      </c>
    </row>
    <row r="22" spans="1:22" x14ac:dyDescent="0.35">
      <c r="A22" s="4">
        <v>45078</v>
      </c>
      <c r="B22" t="s">
        <v>118</v>
      </c>
      <c r="C22" t="s">
        <v>82</v>
      </c>
      <c r="D22" t="s">
        <v>102</v>
      </c>
      <c r="E22" t="s">
        <v>103</v>
      </c>
      <c r="F22" t="s">
        <v>51</v>
      </c>
      <c r="G22" s="1">
        <v>3712.5</v>
      </c>
      <c r="H22" s="1">
        <v>1222</v>
      </c>
      <c r="I22" s="2">
        <f t="shared" si="0"/>
        <v>0.32915824915824915</v>
      </c>
      <c r="J22" s="5"/>
      <c r="K22" s="12" t="s">
        <v>118</v>
      </c>
      <c r="L22" s="13">
        <v>1222</v>
      </c>
      <c r="M22" s="15"/>
      <c r="O22" s="13"/>
      <c r="P22" s="5"/>
      <c r="Q22" s="12" t="s">
        <v>125</v>
      </c>
      <c r="R22" s="13">
        <v>5250</v>
      </c>
      <c r="S22" s="5"/>
      <c r="T22" s="5"/>
      <c r="U22" s="12" t="s">
        <v>127</v>
      </c>
      <c r="V22" s="14">
        <v>0.22186666666666666</v>
      </c>
    </row>
    <row r="23" spans="1:22" x14ac:dyDescent="0.35">
      <c r="A23" s="4">
        <v>45079</v>
      </c>
      <c r="B23" t="s">
        <v>126</v>
      </c>
      <c r="C23" t="s">
        <v>90</v>
      </c>
      <c r="D23" t="s">
        <v>98</v>
      </c>
      <c r="E23" t="s">
        <v>99</v>
      </c>
      <c r="F23" t="s">
        <v>49</v>
      </c>
      <c r="G23" s="1">
        <v>6500</v>
      </c>
      <c r="H23" s="1">
        <v>1288</v>
      </c>
      <c r="I23" s="2">
        <f t="shared" si="0"/>
        <v>0.19815384615384615</v>
      </c>
      <c r="J23" s="5"/>
      <c r="K23" s="12" t="s">
        <v>126</v>
      </c>
      <c r="L23" s="13">
        <v>1288</v>
      </c>
      <c r="M23" s="15"/>
      <c r="O23" s="13"/>
      <c r="P23" s="5"/>
      <c r="Q23" s="12" t="s">
        <v>131</v>
      </c>
      <c r="R23" s="13">
        <v>5400</v>
      </c>
      <c r="S23" s="5"/>
      <c r="T23" s="5"/>
      <c r="U23" s="12" t="s">
        <v>113</v>
      </c>
      <c r="V23" s="14">
        <v>0.23921568627450981</v>
      </c>
    </row>
    <row r="24" spans="1:22" x14ac:dyDescent="0.35">
      <c r="A24" s="4">
        <v>45079</v>
      </c>
      <c r="B24" t="s">
        <v>128</v>
      </c>
      <c r="C24" t="s">
        <v>92</v>
      </c>
      <c r="D24" t="s">
        <v>98</v>
      </c>
      <c r="E24" t="s">
        <v>99</v>
      </c>
      <c r="F24" t="s">
        <v>51</v>
      </c>
      <c r="G24" s="1">
        <v>5500</v>
      </c>
      <c r="H24" s="1">
        <v>1320</v>
      </c>
      <c r="I24" s="2">
        <f t="shared" si="0"/>
        <v>0.24</v>
      </c>
      <c r="J24" s="5"/>
      <c r="K24" s="12" t="s">
        <v>128</v>
      </c>
      <c r="L24" s="13">
        <v>1320</v>
      </c>
      <c r="M24" s="15"/>
      <c r="O24" s="13"/>
      <c r="P24" s="5"/>
      <c r="Q24" s="12" t="s">
        <v>128</v>
      </c>
      <c r="R24" s="13">
        <v>5500</v>
      </c>
      <c r="S24" s="5"/>
      <c r="T24" s="5"/>
      <c r="U24" s="12" t="s">
        <v>128</v>
      </c>
      <c r="V24" s="14">
        <v>0.24</v>
      </c>
    </row>
    <row r="25" spans="1:22" x14ac:dyDescent="0.35">
      <c r="A25" s="4">
        <v>45079</v>
      </c>
      <c r="B25" t="s">
        <v>125</v>
      </c>
      <c r="C25" t="s">
        <v>89</v>
      </c>
      <c r="D25" t="s">
        <v>102</v>
      </c>
      <c r="E25" t="s">
        <v>103</v>
      </c>
      <c r="F25" t="s">
        <v>49</v>
      </c>
      <c r="G25" s="1">
        <v>5250</v>
      </c>
      <c r="H25" s="1">
        <v>1349</v>
      </c>
      <c r="I25" s="2">
        <f t="shared" si="0"/>
        <v>0.25695238095238093</v>
      </c>
      <c r="J25" s="5"/>
      <c r="K25" s="12" t="s">
        <v>125</v>
      </c>
      <c r="L25" s="13">
        <v>1349</v>
      </c>
      <c r="M25" s="15"/>
      <c r="O25" s="13"/>
      <c r="P25" s="5"/>
      <c r="Q25" s="12" t="s">
        <v>115</v>
      </c>
      <c r="R25" s="13">
        <v>6000</v>
      </c>
      <c r="S25" s="5"/>
      <c r="T25" s="5"/>
      <c r="U25" s="12" t="s">
        <v>125</v>
      </c>
      <c r="V25" s="14">
        <v>0.25695238095238093</v>
      </c>
    </row>
    <row r="26" spans="1:22" x14ac:dyDescent="0.35">
      <c r="A26" s="4">
        <v>45077</v>
      </c>
      <c r="B26" t="s">
        <v>114</v>
      </c>
      <c r="C26" t="s">
        <v>79</v>
      </c>
      <c r="D26" t="s">
        <v>96</v>
      </c>
      <c r="E26" t="s">
        <v>97</v>
      </c>
      <c r="F26" t="s">
        <v>50</v>
      </c>
      <c r="G26" s="1">
        <v>4750</v>
      </c>
      <c r="H26" s="1">
        <v>1435</v>
      </c>
      <c r="I26" s="2">
        <f t="shared" si="0"/>
        <v>0.30210526315789471</v>
      </c>
      <c r="J26" s="5"/>
      <c r="K26" s="12" t="s">
        <v>114</v>
      </c>
      <c r="L26" s="13">
        <v>1435</v>
      </c>
      <c r="M26" s="15"/>
      <c r="O26" s="13"/>
      <c r="P26" s="5"/>
      <c r="Q26" s="12" t="s">
        <v>109</v>
      </c>
      <c r="R26" s="13">
        <v>6100</v>
      </c>
      <c r="S26" s="5"/>
      <c r="T26" s="5"/>
      <c r="U26" s="12" t="s">
        <v>106</v>
      </c>
      <c r="V26" s="14">
        <v>0.2717845117845118</v>
      </c>
    </row>
    <row r="27" spans="1:22" x14ac:dyDescent="0.35">
      <c r="A27" s="4">
        <v>45077</v>
      </c>
      <c r="B27" t="s">
        <v>112</v>
      </c>
      <c r="C27" t="s">
        <v>36</v>
      </c>
      <c r="D27" t="s">
        <v>96</v>
      </c>
      <c r="E27" t="s">
        <v>97</v>
      </c>
      <c r="F27" t="s">
        <v>48</v>
      </c>
      <c r="G27" s="1">
        <v>3600</v>
      </c>
      <c r="H27" s="1">
        <v>1564</v>
      </c>
      <c r="I27" s="2">
        <f t="shared" si="0"/>
        <v>0.43444444444444447</v>
      </c>
      <c r="J27" s="5"/>
      <c r="K27" s="12" t="s">
        <v>112</v>
      </c>
      <c r="L27" s="13">
        <v>1564</v>
      </c>
      <c r="M27" s="15"/>
      <c r="O27" s="13"/>
      <c r="P27" s="5"/>
      <c r="Q27" s="12" t="s">
        <v>126</v>
      </c>
      <c r="R27" s="13">
        <v>6500</v>
      </c>
      <c r="S27" s="5"/>
      <c r="T27" s="5"/>
      <c r="U27" s="12" t="s">
        <v>105</v>
      </c>
      <c r="V27" s="14">
        <v>0.27500000000000002</v>
      </c>
    </row>
    <row r="28" spans="1:22" x14ac:dyDescent="0.35">
      <c r="A28" s="4">
        <v>45079</v>
      </c>
      <c r="B28" t="s">
        <v>127</v>
      </c>
      <c r="C28" t="s">
        <v>91</v>
      </c>
      <c r="D28" t="s">
        <v>98</v>
      </c>
      <c r="E28" t="s">
        <v>99</v>
      </c>
      <c r="F28" t="s">
        <v>49</v>
      </c>
      <c r="G28" s="1">
        <v>7500</v>
      </c>
      <c r="H28" s="1">
        <v>1664</v>
      </c>
      <c r="I28" s="2">
        <f t="shared" si="0"/>
        <v>0.22186666666666666</v>
      </c>
      <c r="J28" s="5"/>
      <c r="K28" s="12" t="s">
        <v>127</v>
      </c>
      <c r="L28" s="13">
        <v>1664</v>
      </c>
      <c r="M28" s="15"/>
      <c r="O28" s="13"/>
      <c r="P28" s="5"/>
      <c r="Q28" s="12" t="s">
        <v>121</v>
      </c>
      <c r="R28" s="13">
        <v>7320</v>
      </c>
      <c r="S28" s="5"/>
      <c r="T28" s="5"/>
      <c r="U28" s="12" t="s">
        <v>114</v>
      </c>
      <c r="V28" s="14">
        <v>0.30210526315789471</v>
      </c>
    </row>
    <row r="29" spans="1:22" x14ac:dyDescent="0.35">
      <c r="A29" s="4">
        <v>45077</v>
      </c>
      <c r="B29" t="s">
        <v>111</v>
      </c>
      <c r="C29" t="s">
        <v>78</v>
      </c>
      <c r="D29" t="s">
        <v>96</v>
      </c>
      <c r="E29" t="s">
        <v>97</v>
      </c>
      <c r="F29" t="s">
        <v>51</v>
      </c>
      <c r="G29" s="1">
        <v>3800</v>
      </c>
      <c r="H29" s="1">
        <v>2045</v>
      </c>
      <c r="I29" s="2">
        <f t="shared" si="0"/>
        <v>0.53815789473684206</v>
      </c>
      <c r="J29" s="5"/>
      <c r="K29" s="12" t="s">
        <v>111</v>
      </c>
      <c r="L29" s="13">
        <v>2045</v>
      </c>
      <c r="M29" s="15"/>
      <c r="O29" s="13"/>
      <c r="P29" s="5"/>
      <c r="Q29" s="12" t="s">
        <v>127</v>
      </c>
      <c r="R29" s="13">
        <v>7500</v>
      </c>
      <c r="S29" s="5"/>
      <c r="T29" s="5"/>
      <c r="U29" s="12" t="s">
        <v>118</v>
      </c>
      <c r="V29" s="14">
        <v>0.32915824915824915</v>
      </c>
    </row>
    <row r="30" spans="1:22" x14ac:dyDescent="0.35">
      <c r="A30" s="16"/>
      <c r="B30" s="5"/>
      <c r="C30" s="5"/>
      <c r="D30" s="5"/>
      <c r="E30" s="5"/>
      <c r="F30" s="5"/>
      <c r="G30" s="17"/>
      <c r="H30" s="17"/>
      <c r="I30" s="18"/>
      <c r="J30" s="5"/>
      <c r="K30" s="12" t="s">
        <v>134</v>
      </c>
      <c r="L30" s="13">
        <v>28845</v>
      </c>
      <c r="M30" s="15"/>
      <c r="O30" s="13"/>
      <c r="P30" s="5"/>
      <c r="Q30" s="12" t="s">
        <v>134</v>
      </c>
      <c r="R30" s="13">
        <v>129332.5</v>
      </c>
      <c r="S30" s="5"/>
      <c r="T30" s="5"/>
      <c r="U30" s="12" t="s">
        <v>112</v>
      </c>
      <c r="V30" s="14">
        <v>0.43444444444444447</v>
      </c>
    </row>
    <row r="31" spans="1:22" x14ac:dyDescent="0.35">
      <c r="A31" s="4"/>
      <c r="G31" s="1"/>
      <c r="H31" s="1"/>
      <c r="I31" s="2"/>
      <c r="S31" s="5"/>
      <c r="T31" s="5"/>
      <c r="U31" s="12" t="s">
        <v>111</v>
      </c>
      <c r="V31" s="14">
        <v>0.53815789473684206</v>
      </c>
    </row>
    <row r="32" spans="1:22" x14ac:dyDescent="0.35">
      <c r="A32" s="4"/>
      <c r="G32" s="1"/>
      <c r="H32" s="1"/>
      <c r="I32" s="2"/>
      <c r="S32" s="5"/>
      <c r="T32" s="5"/>
      <c r="U32" s="12" t="s">
        <v>134</v>
      </c>
      <c r="V32" s="13">
        <v>5.6943336779101887</v>
      </c>
    </row>
    <row r="33" spans="1:9" x14ac:dyDescent="0.35">
      <c r="A33" s="4"/>
      <c r="G33" s="1"/>
      <c r="H33" s="1"/>
      <c r="I33" s="2"/>
    </row>
    <row r="34" spans="1:9" x14ac:dyDescent="0.35">
      <c r="A34" s="4"/>
      <c r="G34" s="1"/>
      <c r="H34" s="1"/>
      <c r="I34" s="2"/>
    </row>
    <row r="35" spans="1:9" x14ac:dyDescent="0.35">
      <c r="A35" s="4"/>
      <c r="G35" s="1"/>
      <c r="H35" s="1"/>
      <c r="I35" s="2"/>
    </row>
    <row r="36" spans="1:9" x14ac:dyDescent="0.35">
      <c r="A36" s="4"/>
      <c r="G36" s="1"/>
      <c r="H36" s="1"/>
      <c r="I36" s="2"/>
    </row>
    <row r="37" spans="1:9" x14ac:dyDescent="0.35">
      <c r="A37" s="4"/>
      <c r="G37" s="1"/>
      <c r="H37" s="1"/>
      <c r="I37" s="2"/>
    </row>
    <row r="38" spans="1:9" x14ac:dyDescent="0.35">
      <c r="A38" s="4"/>
      <c r="G38" s="1"/>
      <c r="H38" s="1"/>
      <c r="I38" s="2"/>
    </row>
  </sheetData>
  <sortState xmlns:xlrd2="http://schemas.microsoft.com/office/spreadsheetml/2017/richdata2" ref="A2:I74">
    <sortCondition ref="H1:H7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C08D9-2EA0-4CAF-81F6-E447276B2E68}">
  <dimension ref="A1"/>
  <sheetViews>
    <sheetView showGridLines="0" zoomScale="58" zoomScaleNormal="99" workbookViewId="0">
      <selection activeCell="AD32" sqref="AD32"/>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Simon Akubo</cp:lastModifiedBy>
  <dcterms:created xsi:type="dcterms:W3CDTF">2023-05-29T07:26:35Z</dcterms:created>
  <dcterms:modified xsi:type="dcterms:W3CDTF">2024-05-01T21:10:34Z</dcterms:modified>
</cp:coreProperties>
</file>