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B549054E-4C58-4B7B-90FB-E6A26A8DF9A0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36" state="veryHidden" r:id="rId1"/>
    <sheet name="shares" sheetId="1" r:id="rId2"/>
    <sheet name="08_05_2025_agix_holdings" sheetId="15" r:id="rId3"/>
  </sheets>
  <definedNames>
    <definedName name="CIQWBGuid" hidden="1">"0456f195-9817-4d25-a522-43adbad16d4b"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 a="1"/>
  <c r="G44" i="1"/>
  <c r="K44" i="1" a="1"/>
  <c r="K44" i="1"/>
  <c r="G45" i="1" a="1"/>
  <c r="G45" i="1"/>
  <c r="K45" i="1" a="1"/>
  <c r="K45" i="1"/>
  <c r="K41" i="1" a="1"/>
  <c r="K41" i="1"/>
  <c r="G42" i="1" a="1"/>
  <c r="G42" i="1"/>
  <c r="K42" i="1" a="1"/>
  <c r="K42" i="1"/>
  <c r="G43" i="1" a="1"/>
  <c r="G43" i="1"/>
  <c r="K43" i="1" a="1"/>
  <c r="K43" i="1"/>
  <c r="G39" i="1" a="1"/>
  <c r="G39" i="1"/>
  <c r="K39" i="1" a="1"/>
  <c r="K39" i="1"/>
  <c r="G40" i="1" a="1"/>
  <c r="G40" i="1"/>
  <c r="K40" i="1" a="1"/>
  <c r="K40" i="1"/>
  <c r="G41" i="1" a="1"/>
  <c r="G41" i="1"/>
  <c r="G36" i="1" a="1"/>
  <c r="G36" i="1"/>
  <c r="K36" i="1" a="1"/>
  <c r="K36" i="1"/>
  <c r="G37" i="1" a="1"/>
  <c r="G37" i="1"/>
  <c r="K37" i="1" a="1"/>
  <c r="K37" i="1"/>
  <c r="G38" i="1" a="1"/>
  <c r="G38" i="1"/>
  <c r="K38" i="1" a="1"/>
  <c r="K38" i="1"/>
  <c r="K33" i="1" a="1"/>
  <c r="K33" i="1"/>
  <c r="G34" i="1" a="1"/>
  <c r="G34" i="1"/>
  <c r="K34" i="1" a="1"/>
  <c r="K34" i="1"/>
  <c r="G35" i="1" a="1"/>
  <c r="G35" i="1"/>
  <c r="K35" i="1" a="1"/>
  <c r="K35" i="1"/>
  <c r="G31" i="1" a="1"/>
  <c r="G31" i="1"/>
  <c r="K31" i="1" a="1"/>
  <c r="K31" i="1"/>
  <c r="G32" i="1" a="1"/>
  <c r="G32" i="1"/>
  <c r="K32" i="1" a="1"/>
  <c r="K32" i="1"/>
  <c r="G33" i="1" a="1"/>
  <c r="G33" i="1"/>
  <c r="G28" i="1" a="1"/>
  <c r="G28" i="1"/>
  <c r="K28" i="1" a="1"/>
  <c r="K28" i="1"/>
  <c r="G29" i="1" a="1"/>
  <c r="G29" i="1"/>
  <c r="K29" i="1" a="1"/>
  <c r="K29" i="1"/>
  <c r="G30" i="1" a="1"/>
  <c r="G30" i="1"/>
  <c r="K30" i="1" a="1"/>
  <c r="K30" i="1"/>
  <c r="K25" i="1" a="1"/>
  <c r="K25" i="1"/>
  <c r="G26" i="1" a="1"/>
  <c r="G26" i="1"/>
  <c r="K26" i="1" a="1"/>
  <c r="K26" i="1"/>
  <c r="G27" i="1" a="1"/>
  <c r="G27" i="1"/>
  <c r="K27" i="1" a="1"/>
  <c r="K27" i="1"/>
  <c r="G23" i="1" a="1"/>
  <c r="G23" i="1"/>
  <c r="K23" i="1" a="1"/>
  <c r="K23" i="1"/>
  <c r="G24" i="1" a="1"/>
  <c r="G24" i="1"/>
  <c r="K24" i="1" a="1"/>
  <c r="K24" i="1"/>
  <c r="G25" i="1" a="1"/>
  <c r="G25" i="1"/>
  <c r="G20" i="1" a="1"/>
  <c r="G20" i="1"/>
  <c r="K20" i="1" a="1"/>
  <c r="K20" i="1"/>
  <c r="G21" i="1" a="1"/>
  <c r="G21" i="1"/>
  <c r="K21" i="1" a="1"/>
  <c r="K21" i="1"/>
  <c r="G22" i="1" a="1"/>
  <c r="G22" i="1"/>
  <c r="K22" i="1" a="1"/>
  <c r="K22" i="1"/>
  <c r="K17" i="1" a="1"/>
  <c r="K17" i="1"/>
  <c r="G18" i="1" a="1"/>
  <c r="G18" i="1"/>
  <c r="K18" i="1" a="1"/>
  <c r="K18" i="1"/>
  <c r="G19" i="1" a="1"/>
  <c r="G19" i="1"/>
  <c r="K19" i="1" a="1"/>
  <c r="K19" i="1"/>
  <c r="G15" i="1" a="1"/>
  <c r="G15" i="1"/>
  <c r="K15" i="1" a="1"/>
  <c r="K15" i="1"/>
  <c r="G16" i="1" a="1"/>
  <c r="G16" i="1"/>
  <c r="K16" i="1" a="1"/>
  <c r="K16" i="1"/>
  <c r="G17" i="1" a="1"/>
  <c r="G17" i="1"/>
  <c r="G12" i="1" a="1"/>
  <c r="G12" i="1"/>
  <c r="K12" i="1" a="1"/>
  <c r="K12" i="1"/>
  <c r="G13" i="1" a="1"/>
  <c r="G13" i="1"/>
  <c r="K13" i="1" a="1"/>
  <c r="K13" i="1"/>
  <c r="G14" i="1" a="1"/>
  <c r="G14" i="1"/>
  <c r="K14" i="1" a="1"/>
  <c r="K14" i="1"/>
  <c r="K9" i="1" a="1"/>
  <c r="K9" i="1"/>
  <c r="G10" i="1" a="1"/>
  <c r="G10" i="1"/>
  <c r="K10" i="1" a="1"/>
  <c r="K10" i="1"/>
  <c r="G11" i="1" a="1"/>
  <c r="G11" i="1"/>
  <c r="K11" i="1" a="1"/>
  <c r="K11" i="1"/>
  <c r="G7" i="1" a="1"/>
  <c r="G7" i="1"/>
  <c r="K7" i="1" a="1"/>
  <c r="K7" i="1"/>
  <c r="Q7" i="1" a="1"/>
  <c r="Q7" i="1"/>
  <c r="G8" i="1" a="1"/>
  <c r="G8" i="1"/>
  <c r="K8" i="1" a="1"/>
  <c r="K8" i="1"/>
  <c r="G9" i="1" a="1"/>
  <c r="G9" i="1"/>
  <c r="G4" i="1" a="1"/>
  <c r="G4" i="1"/>
  <c r="K4" i="1" a="1"/>
  <c r="K4" i="1"/>
  <c r="G5" i="1" a="1"/>
  <c r="G5" i="1"/>
  <c r="K5" i="1" a="1"/>
  <c r="K5" i="1"/>
  <c r="G6" i="1" a="1"/>
  <c r="G6" i="1"/>
  <c r="K6" i="1" a="1"/>
  <c r="K6" i="1"/>
  <c r="G2" i="1" a="1"/>
  <c r="G2" i="1"/>
  <c r="O7" i="1" a="1"/>
  <c r="O7" i="1"/>
  <c r="K2" i="1" a="1"/>
  <c r="K2" i="1"/>
  <c r="O2" i="1" a="1"/>
  <c r="O2" i="1"/>
  <c r="G3" i="1" a="1"/>
  <c r="G3" i="1"/>
  <c r="K3" i="1" a="1"/>
  <c r="K3" i="1"/>
  <c r="H2" i="1"/>
  <c r="I2" i="1" s="1"/>
  <c r="L2" i="1"/>
  <c r="H3" i="1"/>
  <c r="I3" i="1"/>
  <c r="L3" i="1"/>
  <c r="H4" i="1"/>
  <c r="I4" i="1" s="1"/>
  <c r="H5" i="1"/>
  <c r="L5" i="1" s="1"/>
  <c r="I5" i="1"/>
  <c r="H6" i="1"/>
  <c r="I6" i="1"/>
  <c r="L6" i="1"/>
  <c r="H7" i="1"/>
  <c r="I7" i="1"/>
  <c r="L7" i="1"/>
  <c r="H8" i="1"/>
  <c r="I8" i="1"/>
  <c r="L8" i="1"/>
  <c r="H9" i="1"/>
  <c r="I9" i="1" s="1"/>
  <c r="H10" i="1"/>
  <c r="I10" i="1"/>
  <c r="L10" i="1"/>
  <c r="H11" i="1"/>
  <c r="I11" i="1"/>
  <c r="L11" i="1"/>
  <c r="H12" i="1"/>
  <c r="I12" i="1" s="1"/>
  <c r="H13" i="1"/>
  <c r="L13" i="1" s="1"/>
  <c r="I13" i="1"/>
  <c r="H14" i="1"/>
  <c r="I14" i="1"/>
  <c r="L14" i="1"/>
  <c r="H15" i="1"/>
  <c r="I15" i="1"/>
  <c r="L15" i="1"/>
  <c r="H16" i="1"/>
  <c r="I16" i="1"/>
  <c r="L16" i="1"/>
  <c r="H17" i="1"/>
  <c r="I17" i="1" s="1"/>
  <c r="H18" i="1"/>
  <c r="I18" i="1"/>
  <c r="L18" i="1"/>
  <c r="H19" i="1"/>
  <c r="I19" i="1"/>
  <c r="L19" i="1"/>
  <c r="H20" i="1"/>
  <c r="I20" i="1" s="1"/>
  <c r="H21" i="1"/>
  <c r="L21" i="1" s="1"/>
  <c r="I21" i="1"/>
  <c r="H22" i="1"/>
  <c r="I22" i="1"/>
  <c r="L22" i="1"/>
  <c r="H23" i="1"/>
  <c r="I23" i="1"/>
  <c r="L23" i="1"/>
  <c r="H24" i="1"/>
  <c r="I24" i="1"/>
  <c r="L24" i="1"/>
  <c r="H25" i="1"/>
  <c r="I25" i="1" s="1"/>
  <c r="H26" i="1"/>
  <c r="I26" i="1"/>
  <c r="L26" i="1"/>
  <c r="H27" i="1"/>
  <c r="I27" i="1"/>
  <c r="L27" i="1"/>
  <c r="H28" i="1"/>
  <c r="I28" i="1" s="1"/>
  <c r="H29" i="1"/>
  <c r="L29" i="1" s="1"/>
  <c r="I29" i="1"/>
  <c r="H30" i="1"/>
  <c r="I30" i="1"/>
  <c r="L30" i="1"/>
  <c r="H31" i="1"/>
  <c r="I31" i="1"/>
  <c r="L31" i="1"/>
  <c r="H32" i="1"/>
  <c r="I32" i="1"/>
  <c r="L32" i="1"/>
  <c r="H33" i="1"/>
  <c r="I33" i="1" s="1"/>
  <c r="H34" i="1"/>
  <c r="I34" i="1"/>
  <c r="L34" i="1"/>
  <c r="H35" i="1"/>
  <c r="I35" i="1"/>
  <c r="L35" i="1"/>
  <c r="H36" i="1"/>
  <c r="L36" i="1" s="1"/>
  <c r="H37" i="1"/>
  <c r="I37" i="1"/>
  <c r="L37" i="1"/>
  <c r="H38" i="1"/>
  <c r="I38" i="1"/>
  <c r="L38" i="1"/>
  <c r="H39" i="1"/>
  <c r="I39" i="1"/>
  <c r="L39" i="1"/>
  <c r="H40" i="1"/>
  <c r="I40" i="1" s="1"/>
  <c r="L40" i="1"/>
  <c r="H41" i="1"/>
  <c r="I41" i="1" s="1"/>
  <c r="H42" i="1"/>
  <c r="I42" i="1"/>
  <c r="L42" i="1"/>
  <c r="H43" i="1"/>
  <c r="I43" i="1"/>
  <c r="L43" i="1"/>
  <c r="H44" i="1"/>
  <c r="L44" i="1" s="1"/>
  <c r="H45" i="1"/>
  <c r="I45" i="1"/>
  <c r="L45" i="1"/>
  <c r="L28" i="1" l="1"/>
  <c r="L20" i="1"/>
  <c r="L12" i="1"/>
  <c r="I44" i="1"/>
  <c r="I36" i="1"/>
  <c r="P7" i="1" s="1"/>
  <c r="L4" i="1"/>
  <c r="O4" i="1" s="1"/>
  <c r="L33" i="1"/>
  <c r="L25" i="1"/>
  <c r="L41" i="1"/>
  <c r="L17" i="1"/>
  <c r="L9" i="1"/>
  <c r="J12" i="1" l="1"/>
  <c r="J20" i="1"/>
  <c r="J28" i="1"/>
  <c r="J36" i="1"/>
  <c r="J44" i="1"/>
  <c r="J6" i="1"/>
  <c r="J14" i="1"/>
  <c r="J22" i="1"/>
  <c r="J30" i="1"/>
  <c r="J38" i="1"/>
  <c r="J18" i="1"/>
  <c r="J42" i="1"/>
  <c r="J32" i="1"/>
  <c r="J9" i="1"/>
  <c r="J25" i="1"/>
  <c r="J33" i="1"/>
  <c r="J41" i="1"/>
  <c r="J7" i="1"/>
  <c r="J15" i="1"/>
  <c r="J23" i="1"/>
  <c r="J31" i="1"/>
  <c r="J39" i="1"/>
  <c r="J2" i="1"/>
  <c r="J10" i="1"/>
  <c r="J26" i="1"/>
  <c r="J34" i="1"/>
  <c r="J5" i="1"/>
  <c r="J13" i="1"/>
  <c r="J21" i="1"/>
  <c r="J29" i="1"/>
  <c r="J37" i="1"/>
  <c r="J45" i="1"/>
  <c r="J3" i="1"/>
  <c r="J8" i="1"/>
  <c r="J16" i="1"/>
  <c r="J24" i="1"/>
  <c r="J40" i="1"/>
  <c r="J17" i="1"/>
  <c r="J11" i="1"/>
  <c r="J19" i="1"/>
  <c r="J27" i="1"/>
  <c r="J35" i="1"/>
  <c r="J43" i="1"/>
  <c r="J4" i="1"/>
  <c r="M33" i="1" l="1"/>
  <c r="C33" i="1"/>
  <c r="C29" i="1"/>
  <c r="M29" i="1"/>
  <c r="M32" i="1"/>
  <c r="C32" i="1"/>
  <c r="C42" i="1"/>
  <c r="M42" i="1"/>
  <c r="C5" i="1"/>
  <c r="M5" i="1"/>
  <c r="C34" i="1"/>
  <c r="M34" i="1"/>
  <c r="M30" i="1"/>
  <c r="C30" i="1"/>
  <c r="M22" i="1"/>
  <c r="C22" i="1"/>
  <c r="C2" i="1"/>
  <c r="M2" i="1"/>
  <c r="M6" i="1"/>
  <c r="C6" i="1"/>
  <c r="M16" i="1"/>
  <c r="C16" i="1"/>
  <c r="C28" i="1"/>
  <c r="M28" i="1"/>
  <c r="C37" i="1"/>
  <c r="M37" i="1"/>
  <c r="M9" i="1"/>
  <c r="C9" i="1"/>
  <c r="C4" i="1"/>
  <c r="M4" i="1"/>
  <c r="C43" i="1"/>
  <c r="M43" i="1"/>
  <c r="M38" i="1"/>
  <c r="C38" i="1"/>
  <c r="C27" i="1"/>
  <c r="M27" i="1"/>
  <c r="C19" i="1"/>
  <c r="M19" i="1"/>
  <c r="M14" i="1"/>
  <c r="C14" i="1"/>
  <c r="C39" i="1"/>
  <c r="M39" i="1"/>
  <c r="M31" i="1"/>
  <c r="C31" i="1"/>
  <c r="C23" i="1"/>
  <c r="M23" i="1"/>
  <c r="C45" i="1"/>
  <c r="M45" i="1"/>
  <c r="C25" i="1"/>
  <c r="M25" i="1"/>
  <c r="C21" i="1"/>
  <c r="M21" i="1"/>
  <c r="C13" i="1"/>
  <c r="M13" i="1"/>
  <c r="M18" i="1"/>
  <c r="C18" i="1"/>
  <c r="C35" i="1"/>
  <c r="M35" i="1"/>
  <c r="C26" i="1"/>
  <c r="M26" i="1"/>
  <c r="C10" i="1"/>
  <c r="M10" i="1"/>
  <c r="C11" i="1"/>
  <c r="M11" i="1"/>
  <c r="C17" i="1"/>
  <c r="M17" i="1"/>
  <c r="M40" i="1"/>
  <c r="C40" i="1"/>
  <c r="C44" i="1"/>
  <c r="M44" i="1"/>
  <c r="M24" i="1"/>
  <c r="C24" i="1"/>
  <c r="C36" i="1"/>
  <c r="M36" i="1"/>
  <c r="C15" i="1"/>
  <c r="M15" i="1"/>
  <c r="M8" i="1"/>
  <c r="C8" i="1"/>
  <c r="C7" i="1"/>
  <c r="M7" i="1"/>
  <c r="C20" i="1"/>
  <c r="M20" i="1"/>
  <c r="M3" i="1"/>
  <c r="C3" i="1"/>
  <c r="C41" i="1"/>
  <c r="M41" i="1"/>
  <c r="C12" i="1"/>
  <c r="M12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<sst xmlns="http://schemas.openxmlformats.org/spreadsheetml/2006/main" count="369" uniqueCount="208">
  <si>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</si>
  <si>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</si>
  <si>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</si>
  <si>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</si>
  <si>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</si>
  <si>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</si>
  <si>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</si>
  <si>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</si>
  <si>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</si>
  <si>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</si>
  <si>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</si>
  <si>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</si>
  <si>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</si>
  <si>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</si>
  <si>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</si>
  <si>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</si>
  <si>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</si>
  <si>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</si>
  <si>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</si>
  <si>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</si>
  <si>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</si>
  <si>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</si>
  <si>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</si>
  <si>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</si>
  <si>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</si>
  <si>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</si>
  <si>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</si>
  <si>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</si>
  <si>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</si>
  <si>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</si>
  <si>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</si>
  <si>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</si>
  <si>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</si>
  <si>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</si>
  <si>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</si>
  <si>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</si>
  <si>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</si>
  <si>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</si>
  <si>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</si>
  <si>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</si>
  <si>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</si>
  <si>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</si>
  <si>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</si>
  <si>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</si>
  <si>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</si>
  <si>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</si>
  <si>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</si>
  <si>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</si>
  <si>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</si>
  <si>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</si>
  <si>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</si>
  <si>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</si>
  <si>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</si>
  <si>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</si>
  <si>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</si>
  <si>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</si>
  <si>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</si>
  <si>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</si>
  <si>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</si>
  <si>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</si>
  <si>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</si>
  <si>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</si>
  <si>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</si>
  <si>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</si>
  <si>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</si>
  <si>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</si>
  <si>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</si>
  <si>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</si>
  <si>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</si>
  <si>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</si>
  <si>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</si>
  <si>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</si>
  <si>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</si>
  <si>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</si>
  <si>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</si>
  <si>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</si>
  <si>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</si>
  <si>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</si>
  <si>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</si>
  <si>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</si>
  <si>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</si>
  <si>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</si>
  <si>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</si>
  <si>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</si>
  <si>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</si>
  <si>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</si>
  <si>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</si>
  <si>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</si>
  <si>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</si>
  <si>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</si>
  <si>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</si>
  <si>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</si>
  <si>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</si>
  <si>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</si>
  <si>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</si>
  <si>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</si>
  <si>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</si>
  <si>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</si>
  <si>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</si>
  <si>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</si>
  <si>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</si>
  <si>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</si>
  <si>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</si>
  <si>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</si>
  <si>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</si>
  <si>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</si>
  <si>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</si>
  <si>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</si>
  <si>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</si>
  <si>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</si>
  <si>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</si>
  <si>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</si>
  <si>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</si>
  <si>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</si>
  <si>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</si>
  <si>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</si>
  <si>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</si>
  <si>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</si>
  <si>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</si>
  <si>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</si>
  <si>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</si>
  <si>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</si>
  <si>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</si>
  <si>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</si>
  <si>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</si>
  <si>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</si>
  <si>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</si>
  <si>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</si>
  <si>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</si>
  <si>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</si>
  <si>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</si>
  <si>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</si>
  <si>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</si>
  <si>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</si>
  <si>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As of 2025-08-05</t>
  </si>
  <si>
    <t>Identifier</t>
  </si>
  <si>
    <t>US30303M1027</t>
  </si>
  <si>
    <t>US5949181045</t>
  </si>
  <si>
    <t>US67066G1040</t>
  </si>
  <si>
    <t>US0231351067</t>
  </si>
  <si>
    <t>US02079K3059</t>
  </si>
  <si>
    <t>1892140D</t>
  </si>
  <si>
    <t>鈥?"17</t>
  </si>
  <si>
    <t>829"</t>
  </si>
  <si>
    <t>鈥?"41</t>
  </si>
  <si>
    <t>029"</t>
  </si>
  <si>
    <t>NL0009805522</t>
  </si>
  <si>
    <t>US69608A1088</t>
  </si>
  <si>
    <t>US0378331005</t>
  </si>
  <si>
    <t>US68389X1054</t>
  </si>
  <si>
    <t>US11135F1012</t>
  </si>
  <si>
    <t>US7710491033</t>
  </si>
  <si>
    <t>US88160R1014</t>
  </si>
  <si>
    <t>US18915M1071</t>
  </si>
  <si>
    <t>US79466L3024</t>
  </si>
  <si>
    <t>TW0002330008</t>
  </si>
  <si>
    <t>US81762P1021</t>
  </si>
  <si>
    <t>DE0007164600</t>
  </si>
  <si>
    <t>KR7000660001</t>
  </si>
  <si>
    <t>US8334451098</t>
  </si>
  <si>
    <t>US23804L1035</t>
  </si>
  <si>
    <t>CA82509L1076</t>
  </si>
  <si>
    <t>US00724F1012</t>
  </si>
  <si>
    <t>NL0013056914</t>
  </si>
  <si>
    <t>US5738741041</t>
  </si>
  <si>
    <t>US88023B1035</t>
  </si>
  <si>
    <t>US03831W1080</t>
  </si>
  <si>
    <t>US26603R1068</t>
  </si>
  <si>
    <t>US92537N1081</t>
  </si>
  <si>
    <t>US60937P1066</t>
  </si>
  <si>
    <t>US79589L1061</t>
  </si>
  <si>
    <t>US0404132054</t>
  </si>
  <si>
    <t>US98980G1022</t>
  </si>
  <si>
    <t>US98138H1014</t>
  </si>
  <si>
    <t>NL0010273215</t>
  </si>
  <si>
    <t>US0494681010</t>
  </si>
  <si>
    <t>US74624M1027</t>
  </si>
  <si>
    <t>US5951121038</t>
  </si>
  <si>
    <t>US37637K1088</t>
  </si>
  <si>
    <t>US6974351057</t>
  </si>
  <si>
    <t>US8716071076</t>
  </si>
  <si>
    <t>US0420682058</t>
  </si>
  <si>
    <t>US7475251036</t>
  </si>
  <si>
    <t>US20717M1036</t>
  </si>
  <si>
    <t>TW0002454006</t>
  </si>
  <si>
    <t>Cash</t>
  </si>
  <si>
    <t>鈥?"86</t>
  </si>
  <si>
    <t>477"</t>
  </si>
  <si>
    <t>EURO</t>
  </si>
  <si>
    <t>鈥?44</t>
  </si>
  <si>
    <t>CANADIAN DOLLAR</t>
  </si>
  <si>
    <t>鈥?5</t>
  </si>
  <si>
    <t>META</t>
    <phoneticPr fontId="1"/>
  </si>
  <si>
    <t>BAABTAVMT0NBTAFI/////wFQhwAAACNDSVEuV0RBWS5JUV9DTE9TRVBSSUNFLjIwMjUvOC81LlVTRAEAAACHY2sBAgAAAAYyMjQuOTgA65XNR1fW3QjPmHFSV9bdCCJDSVEuVlJULklRX0NMT1NFUFJJQ0UuMjAyNS84LzUuVVNEAQAAAESbhyICAAAABjEzOC43NgDrlc1HV9bdCMGEbVJX1t0II0NJUS5TSE9QLklRX0NMT1NFUFJJQ0UuMjAyNS84LzUuVVNEAQAAAAYrBAUCAAAAAzEyNwDrlc1HV9bdCMrHcVJX1t0II0NJUS5SQkxYLklRX0NMT1NFUFJJQ0UuMjAyNS84LzUuVVNEAQAAAGlV9AECAAAABjEyNy4xMQD6bs1HV9bdCEhmblJX1t0II0NJUS5OVkRBLklRX0NMT1NFUFJJQ0UuMjAyNS84LzUuVVNEAQAAADN+AAACAAAABjE3OC4yNgD6bs1HV9bdCCDicVJX1t0IIkNJUS5ORVQuSVFfQ0xPU0VQUklDRS4yMDI1LzgvNS5VU0QBAAAANPXgBAIAAAAGMjA3LjgxAPpuzUdX1t0IjC5vUlfW3QgiQ0lRLk1EQi5JUV9DTE9TRVBSSUNFLjIwMjUvOC81LlVTRAEAAADibswCAgAAAAYyMjguMjUA+m7NR1fW3QijB3JSV9bdCCNDSVEuR1RMQi5JUV9DTE9TRVBSSUNFLjIwMjUvOC81LlVTRAEAAADNhBcRAgAAAAI0NAD6bs1HV9bdCMGEbVJX1t0IIkNJUS5DUk0uSVFfQ0xPU0VQUklDRS4yMDI1LzgvNS5VU0QBAAAAJeABAAIAAAAGMjQ3LjQ5APpuzUdX1t0I/ERxUlfW3QgjQ0lRLkFWR08uSVFfQ0xPU0VQUklD</t>
  </si>
  <si>
    <t>RS4yMDI1LzgvNS5VU0QBAAAA8LZ9AQIAAAAGMjkyLjkzAPpuzUdX1t0IYptuUlfW3QgoQ0lRLlRXU0U6MjQ1NC5JUV9DTE9TRVBSSUNFLjIwMjUvOC81LlVTRAEAAAA9N1wAAgAAAAs0NC44Mjk1NDcyNAD6bs1HV9bdCDI0bVJX1t0II0NJUS5BR0lYLklRX0NMT1NFUFJJQ0UuMjAyNS84LzUuVVNEAQAAACP3AHACAAAABzMxLjk1MzEA+m7NR1fW3QiyXW1SV9bdCCNDSVEuU05QUy5JUV9DTE9TRVBSSUNFLjIwMjUvOC81LlVTRAEAAADUiAAAAgAAAAU2MjguNQDrlc1HV9bdCLAQcVJX1t0II0NJUS5QQU5XLklRX0NMT1NFUFJJQ0UuMjAyNS84LzUuVVNEAQAAAIN9hAECAAAABjE2OS4wOQD6bs1HV9bdCLAQcVJX1t0II0NJUS5NUlZMLklRX0NMT1NFUFJJQ0UuMjAyNS84LzUuVVNEAQAAALZ5AAACAAAABTc2LjYzAPpuzUdX1t0I/ERxUlfW3QgiQ0lRLkFQUC5JUV9DTE9TRVBSSUNFLjIwMjUvOC81LlVTRAEAAADauc4NAgAAAAYzNzcuOTMA+m7NR1fW3QhDMHBSV9bdCCNDSVEuQUFQTC5JUV9DTE9TRVBSSUNFLjIwMjUvOC81LlVTRAEAAABpYQAAAgAAAAYyMDIuOTIA+m7NR1fW3QgAZ3BSV9bdCCNDSVEuQU1aTi5JUV9DTE9TRVBSSUNFLjIwMjUvOC81LlVTRAEAAAA9SQAAAgAAAAYyMTMuNzUA+m7NR1fW3QgAZ3BSV9bdCChDSVEuVFdTRToyMzMwLklRX0NMT1NFUFJJQ0UuMjAyNS84LzUuVVNEAQAAAKvM</t>
  </si>
  <si>
    <t>BQACAAAACjM4LjQ3MzExODkA+m7NR1fW3QgmpG9SV9bdCCFDSVEuWlMuSVFfQ0xPU0VQUklDRS4yMDI1LzgvNS5VU0QBAAAA1MyBAwIAAAAGMjgxLjk2AOuVzUdX1t0IJqRvUlfW3QgjQ0lRLlNOT1cuSVFfQ0xPU0VQUklDRS4yMDI1LzgvNS5VU0QBAAAAsDxkEAIAAAAGMjA1Ljc3AOuVzUdX1t0IHY5wUlfW3QgjQ0lRLk9SQ0wuSVFfQ0xPU0VQUklDRS4yMDI1LzgvNS5VU0QBAAAA51YAAAIAAAAGMjU1LjY3APpuzUdX1t0IHY5wUlfW3QgjQ0lRLk1FVEEuSVFfQ0xPU0VQUklDRS4yMDI1LzgvNS5VU0QBAAAAF9s8AQIAAAAGNzYzLjQ2APpuzUdX1t0Ix7dwUlfW3QgjQ0lRLkRET0cuSVFfQ0xPU0VQUklDRS4yMDI1LzgvNS5VU0QBAAAAu6EECAIAAAAGMTMyLjk0APpuzUdX1t0I58xuUlfW3QgjQ0lRLlRFQU0uSVFfQ0xPU0VQUklDRS4yMDI1LzgvNS5VU0QBAAAAUhMiDwIAAAAGMTg1LjQ0AOuVzUdX1t0IunFxUlfW3QgjQ0lRLlBMVFIuSVFfQ0xPU0VQUklDRS4yMDI1LzgvNS5VU0QBAAAAZfqYAgIAAAAGMTczLjI3APpuzUdX1t0Ix7dwUlfW3QgjQ0lRLk1TRlQuSVFfQ0xPU0VQUklDRS4yMDI1LzgvNS5VU0QBAAAAS1UAAAIAAAAGNTI3Ljc1APpuzUdX1t0IslVvUlfW3QgjQ0lRLkRVT0wuSVFfQ0xPU0VQUklDRS4yMDI1LzgvNS5VU0QBAAAAsPCHDAIAAAAGMzQwLjMxAPpuzUdX1t0IslVvUlfW3Qgj</t>
  </si>
  <si>
    <t>Q0lRLkFEQkUuSVFfQ0xPU0VQUklDRS4yMDI1LzgvNS5VU0QBAAAAAV8AAAIAAAAGMzM4Ljc0APpuzUdX1t0IslVvUlfW3QgjQ0lRLkFORVQuSVFfQ0xPU0VQUklDRS4yMDI1LzgvNS5VU0QBAAAAw9v8AQIAAAAGMTE4LjEyAPpuzUdX1t0IjXxvUlfW3QgiQ0lRLlRFTS5JUV9DTE9TRVBSSUNFLjIwMjUvOC81LlVTRAEAAAAA0yQZAgAAAAU1Ny43NADrlc1HV9bdCKDpcFJX1t0II0NJUS5QU1RHLklRX0NMT1NFUFJJQ0UuMjAyNS84LzUuVVNEAQAAALjKpQYCAAAABTU1Ljk3APpuzUdX1t0IJqRvUlfW3QghQ0lRLk1VLklRX0NMT1NFUFJJQ0UuMjAyNS84LzUuVVNEAQAAAAZpBAACAAAABjEwOS4wNgD6bs1HV9bdCDI0bVJX1t0II0NJUS5FU1RDLklRX0NMT1NFUFJJQ0UuMjAyNS84LzUuVVNEAQAAAICEWw0CAAAABTgwLjA5APpuzUdX1t0IcwdvUlfW3QgiQ0lRLkFSTS5JUV9DTE9TRVBSSUNFLjIwMjUvOC81LlVTRAEAAAAs58UnAgAAAAYxMzcuMjMA+m7NR1fW3QjauW1SV9bdCCNDSVEuTkJJUy5JUV9DTE9TRVBSSUNFLjIwMjUvOC81LlVTRAEAAAC/+xkDAgAAAAU1NS4xNwD6bs1HV9bdCHMHb1JX1t0ILUNJUS5OQVNEQVFHUzpHT09HTC5JUV9DTE9TRVBSSUNFLjIwMjUvOC81LlVTRAEAAACocQAAAgAAAAYxOTQuNjcA+m7NR1fW3Qhim25SV9bdCCxDSVEuTkFTREFRR1M6QVNNTC5JUV9DTE9TRVBSSUNF</t>
  </si>
  <si>
    <t>LjIwMjUvOC81LlVTRAEAAAAo7wUAAgAAAAY2ODkuNjMA+m7NR1fW3QgKCG5SV9bdCCtDSVEuS09TRTpBMDAwNjYwLklRX0NMT1NFUFJJQ0UuMjAyNS84LzUuVVNEAQAAAJ16DQACAAAACzE5MC4wODM4OTM1APpuzUdX1t0IWjZuUlfW3QgjQ0lRLlRTTEEuSVFfQ0xPU0VQUklDRS4yMDI1LzgvNS5VU0QBAAAAEMaiAQIAAAAGMzA4LjcyAOuVzUdX1t0I58xuUlfW3QgjQ0lRLlFDT00uSVFfQ0xPU0VQUklDRS4yMDI1LzgvNS5VU0QBAAAA1YIAAAIAAAAGMTQ2LjcxAPpuzUdX1t0IWjZuUlfW3QgjQ0lRLkNGTFQuSVFfQ0xPU0VQUklDRS4yMDI1LzgvNS5VU0QBAAAAJgF6EAIAAAAFMTcuMTUA+m7NR1fW3Qj14G1SV9bdCCJDSVEuU0FQLklRX0NMT1NFUFJJQ0UuMjAyNS84LzUuVVNEAQAAAAvuAQACAAAADzI4NS41NzM2OTQ2NzYyNQD6bs1HV9bdCGKbblJX1t0IIkNJUS5OT1cuSVFfQ0xPU0VQUklDRS4yMDI1LzgvNS5VU0QBAAAAv3ReAQIAAAAGOTA1LjEyAPpuzUdX1t0ISGZuUlfW3QgiQ0lRLklPVC5JUV9DTE9TRVBSSUNFLjIwMjUvOC81LlVTRAEAAAC6PvwRAgAAAAUzNS45MQD6bs1HV9bdCPXgbVJX1t0II0NJUS5XREFZLklRX0NMT1NFUFJJQ0UuMjAyNS84LzYuVVNEAQAAAIdjawECAAAABjIyOS4wOACweHZXV9bdCEIg3VdX1t0IIkNJUS5WUlQuSVFfQ0xPU0VQUklDRS4yMDI1LzgvNi5VU0QBAAAA</t>
  </si>
  <si>
    <t>RJuHIgIAAAAGMTM5Ljc1ALB4dldX1t0IJpjdV1fW3QgjQ0lRLlNIT1AuSVFfQ0xPU0VQUklDRS4yMDI1LzgvNi5VU0QBAAAABisEBQIAAAAFMTU0LjkAsHh2V1fW3QgZTd5XV9bdCCNDSVEuUkJMWC5JUV9DTE9TRVBSSUNFLjIwMjUvOC82LlVTRAEAAABpVfQBAgAAAAYxMzQuMTQAsHh2V1fW3Qhtxd5XV9bdCCNDSVEuTlZEQS5JUV9DTE9TRVBSSUNFLjIwMjUvOC82LlVTRAEAAAAzfgAAAgAAAAYxNzkuNDIAEWN2V1fW3QiVPd9XV9bdCCJDSVEuTkVULklRX0NMT1NFUFJJQ0UuMjAyNS84LzYuVVNEAQAAADT14AQCAAAABjIxNS41MwARY3ZXV9bdCPa231dX1t0IIkNJUS5NREIuSVFfQ0xPU0VQUklDRS4yMDI1LzgvNi5VU0QBAAAA4m7MAgIAAAAGMjM1LjgyABFjdldX1t0IQzLgV1fW3QgjQ0lRLkdUTEIuSVFfQ0xPU0VQUklDRS4yMDI1LzgvNi5VU0QBAAAAzYQXEQIAAAAFNDMuNzYAEWN2V1fW3QiKqeBXV9bdCCJDSVEuQ1JNLklRX0NMT1NFUFJJQ0UuMjAyNS84LzYuVVNEAQAAACXgAQACAAAABjI0OS4xNwARY3ZXV9bdCI0h4VdX1t0II0NJUS5BVkdPLklRX0NMT1NFUFJJQ0UuMjAyNS84LzYuVVNEAQAAAPC2fQECAAAABjMwMS42NwARY3ZXV9bdCA+F4VdX1t0IKENJUS5UV1NFOjI0NTQuSVFfQ0xPU0VQUklDRS4yMDI1LzgvNi5VU0QBAAAAPTdcAAIAAAALNDQuMDg2NzAzNzYAEk52V1fW3Qh6JOJX</t>
  </si>
  <si>
    <t>V9bdCCNDSVEuQUdJWC5JUV9DTE9TRVBSSUNFLjIwMjUvOC82LlVTRAEAAAAj9wBwAgAAAAczMi43MDAyABJOdldX1t0IbYLiV1fW3QgjQ0lRLlNOUFMuSVFfQ0xPU0VQUklDRS4yMDI1LzgvNi5VU0QBAAAA1IgAAAIAAAAGNjI1Ljg4ALB4dldX1t0IF9XdV1fW3QgjQ0lRLk1SVkwuSVFfQ0xPU0VQUklDRS4yMDI1LzgvNi5VU0QBAAAAtnkAAAIAAAAFNzUuMzIAEWN2V1fW3Qj2tt9XV9bdCCNDSVEuQUFQTC5JUV9DTE9TRVBSSUNFLjIwMjUvOC82LlVTRAEAAABpYQAAAgAAAAYyMTMuMjUAEk52V1fW3QhjT+JXV9bdCChDSVEuVFdTRToyMzMwLklRX0NMT1NFUFJJQ0UuMjAyNS84LzYuVVNEAQAAAKvMBQACAAAACzM3LjU3Mzg5NTI1ABJOdldX1t0IyrriV1fW3QgjQ0lRLlBBTlcuSVFfQ0xPU0VQUklDRS4yMDI1LzgvNi5VU0QBAAAAg32EAQIAAAAGMTcyLjg5ABFjdldX1t0IbcXeV1fW3QgiQ0lRLkFQUC5JUV9DTE9TRVBSSUNFLjIwMjUvOC82LlVTRAEAAADauc4NAgAAAAYzOTAuNTcAEWN2V1fW3QiKqeBXV9bdCCNDSVEuQU1aTi5JUV9DTE9TRVBSSUNFLjIwMjUvOC82LlVTRAEAAAA9SQAAAgAAAAYyMjIuMzEAEk52V1fW3QgZv+FXV9bdCCFDSVEuWlMuSVFfQ0xPU0VQUklDRS4yMDI1LzgvNi5VU0QBAAAA1MyBAwIAAAAGMjg5LjMyALB4dldX1t0I6lvdV1fW3QgjQ0lRLlNOT1cuSVFfQ0xPU0VQUklD</t>
  </si>
  <si>
    <t>RS4yMDI1LzgvNi5VU0QBAAAAsDxkEAIAAAAGMjEwLjU0ALB4dldX1t0IGU3eV1fW3QgjQ0lRLk9SQ0wuSVFfQ0xPU0VQUklDRS4yMDI1LzgvNi5VU0QBAAAA51YAAAIAAAAGMjU2LjQzABFjdldX1t0IGnrfV1fW3QgjQ0lRLk1FVEEuSVFfQ0xPU0VQUklDRS4yMDI1LzgvNi5VU0QBAAAAF9s8AQIAAAAGNzcxLjk5ABFjdldX1t0IQzLgV1fW3QgjQ0lRLkRET0cuSVFfQ0xPU0VQUklDRS4yMDI1LzgvNi5VU0QBAAAAu6EECAIAAAAGMTM2Ljk2ABFjdldX1t0IjSHhV1fW3QgjQ0lRLlRFQU0uSVFfQ0xPU0VQUklDRS4yMDI1LzgvNi5VU0QBAAAAUhMiDwIAAAAFMTg1LjUAsHh2V1fW3QgX1d1XV9bdCCNDSVEuUExUUi5JUV9DTE9TRVBSSUNFLjIwMjUvOC82LlVTRAEAAABl+pgCAgAAAAYxNzkuNTQAEWN2V1fW3QiXAd9XV9bdCCNDSVEuTVNGVC5JUV9DTE9TRVBSSUNFLjIwMjUvOC82LlVTRAEAAABLVQAAAgAAAAY1MjQuOTQAEWN2V1fW3QgH9d9XV9bdCCNDSVEuRFVPTC5JUV9DTE9TRVBSSUNFLjIwMjUvOC82LlVTRAEAAACw8IcMAgAAAAYzNDMuNjEAEWN2V1fW3QiF5eBXV9bdCCNDSVEuQURCRS5JUV9DTE9TRVBSSUNFLjIwMjUvOC82LlVTRAEAAAABXwAAAgAAAAYzNDUuNjIAEk52V1fW3QhjT+JXV9bdCCNDSVEuUFNURy5JUV9DTE9TRVBSSUNFLjIwMjUvOC82LlVTRAEAAAC4yqUGAgAAAAU1Ny40MwCw</t>
  </si>
  <si>
    <t>eHZXV9bdCJcB31dX1t0IIUNJUS5NVS5JUV9DTE9TRVBSSUNFLjIwMjUvOC82LlVTRAEAAAAGaQQAAgAAAAYxMDguNzgAEWN2V1fW3QgH9d9XV9bdCCNDSVEuRVNUQy5JUV9DTE9TRVBSSUNFLjIwMjUvOC82LlVTRAEAAACAhFsNAgAAAAU4MC42NAARY3ZXV9bdCIXl4FdX1t0IIkNJUS5BUk0uSVFfQ0xPU0VQUklDRS4yMDI1LzgvNi5VU0QBAAAALOfFJwIAAAAGMTM2LjEyABFjdldX1t0IeiTiV1fW3QgjQ0lRLkFORVQuSVFfQ0xPU0VQUklDRS4yMDI1LzgvNi5VU0QBAAAAw9v8AQIAAAAGMTM4Ljc4ABJOdldX1t0Ix+zhV1fW3QgiQ0lRLlRFTS5JUV9DTE9TRVBSSUNFLjIwMjUvOC82LlVTRAEAAAAA0yQZAgAAAAU1NS41MwCweHZXV9bdCPEQ3ldX1t0II0NJUS5RQ09NLklRX0NMT1NFUFJJQ0UuMjAyNS84LzYuVVNEAQAAANWCAAACAAAABjE0NS44NACweHZXV9bdCCKJ3ldX1t0II0NJUS5OQklTLklRX0NMT1NFUFJJQ0UuMjAyNS84LzYuVVNEAQAAAL/7GQMCAAAABTU1LjA5ABFjdldX1t0IGnrfV1fW3QgtQ0lRLk5BU0RBUUdTOkdPT0dMLklRX0NMT1NFUFJJQ0UuMjAyNS84LzYuVVNEAQAAAKhxAAACAAAABjE5Ni4wOQARY3ZXV9bdCPNt4FdX1t0ILENJUS5OQVNEQVFHUzpBU01MLklRX0NMT1NFUFJJQ0UuMjAyNS84LzYuVVNEAQAAACjvBQACAAAABjY5MC45NgARY3ZXV9bdCKld4VdX1t0II0NJUS5U</t>
  </si>
  <si>
    <t>U0xBLklRX0NMT1NFUFJJQ0UuMjAyNS84LzYuVVNEAQAAABDGogECAAAABjMxOS45MQCweHZXV9bdCCaY3VdX1t0IK0NJUS5LT1NFOkEwMDA2NjAuSVFfQ0xPU0VQUklDRS4yMDI1LzgvNi5VU0QBAAAAnXoNAAIAAAALMTg2LjU4MTkzOTUAEk52V1fW3QhtguJXV9bdCCJDSVEuSU9ULklRX0NMT1NFUFJJQ0UuMjAyNS84LzYuVVNEAQAAALo+/BECAAAABTM2Ljc3ABFjdldX1t0IQzLgV1fW3QgiQ0lRLlNBUC5JUV9DTE9TRVBSSUNFLjIwMjUvOC82LlVTRAEAAAAL7gEAAgAAAA4yODkuNTk2MTgyODg1MQCweHZXV9bdCPEQ3ldX1t0IIkNJUS5OT1cuSVFfQ0xPU0VQUklDRS4yMDI1LzgvNi5VU0QBAAAAv3ReAQIAAAAGOTEyLjMxABFjdldX1t0IlT3fV1fW3QgjQ0lRLkNGTFQuSVFfQ0xPU0VQUklDRS4yMDI1LzgvNi5VU0QBAAAAJgF6EAIAAAAFMTcuMjQAEWN2V1fW3QiF5eBXV9bdCCNDSVEuV0RBWS5JUV9DTE9TRVBSSUNFLjIwMjUvOC83LlVTRAEAAACHY2sBAgAAAAYyMjAuOTgAsHh2V1fW3QhCIN1XV9bdCCJDSVEuVlJULklRX0NMT1NFUFJJQ0UuMjAyNS84LzcuVVNEAQAAAESbhyICAAAABjEzOS4zOQCweHZXV9bdCCaY3VdX1t0II0NJUS5TSE9QLklRX0NMT1NFUFJJQ0UuMjAyNS84LzcuVVNEAQAAAAYrBAUCAAAABjE1MS4wNwCweHZXV9bdCBlN3ldX1t0II0NJUS5SQkxYLklRX0NMT1NFUFJJQ0Uu</t>
  </si>
  <si>
    <t>MjAyNS84LzcuVVNEAQAAAGlV9AECAAAABjEyOS42MwCweHZXV9bdCG3F3ldX1t0II0NJUS5OVkRBLklRX0NMT1NFUFJJQ0UuMjAyNS84LzcuVVNEAQAAADN+AAACAAAABjE4MC43NwARY3ZXV9bdCJU931dX1t0IIkNJUS5ORVQuSVFfQ0xPU0VQUklDRS4yMDI1LzgvNy5VU0QBAAAANPXgBAIAAAAGMjEwLjQ0ABFjdldX1t0I9rbfV1fW3QgiQ0lRLk1EQi5JUV9DTE9TRVBSSUNFLjIwMjUvOC83LlVTRAEAAADibswCAgAAAAYyMjcuODYAEWN2V1fW3QhDMuBXV9bdCCNDSVEuR1RMQi5JUV9DTE9TRVBSSUNFLjIwMjUvOC83LlVTRAEAAADNhBcRAgAAAAQ0MS42ABFjdldX1t0IiqngV1fW3QgiQ0lRLkNSTS5JUV9DTE9TRVBSSUNFLjIwMjUvOC83LlVTRAEAAAAl4AEAAgAAAAYyNDAuODgAEWN2V1fW3QiNIeFXV9bdCCNDSVEuQVZHTy5JUV9DTE9TRVBSSUNFLjIwMjUvOC83LlVTRAEAAADwtn0BAgAAAAYzMDMuNzYAEWN2V1fW3QgZv+FXV9bdCChDSVEuVFdTRToyNDU0LklRX0NMT1NFUFJJQ0UuMjAyNS84LzcuVVNEAQAAAD03XAACAAAACzQ1LjM3ODQzMjM5ABJOdldX1t0IeiTiV1fW3QgjQ0lRLkFHSVguSVFfQ0xPU0VQUklDRS4yMDI1LzgvNy5VU0QBAAAAI/cAcAIAAAAHMzIuODE3NAASTnZXV9bdCG2C4ldX1t0II0NJUS5URUFNLklRX0NMT1NFUFJJQ0UuMjAyNS84LzcuVVNEAQAAAFITIg8CAAAAAzE3</t>
  </si>
  <si>
    <t>MQCweHZXV9bdCBfV3VdX1t0II0NJUS5ERE9HLklRX0NMT1NFUFJJQ0UuMjAyNS84LzcuVVNEAQAAALuhBAgCAAAABjEzNi4zOAARY3ZXV9bdCI0h4VdX1t0II0NJUS5FU1RDLklRX0NMT1NFUFJJQ0UuMjAyNS84LzcuVVNEAQAAAICEWw0CAAAABTc2LjM3ABFjdldX1t0IheXgV1fW3QgjQ0lRLkFEQkUuSVFfQ0xPU0VQUklDRS4yMDI1LzgvNy5VU0QBAAAAAV8AAAIAAAAGMzM4LjI3ABJOdldX1t0IY0/iV1fW3QgiQ0lRLlRFTS5JUV9DTE9TRVBSSUNFLjIwMjUvOC83LlVTRAEAAAAA0yQZAgAAAAU1OC43NACweHZXV9bdCPEQ3ldX1t0II0NJUS5TTlBTLklRX0NMT1NFUFJJQ0UuMjAyNS84LzcuVVNEAQAAANSIAAACAAAABzYyMC4zMjUAsHh2V1fW3QgX1d1XV9bdCCNDSVEuUEFOVy5JUV9DTE9TRVBSSUNFLjIwMjUvOC83LlVTRAEAAACDfYQBAgAAAAUxNjguMQARY3ZXV9bdCG3F3ldX1t0II0NJUS5NUlZMLklRX0NMT1NFUFJJQ0UuMjAyNS84LzcuVVNEAQAAALZ5AAACAAAABTc1Ljg1ABFjdldX1t0I9rbfV1fW3QgjQ0lRLkFBUEwuSVFfQ0xPU0VQUklDRS4yMDI1LzgvNy5VU0QBAAAAaWEAAAIAAAAGMjIwLjAzABJOdldX1t0IY0/iV1fW3QgjQ0lRLlNOT1cuSVFfQ0xPU0VQUklDRS4yMDI1LzgvNy5VU0QBAAAAsDxkEAIAAAAFMjA2LjQAsHh2V1fW3QgZTd5XV9bdCCNDSVEuT1JDTC5JUV9DTE9TRVBS</t>
  </si>
  <si>
    <t>SUNFLjIwMjUvOC83LlVTRAEAAADnVgAAAgAAAAYyNDkuMzkAEWN2V1fW3Qgaet9XV9bdCCNDSVEuTUVUQS5JUV9DTE9TRVBSSUNFLjIwMjUvOC83LlVTRAEAAAAX2zwBAgAAAAY3NjEuODMAEWN2V1fW3QjzbeBXV9bdCCNDSVEuQU1aTi5JUV9DTE9TRVBSSUNFLjIwMjUvOC83LlVTRAEAAAA9SQAAAgAAAAYyMjMuMTMAEk52V1fW3QjH7OFXV9bdCChDSVEuVFdTRToyMzMwLklRX0NMT1NFUFJJQ0UuMjAyNS84LzcuVVNEAQAAAKvMBQACAAAACzM5LjUxNzc0OTI0ABJOdldX1t0I0MjiV1fW3QgjQ0lRLlBMVFIuSVFfQ0xPU0VQUklDRS4yMDI1LzgvNy5VU0QBAAAAZfqYAgIAAAAFMTgyLjIAEWN2V1fW3QiXAd9XV9bdCCFDSVEuTVUuSVFfQ0xPU0VQUklDRS4yMDI1LzgvNy5VU0QBAAAABmkEAAIAAAAGMTExLjg3ABFjdldX1t0IB/XfV1fW3QgjQ0lRLkRVT0wuSVFfQ0xPU0VQUklDRS4yMDI1LzgvNy5VU0QBAAAAsPCHDAIAAAAGMzkwLjg0ABFjdldX1t0IheXgV1fW3QgiQ0lRLkFQUC5JUV9DTE9TRVBSSUNFLjIwMjUvOC83LlVTRAEAAADauc4NAgAAAAY0MzcuMzQAEWN2V1fW3QiKqeBXV9bdCCFDSVEuWlMuSVFfQ0xPU0VQUklDRS4yMDI1LzgvNy5VU0QBAAAA1MyBAwIAAAAFMjcyLjUAsHh2V1fW3QjqW91XV9bdCCNDSVEuTVNGVC5JUV9DTE9TRVBSSUNFLjIwMjUvOC83LlVTRAEAAABLVQAAAgAAAAY1</t>
  </si>
  <si>
    <t>MjAuODQAEWN2V1fW3QgH9d9XV9bdCCNDSVEuQU5FVC5JUV9DTE9TRVBSSUNFLjIwMjUvOC83LlVTRAEAAADD2/wBAgAAAAYxMzkuMjgAEWN2V1fW3QjH7OFXV9bdCCNDSVEuUFNURy5JUV9DTE9TRVBSSUNFLjIwMjUvOC83LlVTRAEAAAC4yqUGAgAAAAU1Ny44MQCweHZXV9bdCJcB31dX1t0IIkNJUS5BUk0uSVFfQ0xPU0VQUklDRS4yMDI1LzgvNy5VU0QBAAAALOfFJwIAAAAGMTM1LjU3ABFjdldX1t0Ix+zhV1fW3QgjQ0lRLlRTTEEuSVFfQ0xPU0VQUklDRS4yMDI1LzgvNy5VU0QBAAAAEMaiAQIAAAAGMzIyLjI3ALB4dldX1t0IJpjdV1fW3QgjQ0lRLk5CSVMuSVFfQ0xPU0VQUklDRS4yMDI1LzgvNy5VU0QBAAAAv/sZAwIAAAAFNjUuMzEAEWN2V1fW3Qj2tt9XV9bdCCNDSVEuQ0ZMVC5JUV9DTE9TRVBSSUNFLjIwMjUvOC83LlVTRAEAAAAmAXoQAgAAAAUxNi45MwARY3ZXV9bdCIXl4FdX1t0II0NJUS5RQ09NLklRX0NMT1NFUFJJQ0UuMjAyNS84LzcuVVNEAQAAANWCAAACAAAABTE0NS45ALB4dldX1t0IIoneV1fW3QgiQ0lRLk5PVy5JUV9DTE9TRVBSSUNFLjIwMjUvOC83LlVTRAEAAAC/dF4BAgAAAAY4NzQuMTIAEWN2V1fW3QiVPd9XV9bdCC1DSVEuTkFTREFRR1M6R09PR0wuSVFfQ0xPU0VQUklDRS4yMDI1LzgvNy5VU0QBAAAAqHEAAAIAAAAGMTk2LjUyABFjdldX1t0I823gV1fW3QgiQ0lRLlNB</t>
  </si>
  <si>
    <t>UC5JUV9DTE9TRVBSSUNFLjIwMjUvOC83LlVTRAEAAAAL7gEAAgAAAA8yOTYuMjg5ODM0ODQwNzUAsHh2V1fW3QjxEN5XV9bdCCJDSVEuSU9ULklRX0NMT1NFUFJJQ0UuMjAyNS84LzcuVVNEAQAAALo+/BECAAAABTM0LjU4ABFjdldX1t0IQzLgV1fW3QgsQ0lRLk5BU0RBUUdTOkFTTUwuSVFfQ0xPU0VQUklDRS4yMDI1LzgvNy5VU0QBAAAAKO8FAAIAAAAGNzEzLjEyABFjdldX1t0ID4XhV1fW3QgrQ0lRLktPU0U6QTAwMDY2MC5JUV9DTE9TRVBSSUNFLjIwMjUvOC83LlVTRAEAAACdeg0AAgAAAAoxODkuMDM1ODgyABJOdldX1t0IbYLiV1fW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</si>
</sst>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5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177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top"/>
    </xf>
    <xf numFmtId="2" fontId="4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3DB-8C7B-45A7-B721-E10C924A4416}">
  <dimension ref="A1:P1"/>
  <sheetViews>
    <sheetView workbookViewId="0"/>
  </sheetViews>
  <sheetFormatPr defaultRowHeight="14" x14ac:dyDescent="0.25"/>
  <sheetData>
    <row r="1" spans="1:16" x14ac:dyDescent="0.25">
      <c r="A1">
        <v>16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E4" sqref="E4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26.17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122</v>
      </c>
      <c r="J1" s="5" t="s">
        <v>123</v>
      </c>
      <c r="K1" s="5" t="s">
        <v>127</v>
      </c>
      <c r="L1" s="5" t="s">
        <v>131</v>
      </c>
      <c r="M1" s="5" t="s">
        <v>132</v>
      </c>
      <c r="N1" s="5" t="s">
        <v>124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3.0196994614592413E-3</v>
      </c>
      <c r="D2" s="7" t="s">
        <v>5</v>
      </c>
      <c r="E2" s="13">
        <v>45876</v>
      </c>
      <c r="F2" s="2" t="s">
        <v>3</v>
      </c>
      <c r="G2" s="2" cm="1">
        <f t="array" ref="G2">_xll.ciqfunctions.udf.CIQ(F2,"IQ_CLOSEPRICE",$E$2,"USD")-_xll.ciqfunctions.udf.CIQ(F2,"IQ_CLOSEPRICE",$E$3,"USD")</f>
        <v>2.4539399999999887</v>
      </c>
      <c r="H2" s="9">
        <f>VLOOKUP(F2,'08_05_2025_agix_holdings'!$D$3:$F$48,3,FALSE)/$P$2</f>
        <v>3.7159940544095132E-3</v>
      </c>
      <c r="I2" s="2">
        <f>G2*H2</f>
        <v>9.1188264498776386E-3</v>
      </c>
      <c r="J2" s="2">
        <f t="shared" ref="J2:J45" si="0">$P$7*H2</f>
        <v>3.0196994614592413E-3</v>
      </c>
      <c r="K2" s="6" cm="1">
        <f t="array" ref="K2">_xll.ciqfunctions.udf.CIQ(F2,"IQ_CLOSEPRICE",$E$2,"USD")</f>
        <v>189.03587999999999</v>
      </c>
      <c r="L2" s="6">
        <f t="shared" ref="L2:L45" si="1">K2*H2</f>
        <v>0.70245620615007021</v>
      </c>
      <c r="M2" s="2">
        <f>J2*K2</f>
        <v>0.57083154503247369</v>
      </c>
      <c r="N2" s="6" t="s">
        <v>125</v>
      </c>
      <c r="O2" s="6" cm="1">
        <f t="array" ref="O2">_xll.ciqfunctions.udf.CIQ(N7,"IQ_CLOSEPRICE",$E$2,"USD")</f>
        <v>32.817399999999999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1.820270934787056E-2</v>
      </c>
      <c r="D3" s="8" t="s">
        <v>7</v>
      </c>
      <c r="E3" s="13">
        <v>45875</v>
      </c>
      <c r="F3" s="2" t="s">
        <v>6</v>
      </c>
      <c r="G3" s="2" cm="1">
        <f t="array" ref="G3">_xll.ciqfunctions.udf.CIQ(F3,"IQ_CLOSEPRICE",$E$2,"USD")-_xll.ciqfunctions.udf.CIQ(F3,"IQ_CLOSEPRICE",$E$3,"USD")</f>
        <v>1.9438499999999976</v>
      </c>
      <c r="H3" s="9">
        <f>VLOOKUP(F3,'08_05_2025_agix_holdings'!$D$3:$F$48,3,FALSE)/$P$2</f>
        <v>2.2399964160057344E-2</v>
      </c>
      <c r="I3" s="2">
        <f t="shared" ref="I3:I45" si="2">G3*H3</f>
        <v>4.3542170332527413E-2</v>
      </c>
      <c r="J3" s="2">
        <f t="shared" si="0"/>
        <v>1.820270934787056E-2</v>
      </c>
      <c r="K3" s="6" cm="1">
        <f t="array" ref="K3">_xll.ciqfunctions.udf.CIQ(F3,"IQ_CLOSEPRICE",$E$2,"USD")</f>
        <v>39.517749999999999</v>
      </c>
      <c r="L3" s="6">
        <f t="shared" si="1"/>
        <v>0.88519618368610609</v>
      </c>
      <c r="M3" s="2">
        <f t="shared" ref="M3:M45" si="3">J3*K3</f>
        <v>0.71933011733181185</v>
      </c>
      <c r="N3" s="2" t="s">
        <v>126</v>
      </c>
      <c r="O3" s="12">
        <f>SUM(M2:M45)</f>
        <v>28.871205471946652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3.9005805745436915E-3</v>
      </c>
      <c r="D4" s="8" t="s">
        <v>9</v>
      </c>
      <c r="E4" s="15" t="s">
        <v>133</v>
      </c>
      <c r="F4" s="2" t="s">
        <v>8</v>
      </c>
      <c r="G4" s="2" cm="1">
        <f t="array" ref="G4">_xll.ciqfunctions.udf.CIQ(F4,"IQ_CLOSEPRICE",$E$2,"USD")-_xll.ciqfunctions.udf.CIQ(F4,"IQ_CLOSEPRICE",$E$3,"USD")</f>
        <v>1.2917300000000012</v>
      </c>
      <c r="H4" s="9">
        <f>VLOOKUP(F4,'08_05_2025_agix_holdings'!$D$3:$F$48,3,FALSE)/$P$2</f>
        <v>4.7999923200122878E-3</v>
      </c>
      <c r="I4" s="2">
        <f t="shared" si="2"/>
        <v>6.2002940795294779E-3</v>
      </c>
      <c r="J4" s="2">
        <f t="shared" si="0"/>
        <v>3.9005805745436915E-3</v>
      </c>
      <c r="K4" s="6" cm="1">
        <f t="array" ref="K4">_xll.ciqfunctions.udf.CIQ(F4,"IQ_CLOSEPRICE",$E$2,"USD")</f>
        <v>45.378430000000002</v>
      </c>
      <c r="L4" s="6">
        <f t="shared" si="1"/>
        <v>0.2178161154942152</v>
      </c>
      <c r="M4" s="2">
        <f t="shared" si="3"/>
        <v>0.1770022225612907</v>
      </c>
      <c r="N4" s="2" t="s">
        <v>129</v>
      </c>
      <c r="O4" s="6">
        <f>SUM(L2:L45)</f>
        <v>35.528445544559126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4.4908684348246367E-3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6.7800000000000011</v>
      </c>
      <c r="H5" s="9">
        <f>VLOOKUP(F5,'08_05_2025_agix_holdings'!$D$3:$F$48,3,FALSE)/$P$2</f>
        <v>5.5263911577741473E-3</v>
      </c>
      <c r="I5" s="2">
        <f t="shared" si="2"/>
        <v>3.7468932049708727E-2</v>
      </c>
      <c r="J5" s="2">
        <f t="shared" si="0"/>
        <v>4.4908684348246367E-3</v>
      </c>
      <c r="K5" s="6" cm="1">
        <f t="array" ref="K5">_xll.ciqfunctions.udf.CIQ(F5,"IQ_CLOSEPRICE",$E$2,"USD")</f>
        <v>220.03</v>
      </c>
      <c r="L5" s="6">
        <f t="shared" si="1"/>
        <v>1.2159718464450457</v>
      </c>
      <c r="M5" s="2">
        <f t="shared" si="3"/>
        <v>0.98812578171446486</v>
      </c>
      <c r="N5" s="2" t="s">
        <v>128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1.4646680057411564E-3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-7.3500000000000227</v>
      </c>
      <c r="H6" s="9">
        <f>VLOOKUP(F6,'08_05_2025_agix_holdings'!$D$3:$F$48,3,FALSE)/$P$2</f>
        <v>1.8023971161646142E-3</v>
      </c>
      <c r="I6" s="2">
        <f t="shared" si="2"/>
        <v>-1.3247618803809955E-2</v>
      </c>
      <c r="J6" s="2">
        <f t="shared" si="0"/>
        <v>1.4646680057411564E-3</v>
      </c>
      <c r="K6" s="6" cm="1">
        <f t="array" ref="K6">_xll.ciqfunctions.udf.CIQ(F6,"IQ_CLOSEPRICE",$E$2,"USD")</f>
        <v>338.27</v>
      </c>
      <c r="L6" s="6">
        <f t="shared" si="1"/>
        <v>0.60969687248500404</v>
      </c>
      <c r="M6" s="2">
        <f t="shared" si="3"/>
        <v>0.49545324630206095</v>
      </c>
      <c r="N6" s="2"/>
      <c r="O6" s="5" t="s">
        <v>116</v>
      </c>
      <c r="P6" s="5" t="s">
        <v>130</v>
      </c>
      <c r="Q6" s="5" t="s">
        <v>127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6.6530902666466904E-3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0.81999999999999318</v>
      </c>
      <c r="H7" s="9">
        <f>VLOOKUP(F7,'08_05_2025_agix_holdings'!$D$3:$F$48,3,FALSE)/$P$2</f>
        <v>8.1871869005009593E-3</v>
      </c>
      <c r="I7" s="2">
        <f t="shared" si="2"/>
        <v>6.7134932584107304E-3</v>
      </c>
      <c r="J7" s="2">
        <f t="shared" si="0"/>
        <v>6.6530902666466904E-3</v>
      </c>
      <c r="K7" s="6" cm="1">
        <f t="array" ref="K7">_xll.ciqfunctions.udf.CIQ(F7,"IQ_CLOSEPRICE",$E$2,"USD")</f>
        <v>223.13</v>
      </c>
      <c r="L7" s="6">
        <f t="shared" si="1"/>
        <v>1.826807013108779</v>
      </c>
      <c r="M7" s="2">
        <f t="shared" si="3"/>
        <v>1.484504031196876</v>
      </c>
      <c r="N7" s="5" t="s">
        <v>114</v>
      </c>
      <c r="O7" s="2" cm="1">
        <f t="array" ref="O7">_xll.ciqfunctions.udf.CIQ(N7,"IQ_CLOSEPRICE",$E$2,"USD")-_xll.ciqfunctions.udf.CIQ(N7,"IQ_CLOSEPRICE",$E$3,"USD")</f>
        <v>0.11719999999999686</v>
      </c>
      <c r="P7" s="6">
        <f>O7/SUM(I2:I45)</f>
        <v>0.8126222532234606</v>
      </c>
      <c r="Q7" s="6" cm="1">
        <f t="array" ref="Q7">_xll.ciqfunctions.udf.CIQ(N7,"IQ_CLOSEPRICE",$E$2,"USD")</f>
        <v>32.817399999999999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3.4325109055984488E-3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0.5</v>
      </c>
      <c r="H8" s="9">
        <f>VLOOKUP(F8,'08_05_2025_agix_holdings'!$D$3:$F$48,3,FALSE)/$P$2</f>
        <v>4.2239932416108135E-3</v>
      </c>
      <c r="I8" s="2">
        <f t="shared" si="2"/>
        <v>2.1119966208054067E-3</v>
      </c>
      <c r="J8" s="2">
        <f t="shared" si="0"/>
        <v>3.4325109055984488E-3</v>
      </c>
      <c r="K8" s="6" cm="1">
        <f t="array" ref="K8">_xll.ciqfunctions.udf.CIQ(F8,"IQ_CLOSEPRICE",$E$2,"USD")</f>
        <v>139.28</v>
      </c>
      <c r="L8" s="6">
        <f t="shared" si="1"/>
        <v>0.58831777869155411</v>
      </c>
      <c r="M8" s="2">
        <f t="shared" si="3"/>
        <v>0.47808011893175195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1.84887519233371E-3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-0.55000000000001137</v>
      </c>
      <c r="H9" s="9">
        <f>VLOOKUP(F9,'08_05_2025_agix_holdings'!$D$3:$F$48,3,FALSE)/$P$2</f>
        <v>2.2751963596858247E-3</v>
      </c>
      <c r="I9" s="2">
        <f t="shared" si="2"/>
        <v>-1.2513579978272295E-3</v>
      </c>
      <c r="J9" s="2">
        <f t="shared" si="0"/>
        <v>1.84887519233371E-3</v>
      </c>
      <c r="K9" s="6" cm="1">
        <f t="array" ref="K9">_xll.ciqfunctions.udf.CIQ(F9,"IQ_CLOSEPRICE",$E$2,"USD")</f>
        <v>135.57</v>
      </c>
      <c r="L9" s="6">
        <f t="shared" si="1"/>
        <v>0.30844837048260726</v>
      </c>
      <c r="M9" s="2">
        <f t="shared" si="3"/>
        <v>0.25065200982468105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5.2267779698885462E-4</v>
      </c>
      <c r="D10" s="8" t="s">
        <v>23</v>
      </c>
      <c r="E10" s="2"/>
      <c r="F10" s="2" t="s">
        <v>121</v>
      </c>
      <c r="G10" s="2" cm="1">
        <f t="array" ref="G10">_xll.ciqfunctions.udf.CIQ(F10,"IQ_CLOSEPRICE",$E$2,"USD")-_xll.ciqfunctions.udf.CIQ(F10,"IQ_CLOSEPRICE",$E$3,"USD")</f>
        <v>22.159999999999968</v>
      </c>
      <c r="H10" s="9">
        <f>VLOOKUP(F10,'08_05_2025_agix_holdings'!$D$3:$F$48,3,FALSE)/$P$2</f>
        <v>6.4319897088164655E-4</v>
      </c>
      <c r="I10" s="2">
        <f t="shared" si="2"/>
        <v>1.4253289194737267E-2</v>
      </c>
      <c r="J10" s="2">
        <f t="shared" si="0"/>
        <v>5.2267779698885462E-4</v>
      </c>
      <c r="K10" s="6" cm="1">
        <f t="array" ref="K10">_xll.ciqfunctions.udf.CIQ(F10,"IQ_CLOSEPRICE",$E$2,"USD")</f>
        <v>713.12</v>
      </c>
      <c r="L10" s="6">
        <f t="shared" si="1"/>
        <v>0.45867805011511981</v>
      </c>
      <c r="M10" s="2">
        <f t="shared" si="3"/>
        <v>0.372731990588692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2.8721274963890049E-3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2.089999999999975</v>
      </c>
      <c r="H11" s="9">
        <f>VLOOKUP(F11,'08_05_2025_agix_holdings'!$D$3:$F$48,3,FALSE)/$P$2</f>
        <v>3.5343943449690478E-3</v>
      </c>
      <c r="I11" s="2">
        <f t="shared" si="2"/>
        <v>7.3868841809852214E-3</v>
      </c>
      <c r="J11" s="2">
        <f t="shared" si="0"/>
        <v>2.8721274963890049E-3</v>
      </c>
      <c r="K11" s="6" cm="1">
        <f t="array" ref="K11">_xll.ciqfunctions.udf.CIQ(F11,"IQ_CLOSEPRICE",$E$2,"USD")</f>
        <v>303.76</v>
      </c>
      <c r="L11" s="6">
        <f t="shared" si="1"/>
        <v>1.073607626227798</v>
      </c>
      <c r="M11" s="2">
        <f t="shared" si="3"/>
        <v>0.87243744830312409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1.2914822282314163E-2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-0.30999999999999872</v>
      </c>
      <c r="H12" s="9">
        <f>VLOOKUP(F12,'08_05_2025_agix_holdings'!$D$3:$F$48,3,FALSE)/$P$2</f>
        <v>1.5892774571560686E-2</v>
      </c>
      <c r="I12" s="2">
        <f t="shared" si="2"/>
        <v>-4.9267601171837927E-3</v>
      </c>
      <c r="J12" s="2">
        <f t="shared" si="0"/>
        <v>1.2914822282314163E-2</v>
      </c>
      <c r="K12" s="6" cm="1">
        <f t="array" ref="K12">_xll.ciqfunctions.udf.CIQ(F12,"IQ_CLOSEPRICE",$E$2,"USD")</f>
        <v>16.93</v>
      </c>
      <c r="L12" s="6">
        <f t="shared" si="1"/>
        <v>0.26906467349652241</v>
      </c>
      <c r="M12" s="2">
        <f t="shared" si="3"/>
        <v>0.21864794123957879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2.8935806895489954E-3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-8.289999999999992</v>
      </c>
      <c r="H13" s="9">
        <f>VLOOKUP(F13,'08_05_2025_agix_holdings'!$D$3:$F$48,3,FALSE)/$P$2</f>
        <v>3.5607943027291156E-3</v>
      </c>
      <c r="I13" s="2">
        <f t="shared" si="2"/>
        <v>-2.9518984769624342E-2</v>
      </c>
      <c r="J13" s="2">
        <f t="shared" si="0"/>
        <v>2.8935806895489954E-3</v>
      </c>
      <c r="K13" s="6" cm="1">
        <f t="array" ref="K13">_xll.ciqfunctions.udf.CIQ(F13,"IQ_CLOSEPRICE",$E$2,"USD")</f>
        <v>240.88</v>
      </c>
      <c r="L13" s="6">
        <f t="shared" si="1"/>
        <v>0.85772413164138939</v>
      </c>
      <c r="M13" s="2">
        <f t="shared" si="3"/>
        <v>0.69700571649856202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3.99419450833274E-3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-0.58000000000001251</v>
      </c>
      <c r="H14" s="9">
        <f>VLOOKUP(F14,'08_05_2025_agix_holdings'!$D$3:$F$48,3,FALSE)/$P$2</f>
        <v>4.9151921356925827E-3</v>
      </c>
      <c r="I14" s="2">
        <f t="shared" si="2"/>
        <v>-2.8508114387017594E-3</v>
      </c>
      <c r="J14" s="2">
        <f t="shared" si="0"/>
        <v>3.99419450833274E-3</v>
      </c>
      <c r="K14" s="6" cm="1">
        <f t="array" ref="K14">_xll.ciqfunctions.udf.CIQ(F14,"IQ_CLOSEPRICE",$E$2,"USD")</f>
        <v>136.38</v>
      </c>
      <c r="L14" s="6">
        <f t="shared" si="1"/>
        <v>0.67033390346575439</v>
      </c>
      <c r="M14" s="2">
        <f t="shared" si="3"/>
        <v>0.54472824704641909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1.2117803651582402E-3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46.769999999999982</v>
      </c>
      <c r="H15" s="9">
        <f>VLOOKUP(F15,'08_05_2025_agix_holdings'!$D$3:$F$48,3,FALSE)/$P$2</f>
        <v>1.4911976140838175E-3</v>
      </c>
      <c r="I15" s="2">
        <f t="shared" si="2"/>
        <v>6.9743312410700115E-2</v>
      </c>
      <c r="J15" s="2">
        <f t="shared" si="0"/>
        <v>1.2117803651582402E-3</v>
      </c>
      <c r="K15" s="6" cm="1">
        <f t="array" ref="K15">_xll.ciqfunctions.udf.CIQ(F15,"IQ_CLOSEPRICE",$E$2,"USD")</f>
        <v>437.34</v>
      </c>
      <c r="L15" s="6">
        <f t="shared" si="1"/>
        <v>0.65216036454341675</v>
      </c>
      <c r="M15" s="2">
        <f t="shared" si="3"/>
        <v>0.52996002489830474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1.3313981694442467E-3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47.229999999999961</v>
      </c>
      <c r="H16" s="9">
        <f>VLOOKUP(F16,'08_05_2025_agix_holdings'!$D$3:$F$48,3,FALSE)/$P$2</f>
        <v>1.6383973785641943E-3</v>
      </c>
      <c r="I16" s="2">
        <f t="shared" si="2"/>
        <v>7.7381508189586834E-2</v>
      </c>
      <c r="J16" s="2">
        <f t="shared" si="0"/>
        <v>1.3313981694442467E-3</v>
      </c>
      <c r="K16" s="6" cm="1">
        <f t="array" ref="K16">_xll.ciqfunctions.udf.CIQ(F16,"IQ_CLOSEPRICE",$E$2,"USD")</f>
        <v>390.84</v>
      </c>
      <c r="L16" s="6">
        <f t="shared" si="1"/>
        <v>0.64035123143802963</v>
      </c>
      <c r="M16" s="2">
        <f t="shared" si="3"/>
        <v>0.52036366054558936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5.8801252161246155E-3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-4.269999999999996</v>
      </c>
      <c r="H17" s="9">
        <f>VLOOKUP(F17,'08_05_2025_agix_holdings'!$D$3:$F$48,3,FALSE)/$P$2</f>
        <v>7.2359884224185243E-3</v>
      </c>
      <c r="I17" s="2">
        <f t="shared" si="2"/>
        <v>-3.0897670563727071E-2</v>
      </c>
      <c r="J17" s="2">
        <f t="shared" si="0"/>
        <v>5.8801252161246155E-3</v>
      </c>
      <c r="K17" s="6" cm="1">
        <f t="array" ref="K17">_xll.ciqfunctions.udf.CIQ(F17,"IQ_CLOSEPRICE",$E$2,"USD")</f>
        <v>76.37</v>
      </c>
      <c r="L17" s="6">
        <f t="shared" si="1"/>
        <v>0.55261243582010278</v>
      </c>
      <c r="M17" s="2">
        <f t="shared" si="3"/>
        <v>0.4490651627554369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5.4868166748581262E-3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0.43000000000000682</v>
      </c>
      <c r="H18" s="9">
        <f>VLOOKUP(F18,'08_05_2025_agix_holdings'!$D$3:$F$48,3,FALSE)/$P$2</f>
        <v>6.7519891968172855E-3</v>
      </c>
      <c r="I18" s="2">
        <f t="shared" si="2"/>
        <v>2.903355354631479E-3</v>
      </c>
      <c r="J18" s="2">
        <f t="shared" si="0"/>
        <v>5.4868166748581262E-3</v>
      </c>
      <c r="K18" s="6" cm="1">
        <f t="array" ref="K18">_xll.ciqfunctions.udf.CIQ(F18,"IQ_CLOSEPRICE",$E$2,"USD")</f>
        <v>196.52</v>
      </c>
      <c r="L18" s="6">
        <f t="shared" si="1"/>
        <v>1.3269009169585331</v>
      </c>
      <c r="M18" s="2">
        <f t="shared" si="3"/>
        <v>1.0782692129431191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7.5560746696535543E-3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-2.1599999999999966</v>
      </c>
      <c r="H19" s="9">
        <f>VLOOKUP(F19,'08_05_2025_agix_holdings'!$D$3:$F$48,3,FALSE)/$P$2</f>
        <v>9.2983851225838035E-3</v>
      </c>
      <c r="I19" s="2">
        <f t="shared" si="2"/>
        <v>-2.0084511864780982E-2</v>
      </c>
      <c r="J19" s="2">
        <f t="shared" si="0"/>
        <v>7.5560746696535543E-3</v>
      </c>
      <c r="K19" s="6" cm="1">
        <f t="array" ref="K19">_xll.ciqfunctions.udf.CIQ(F19,"IQ_CLOSEPRICE",$E$2,"USD")</f>
        <v>41.6</v>
      </c>
      <c r="L19" s="6">
        <f t="shared" si="1"/>
        <v>0.38681282109948623</v>
      </c>
      <c r="M19" s="2">
        <f t="shared" si="3"/>
        <v>0.31433270625758786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1.170759259449289E-2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-2.1900000000000048</v>
      </c>
      <c r="H20" s="9">
        <f>VLOOKUP(F20,'08_05_2025_agix_holdings'!$D$3:$F$48,3,FALSE)/$P$2</f>
        <v>1.4407176948516882E-2</v>
      </c>
      <c r="I20" s="2">
        <f t="shared" si="2"/>
        <v>-3.155171751725204E-2</v>
      </c>
      <c r="J20" s="2">
        <f t="shared" si="0"/>
        <v>1.170759259449289E-2</v>
      </c>
      <c r="K20" s="6" cm="1">
        <f t="array" ref="K20">_xll.ciqfunctions.udf.CIQ(F20,"IQ_CLOSEPRICE",$E$2,"USD")</f>
        <v>34.58</v>
      </c>
      <c r="L20" s="6">
        <f t="shared" si="1"/>
        <v>0.49820017887971374</v>
      </c>
      <c r="M20" s="2">
        <f t="shared" si="3"/>
        <v>0.40484855191756414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1.8833303207421792E-3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-7.9599999999999795</v>
      </c>
      <c r="H21" s="9">
        <f>VLOOKUP(F21,'08_05_2025_agix_holdings'!$D$3:$F$48,3,FALSE)/$P$2</f>
        <v>2.3175962918459332E-3</v>
      </c>
      <c r="I21" s="2">
        <f t="shared" si="2"/>
        <v>-1.8448066483093582E-2</v>
      </c>
      <c r="J21" s="2">
        <f t="shared" si="0"/>
        <v>1.8833303207421792E-3</v>
      </c>
      <c r="K21" s="6" cm="1">
        <f t="array" ref="K21">_xll.ciqfunctions.udf.CIQ(F21,"IQ_CLOSEPRICE",$E$2,"USD")</f>
        <v>227.86</v>
      </c>
      <c r="L21" s="6">
        <f t="shared" si="1"/>
        <v>0.5280874910600144</v>
      </c>
      <c r="M21" s="2">
        <f t="shared" si="3"/>
        <v>0.42913564688431299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3.0691068154034612E-3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-10.159999999999968</v>
      </c>
      <c r="H22" s="9">
        <f>VLOOKUP(F22,'08_05_2025_agix_holdings'!$D$3:$F$48,3,FALSE)/$P$2</f>
        <v>3.7767939571296686E-3</v>
      </c>
      <c r="I22" s="2">
        <f t="shared" si="2"/>
        <v>-3.8372226604437315E-2</v>
      </c>
      <c r="J22" s="2">
        <f t="shared" si="0"/>
        <v>3.0691068154034612E-3</v>
      </c>
      <c r="K22" s="6" cm="1">
        <f t="array" ref="K22">_xll.ciqfunctions.udf.CIQ(F22,"IQ_CLOSEPRICE",$E$2,"USD")</f>
        <v>761.83</v>
      </c>
      <c r="L22" s="6">
        <f t="shared" si="1"/>
        <v>2.8772749403600955</v>
      </c>
      <c r="M22" s="2">
        <f t="shared" si="3"/>
        <v>2.3381376451788189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6.128462179370563E-3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0.53000000000000114</v>
      </c>
      <c r="H23" s="9">
        <f>VLOOKUP(F23,'08_05_2025_agix_holdings'!$D$3:$F$48,3,FALSE)/$P$2</f>
        <v>7.5415879334593061E-3</v>
      </c>
      <c r="I23" s="2">
        <f t="shared" si="2"/>
        <v>3.9970416047334411E-3</v>
      </c>
      <c r="J23" s="2">
        <f t="shared" si="0"/>
        <v>6.128462179370563E-3</v>
      </c>
      <c r="K23" s="6" cm="1">
        <f t="array" ref="K23">_xll.ciqfunctions.udf.CIQ(F23,"IQ_CLOSEPRICE",$E$2,"USD")</f>
        <v>75.849999999999994</v>
      </c>
      <c r="L23" s="6">
        <f t="shared" si="1"/>
        <v>0.57202944475288831</v>
      </c>
      <c r="M23" s="2">
        <f t="shared" si="3"/>
        <v>0.46484385630525715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3.1035619438119304E-3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-4.1000000000000227</v>
      </c>
      <c r="H24" s="9">
        <f>VLOOKUP(F24,'08_05_2025_agix_holdings'!$D$3:$F$48,3,FALSE)/$P$2</f>
        <v>3.819193889289777E-3</v>
      </c>
      <c r="I24" s="2">
        <f t="shared" si="2"/>
        <v>-1.5658694946088174E-2</v>
      </c>
      <c r="J24" s="2">
        <f t="shared" si="0"/>
        <v>3.1035619438119304E-3</v>
      </c>
      <c r="K24" s="6" cm="1">
        <f t="array" ref="K24">_xll.ciqfunctions.udf.CIQ(F24,"IQ_CLOSEPRICE",$E$2,"USD")</f>
        <v>520.84</v>
      </c>
      <c r="L24" s="6">
        <f t="shared" si="1"/>
        <v>1.9891889452976876</v>
      </c>
      <c r="M24" s="2">
        <f t="shared" si="3"/>
        <v>1.616459202815006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3.1347665884082802E-3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3.0900000000000034</v>
      </c>
      <c r="H25" s="9">
        <f>VLOOKUP(F25,'08_05_2025_agix_holdings'!$D$3:$F$48,3,FALSE)/$P$2</f>
        <v>3.8575938278498753E-3</v>
      </c>
      <c r="I25" s="2">
        <f t="shared" si="2"/>
        <v>1.1919964928056128E-2</v>
      </c>
      <c r="J25" s="2">
        <f t="shared" si="0"/>
        <v>3.1347665884082802E-3</v>
      </c>
      <c r="K25" s="6" cm="1">
        <f t="array" ref="K25">_xll.ciqfunctions.udf.CIQ(F25,"IQ_CLOSEPRICE",$E$2,"USD")</f>
        <v>111.87</v>
      </c>
      <c r="L25" s="6">
        <f t="shared" si="1"/>
        <v>0.43154902152156555</v>
      </c>
      <c r="M25" s="2">
        <f t="shared" si="3"/>
        <v>0.35068633824523432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1.7286723009615219E-2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10.219999999999999</v>
      </c>
      <c r="H26" s="9">
        <f>VLOOKUP(F26,'08_05_2025_agix_holdings'!$D$3:$F$48,3,FALSE)/$P$2</f>
        <v>2.1272765963574459E-2</v>
      </c>
      <c r="I26" s="2">
        <f t="shared" si="2"/>
        <v>0.21740766814773094</v>
      </c>
      <c r="J26" s="2">
        <f t="shared" si="0"/>
        <v>1.7286723009615219E-2</v>
      </c>
      <c r="K26" s="6" cm="1">
        <f t="array" ref="K26">_xll.ciqfunctions.udf.CIQ(F26,"IQ_CLOSEPRICE",$E$2,"USD")</f>
        <v>65.31</v>
      </c>
      <c r="L26" s="6">
        <f t="shared" si="1"/>
        <v>1.389324345081048</v>
      </c>
      <c r="M26" s="2">
        <f t="shared" si="3"/>
        <v>1.12899587975797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3.4533140019960152E-3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-5.0900000000000034</v>
      </c>
      <c r="H27" s="9">
        <f>VLOOKUP(F27,'08_05_2025_agix_holdings'!$D$3:$F$48,3,FALSE)/$P$2</f>
        <v>4.249593200650879E-3</v>
      </c>
      <c r="I27" s="2">
        <f t="shared" si="2"/>
        <v>-2.1630429391312989E-2</v>
      </c>
      <c r="J27" s="2">
        <f t="shared" si="0"/>
        <v>3.4533140019960152E-3</v>
      </c>
      <c r="K27" s="6" cm="1">
        <f t="array" ref="K27">_xll.ciqfunctions.udf.CIQ(F27,"IQ_CLOSEPRICE",$E$2,"USD")</f>
        <v>210.44</v>
      </c>
      <c r="L27" s="6">
        <f t="shared" si="1"/>
        <v>0.89428439314497099</v>
      </c>
      <c r="M27" s="2">
        <f t="shared" si="3"/>
        <v>0.72671539858004142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7.7166485699722701E-4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-38.189999999999941</v>
      </c>
      <c r="H28" s="9">
        <f>VLOOKUP(F28,'08_05_2025_agix_holdings'!$D$3:$F$48,3,FALSE)/$P$2</f>
        <v>9.4959848064243098E-4</v>
      </c>
      <c r="I28" s="2">
        <f t="shared" si="2"/>
        <v>-3.6265165975734384E-2</v>
      </c>
      <c r="J28" s="2">
        <f t="shared" si="0"/>
        <v>7.7166485699722701E-4</v>
      </c>
      <c r="K28" s="6" cm="1">
        <f t="array" ref="K28">_xll.ciqfunctions.udf.CIQ(F28,"IQ_CLOSEPRICE",$E$2,"USD")</f>
        <v>874.12</v>
      </c>
      <c r="L28" s="6">
        <f t="shared" si="1"/>
        <v>0.83006302389916176</v>
      </c>
      <c r="M28" s="2">
        <f t="shared" si="3"/>
        <v>0.67452768479841607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8.1977201741659927E-3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1.3500000000000227</v>
      </c>
      <c r="H29" s="9">
        <f>VLOOKUP(F29,'08_05_2025_agix_holdings'!$D$3:$F$48,3,FALSE)/$P$2</f>
        <v>1.0087983859225826E-2</v>
      </c>
      <c r="I29" s="2">
        <f t="shared" si="2"/>
        <v>1.3618778209955095E-2</v>
      </c>
      <c r="J29" s="2">
        <f t="shared" si="0"/>
        <v>8.1977201741659927E-3</v>
      </c>
      <c r="K29" s="6" cm="1">
        <f t="array" ref="K29">_xll.ciqfunctions.udf.CIQ(F29,"IQ_CLOSEPRICE",$E$2,"USD")</f>
        <v>180.77</v>
      </c>
      <c r="L29" s="6">
        <f t="shared" si="1"/>
        <v>1.8236048422322526</v>
      </c>
      <c r="M29" s="2">
        <f t="shared" si="3"/>
        <v>1.4819018758839866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3.5053217429899309E-3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-7.0400000000000205</v>
      </c>
      <c r="H30" s="9">
        <f>VLOOKUP(F30,'08_05_2025_agix_holdings'!$D$3:$F$48,3,FALSE)/$P$2</f>
        <v>4.3135930982510428E-3</v>
      </c>
      <c r="I30" s="2">
        <f t="shared" si="2"/>
        <v>-3.0367695411687431E-2</v>
      </c>
      <c r="J30" s="2">
        <f t="shared" si="0"/>
        <v>3.5053217429899309E-3</v>
      </c>
      <c r="K30" s="6" cm="1">
        <f t="array" ref="K30">_xll.ciqfunctions.udf.CIQ(F30,"IQ_CLOSEPRICE",$E$2,"USD")</f>
        <v>249.39</v>
      </c>
      <c r="L30" s="6">
        <f t="shared" si="1"/>
        <v>1.0757669827728276</v>
      </c>
      <c r="M30" s="2">
        <f t="shared" si="3"/>
        <v>0.87419218948425881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1.9385885455482147E-3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-4.789999999999992</v>
      </c>
      <c r="H31" s="9">
        <f>VLOOKUP(F31,'08_05_2025_agix_holdings'!$D$3:$F$48,3,FALSE)/$P$2</f>
        <v>2.3855961830461072E-3</v>
      </c>
      <c r="I31" s="2">
        <f t="shared" si="2"/>
        <v>-1.1427005716790834E-2</v>
      </c>
      <c r="J31" s="2">
        <f t="shared" si="0"/>
        <v>1.9385885455482147E-3</v>
      </c>
      <c r="K31" s="6" cm="1">
        <f t="array" ref="K31">_xll.ciqfunctions.udf.CIQ(F31,"IQ_CLOSEPRICE",$E$2,"USD")</f>
        <v>168.1</v>
      </c>
      <c r="L31" s="6">
        <f t="shared" si="1"/>
        <v>0.4010187183700506</v>
      </c>
      <c r="M31" s="2">
        <f t="shared" si="3"/>
        <v>0.32587673450665489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5.420506805090884E-3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2.6599999999999966</v>
      </c>
      <c r="H32" s="9">
        <f>VLOOKUP(F32,'08_05_2025_agix_holdings'!$D$3:$F$48,3,FALSE)/$P$2</f>
        <v>6.6703893273770765E-3</v>
      </c>
      <c r="I32" s="2">
        <f t="shared" si="2"/>
        <v>1.7743235610822999E-2</v>
      </c>
      <c r="J32" s="2">
        <f t="shared" si="0"/>
        <v>5.420506805090884E-3</v>
      </c>
      <c r="K32" s="6" cm="1">
        <f t="array" ref="K32">_xll.ciqfunctions.udf.CIQ(F32,"IQ_CLOSEPRICE",$E$2,"USD")</f>
        <v>182.2</v>
      </c>
      <c r="L32" s="6">
        <f t="shared" si="1"/>
        <v>1.2153449354481032</v>
      </c>
      <c r="M32" s="2">
        <f t="shared" si="3"/>
        <v>0.98761633988755904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6.3065886922747255E-3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0.38000000000000256</v>
      </c>
      <c r="H33" s="9">
        <f>VLOOKUP(F33,'08_05_2025_agix_holdings'!$D$3:$F$48,3,FALSE)/$P$2</f>
        <v>7.7607875827398675E-3</v>
      </c>
      <c r="I33" s="2">
        <f t="shared" si="2"/>
        <v>2.9490992814411696E-3</v>
      </c>
      <c r="J33" s="2">
        <f t="shared" si="0"/>
        <v>6.3065886922747255E-3</v>
      </c>
      <c r="K33" s="6" cm="1">
        <f t="array" ref="K33">_xll.ciqfunctions.udf.CIQ(F33,"IQ_CLOSEPRICE",$E$2,"USD")</f>
        <v>57.81</v>
      </c>
      <c r="L33" s="6">
        <f t="shared" si="1"/>
        <v>0.44865113015819175</v>
      </c>
      <c r="M33" s="2">
        <f t="shared" si="3"/>
        <v>0.36458389230040189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1.7019533240258974E-3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6.0000000000002274E-2</v>
      </c>
      <c r="H34" s="9">
        <f>VLOOKUP(F34,'08_05_2025_agix_holdings'!$D$3:$F$48,3,FALSE)/$P$2</f>
        <v>2.0943966489653616E-3</v>
      </c>
      <c r="I34" s="2">
        <f t="shared" si="2"/>
        <v>1.2566379893792646E-4</v>
      </c>
      <c r="J34" s="2">
        <f t="shared" si="0"/>
        <v>1.7019533240258974E-3</v>
      </c>
      <c r="K34" s="6" cm="1">
        <f t="array" ref="K34">_xll.ciqfunctions.udf.CIQ(F34,"IQ_CLOSEPRICE",$E$2,"USD")</f>
        <v>145.9</v>
      </c>
      <c r="L34" s="6">
        <f t="shared" si="1"/>
        <v>0.30557247108404628</v>
      </c>
      <c r="M34" s="2">
        <f t="shared" si="3"/>
        <v>0.24831498997537846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5.9685383758142719E-3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-4.5099999999999909</v>
      </c>
      <c r="H35" s="9">
        <f>VLOOKUP(F35,'08_05_2025_agix_holdings'!$D$3:$F$48,3,FALSE)/$P$2</f>
        <v>7.3447882483388023E-3</v>
      </c>
      <c r="I35" s="2">
        <f t="shared" si="2"/>
        <v>-3.3124995000007929E-2</v>
      </c>
      <c r="J35" s="2">
        <f t="shared" si="0"/>
        <v>5.9685383758142719E-3</v>
      </c>
      <c r="K35" s="6" cm="1">
        <f t="array" ref="K35">_xll.ciqfunctions.udf.CIQ(F35,"IQ_CLOSEPRICE",$E$2,"USD")</f>
        <v>129.63</v>
      </c>
      <c r="L35" s="6">
        <f t="shared" si="1"/>
        <v>0.95210490063215891</v>
      </c>
      <c r="M35" s="2">
        <f t="shared" si="3"/>
        <v>0.773701629656804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2.1797744444074997E-3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6.693649999999991</v>
      </c>
      <c r="H36" s="9">
        <f>VLOOKUP(F36,'08_05_2025_agix_holdings'!$D$3:$F$48,3,FALSE)/$P$2</f>
        <v>2.6823957081668669E-3</v>
      </c>
      <c r="I36" s="2">
        <f t="shared" si="2"/>
        <v>1.7955018031971123E-2</v>
      </c>
      <c r="J36" s="2">
        <f t="shared" si="0"/>
        <v>2.1797744444074997E-3</v>
      </c>
      <c r="K36" s="6" cm="1">
        <f t="array" ref="K36">_xll.ciqfunctions.udf.CIQ(F36,"IQ_CLOSEPRICE",$E$2,"USD")</f>
        <v>296.28982999999999</v>
      </c>
      <c r="L36" s="6">
        <f t="shared" si="1"/>
        <v>0.79476656836549064</v>
      </c>
      <c r="M36" s="2">
        <f t="shared" si="3"/>
        <v>0.64584499957184249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4.1560686021763034E-3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-3.8300000000000125</v>
      </c>
      <c r="H37" s="9">
        <f>VLOOKUP(F37,'08_05_2025_agix_holdings'!$D$3:$F$48,3,FALSE)/$P$2</f>
        <v>5.1143918169730927E-3</v>
      </c>
      <c r="I37" s="2">
        <f t="shared" si="2"/>
        <v>-1.9588120659007009E-2</v>
      </c>
      <c r="J37" s="2">
        <f t="shared" si="0"/>
        <v>4.1560686021763034E-3</v>
      </c>
      <c r="K37" s="6" cm="1">
        <f t="array" ref="K37">_xll.ciqfunctions.udf.CIQ(F37,"IQ_CLOSEPRICE",$E$2,"USD")</f>
        <v>151.07</v>
      </c>
      <c r="L37" s="6">
        <f t="shared" si="1"/>
        <v>0.77263117179012508</v>
      </c>
      <c r="M37" s="2">
        <f t="shared" si="3"/>
        <v>0.6278572837307741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2.6875000158606034E-3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-4.1399999999999864</v>
      </c>
      <c r="H38" s="9">
        <f>VLOOKUP(F38,'08_05_2025_agix_holdings'!$D$3:$F$48,3,FALSE)/$P$2</f>
        <v>3.3071947084884665E-3</v>
      </c>
      <c r="I38" s="2">
        <f t="shared" si="2"/>
        <v>-1.3691786093142207E-2</v>
      </c>
      <c r="J38" s="2">
        <f t="shared" si="0"/>
        <v>2.6875000158606034E-3</v>
      </c>
      <c r="K38" s="6" cm="1">
        <f t="array" ref="K38">_xll.ciqfunctions.udf.CIQ(F38,"IQ_CLOSEPRICE",$E$2,"USD")</f>
        <v>206.4</v>
      </c>
      <c r="L38" s="6">
        <f t="shared" si="1"/>
        <v>0.68260498783201951</v>
      </c>
      <c r="M38" s="2">
        <f t="shared" si="3"/>
        <v>0.55470000327362856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5.2072750670158284E-4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-5.55499999999995</v>
      </c>
      <c r="H39" s="9">
        <f>VLOOKUP(F39,'08_05_2025_agix_holdings'!$D$3:$F$48,3,FALSE)/$P$2</f>
        <v>6.4079897472164046E-4</v>
      </c>
      <c r="I39" s="2">
        <f t="shared" si="2"/>
        <v>-3.5596383045786808E-3</v>
      </c>
      <c r="J39" s="2">
        <f t="shared" si="0"/>
        <v>5.2072750670158284E-4</v>
      </c>
      <c r="K39" s="6" cm="1">
        <f t="array" ref="K39">_xll.ciqfunctions.udf.CIQ(F39,"IQ_CLOSEPRICE",$E$2,"USD")</f>
        <v>620.32500000000005</v>
      </c>
      <c r="L39" s="6">
        <f t="shared" si="1"/>
        <v>0.39750362399420164</v>
      </c>
      <c r="M39" s="2">
        <f t="shared" si="3"/>
        <v>0.32302029059465942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1.9444394164100304E-3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-14.5</v>
      </c>
      <c r="H40" s="9">
        <f>VLOOKUP(F40,'08_05_2025_agix_holdings'!$D$3:$F$48,3,FALSE)/$P$2</f>
        <v>2.3927961715261258E-3</v>
      </c>
      <c r="I40" s="2">
        <f t="shared" si="2"/>
        <v>-3.4695544487128825E-2</v>
      </c>
      <c r="J40" s="2">
        <f t="shared" si="0"/>
        <v>1.9444394164100304E-3</v>
      </c>
      <c r="K40" s="6" cm="1">
        <f t="array" ref="K40">_xll.ciqfunctions.udf.CIQ(F40,"IQ_CLOSEPRICE",$E$2,"USD")</f>
        <v>171</v>
      </c>
      <c r="L40" s="6">
        <f t="shared" si="1"/>
        <v>0.40916814533096751</v>
      </c>
      <c r="M40" s="2">
        <f t="shared" si="3"/>
        <v>0.33249914020611521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7.9513335012073149E-3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3.2100000000000009</v>
      </c>
      <c r="H41" s="9">
        <f>VLOOKUP(F41,'08_05_2025_agix_holdings'!$D$3:$F$48,3,FALSE)/$P$2</f>
        <v>9.7847843443450485E-3</v>
      </c>
      <c r="I41" s="2">
        <f t="shared" si="2"/>
        <v>3.1409157745347617E-2</v>
      </c>
      <c r="J41" s="2">
        <f t="shared" si="0"/>
        <v>7.9513335012073149E-3</v>
      </c>
      <c r="K41" s="6" cm="1">
        <f t="array" ref="K41">_xll.ciqfunctions.udf.CIQ(F41,"IQ_CLOSEPRICE",$E$2,"USD")</f>
        <v>58.74</v>
      </c>
      <c r="L41" s="6">
        <f t="shared" si="1"/>
        <v>0.57475823238682822</v>
      </c>
      <c r="M41" s="2">
        <f t="shared" si="3"/>
        <v>0.4670613298609177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2.4326620849904157E-3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2.3599999999999568</v>
      </c>
      <c r="H42" s="9">
        <f>VLOOKUP(F42,'08_05_2025_agix_holdings'!$D$3:$F$48,3,FALSE)/$P$2</f>
        <v>2.9935952102476634E-3</v>
      </c>
      <c r="I42" s="2">
        <f t="shared" si="2"/>
        <v>7.0648846961843563E-3</v>
      </c>
      <c r="J42" s="2">
        <f t="shared" si="0"/>
        <v>2.4326620849904157E-3</v>
      </c>
      <c r="K42" s="6" cm="1">
        <f t="array" ref="K42">_xll.ciqfunctions.udf.CIQ(F42,"IQ_CLOSEPRICE",$E$2,"USD")</f>
        <v>322.27</v>
      </c>
      <c r="L42" s="6">
        <f t="shared" si="1"/>
        <v>0.96474592840651441</v>
      </c>
      <c r="M42" s="2">
        <f t="shared" si="3"/>
        <v>0.78397401012986123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3.2478834250700473E-3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-0.36000000000001364</v>
      </c>
      <c r="H43" s="9">
        <f>VLOOKUP(F43,'08_05_2025_agix_holdings'!$D$3:$F$48,3,FALSE)/$P$2</f>
        <v>3.9967936051302317E-3</v>
      </c>
      <c r="I43" s="2">
        <f t="shared" si="2"/>
        <v>-1.438845697846938E-3</v>
      </c>
      <c r="J43" s="2">
        <f t="shared" si="0"/>
        <v>3.2478834250700473E-3</v>
      </c>
      <c r="K43" s="6" cm="1">
        <f t="array" ref="K43">_xll.ciqfunctions.udf.CIQ(F43,"IQ_CLOSEPRICE",$E$2,"USD")</f>
        <v>139.38999999999999</v>
      </c>
      <c r="L43" s="6">
        <f t="shared" si="1"/>
        <v>0.55711306061910293</v>
      </c>
      <c r="M43" s="2">
        <f t="shared" si="3"/>
        <v>0.45272247062051385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1.6674981956174282E-3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-8.1000000000000227</v>
      </c>
      <c r="H44" s="9">
        <f>VLOOKUP(F44,'08_05_2025_agix_holdings'!$D$3:$F$48,3,FALSE)/$P$2</f>
        <v>2.0519967168052531E-3</v>
      </c>
      <c r="I44" s="2">
        <f t="shared" si="2"/>
        <v>-1.6621173406122597E-2</v>
      </c>
      <c r="J44" s="2">
        <f t="shared" si="0"/>
        <v>1.6674981956174282E-3</v>
      </c>
      <c r="K44" s="6" cm="1">
        <f t="array" ref="K44">_xll.ciqfunctions.udf.CIQ(F44,"IQ_CLOSEPRICE",$E$2,"USD")</f>
        <v>220.98</v>
      </c>
      <c r="L44" s="6">
        <f t="shared" si="1"/>
        <v>0.45345023447962479</v>
      </c>
      <c r="M44" s="2">
        <f t="shared" si="3"/>
        <v>0.36848375126753924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1.3320482662066706E-3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-16.819999999999993</v>
      </c>
      <c r="H45" s="9">
        <f>VLOOKUP(F45,'08_05_2025_agix_holdings'!$D$3:$F$48,3,FALSE)/$P$2</f>
        <v>1.6391973772841963E-3</v>
      </c>
      <c r="I45" s="2">
        <f t="shared" si="2"/>
        <v>-2.7571299885920171E-2</v>
      </c>
      <c r="J45" s="2">
        <f t="shared" si="0"/>
        <v>1.3320482662066706E-3</v>
      </c>
      <c r="K45" s="6" cm="1">
        <f t="array" ref="K45">_xll.ciqfunctions.udf.CIQ(F45,"IQ_CLOSEPRICE",$E$2,"USD")</f>
        <v>272.5</v>
      </c>
      <c r="L45" s="6">
        <f t="shared" si="1"/>
        <v>0.4466812853099435</v>
      </c>
      <c r="M45" s="2">
        <f t="shared" si="3"/>
        <v>0.36298315254131774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G51"/>
  <sheetViews>
    <sheetView topLeftCell="A13" workbookViewId="0">
      <selection activeCell="A3" sqref="A3:XFD48"/>
    </sheetView>
  </sheetViews>
  <sheetFormatPr defaultRowHeight="14" x14ac:dyDescent="0.25"/>
  <cols>
    <col min="2" max="2" width="26.54296875" bestFit="1" customWidth="1"/>
    <col min="3" max="3" width="30.54296875" bestFit="1" customWidth="1"/>
    <col min="4" max="4" width="12.453125" bestFit="1" customWidth="1"/>
    <col min="5" max="5" width="13.54296875" bestFit="1" customWidth="1"/>
    <col min="6" max="6" width="8.90625" customWidth="1"/>
    <col min="7" max="7" width="16.81640625" bestFit="1" customWidth="1"/>
  </cols>
  <sheetData>
    <row r="1" spans="1:7" x14ac:dyDescent="0.25">
      <c r="A1" t="s">
        <v>119</v>
      </c>
      <c r="B1" t="s">
        <v>134</v>
      </c>
      <c r="C1" t="s">
        <v>120</v>
      </c>
    </row>
    <row r="2" spans="1:7" x14ac:dyDescent="0.25">
      <c r="A2" t="s">
        <v>94</v>
      </c>
      <c r="B2" t="s">
        <v>95</v>
      </c>
      <c r="C2" t="s">
        <v>96</v>
      </c>
      <c r="D2" t="s">
        <v>0</v>
      </c>
      <c r="E2" t="s">
        <v>135</v>
      </c>
      <c r="F2" t="s">
        <v>97</v>
      </c>
      <c r="G2" t="s">
        <v>98</v>
      </c>
    </row>
    <row r="3" spans="1:7" x14ac:dyDescent="0.25">
      <c r="A3">
        <v>1</v>
      </c>
      <c r="B3" t="s">
        <v>47</v>
      </c>
      <c r="C3">
        <v>7.76</v>
      </c>
      <c r="D3" s="18" t="s">
        <v>192</v>
      </c>
      <c r="E3" t="s">
        <v>136</v>
      </c>
      <c r="F3" s="17">
        <v>4721</v>
      </c>
      <c r="G3" s="17">
        <v>3604295</v>
      </c>
    </row>
    <row r="4" spans="1:7" x14ac:dyDescent="0.25">
      <c r="A4">
        <v>2</v>
      </c>
      <c r="B4" t="s">
        <v>51</v>
      </c>
      <c r="C4">
        <v>5.42</v>
      </c>
      <c r="D4" t="s">
        <v>50</v>
      </c>
      <c r="E4" t="s">
        <v>137</v>
      </c>
      <c r="F4" s="17">
        <v>4774</v>
      </c>
      <c r="G4" s="17">
        <v>2519479</v>
      </c>
    </row>
    <row r="5" spans="1:7" x14ac:dyDescent="0.25">
      <c r="A5">
        <v>3</v>
      </c>
      <c r="B5" t="s">
        <v>61</v>
      </c>
      <c r="C5">
        <v>4.84</v>
      </c>
      <c r="D5" t="s">
        <v>60</v>
      </c>
      <c r="E5" t="s">
        <v>138</v>
      </c>
      <c r="F5" s="17">
        <v>12610</v>
      </c>
      <c r="G5" s="17">
        <v>2247859</v>
      </c>
    </row>
    <row r="6" spans="1:7" x14ac:dyDescent="0.25">
      <c r="A6">
        <v>4</v>
      </c>
      <c r="B6" t="s">
        <v>17</v>
      </c>
      <c r="C6">
        <v>4.71</v>
      </c>
      <c r="D6" t="s">
        <v>15</v>
      </c>
      <c r="E6" t="s">
        <v>139</v>
      </c>
      <c r="F6" s="17">
        <v>10234</v>
      </c>
      <c r="G6" s="17">
        <v>2187518</v>
      </c>
    </row>
    <row r="7" spans="1:7" x14ac:dyDescent="0.25">
      <c r="A7">
        <v>5</v>
      </c>
      <c r="B7" t="s">
        <v>39</v>
      </c>
      <c r="C7">
        <v>3.54</v>
      </c>
      <c r="D7" t="s">
        <v>38</v>
      </c>
      <c r="E7" t="s">
        <v>140</v>
      </c>
      <c r="F7" s="17">
        <v>8440</v>
      </c>
      <c r="G7" s="17">
        <v>1643015</v>
      </c>
    </row>
    <row r="8" spans="1:7" x14ac:dyDescent="0.25">
      <c r="A8">
        <v>6</v>
      </c>
      <c r="B8" t="s">
        <v>100</v>
      </c>
      <c r="C8">
        <v>3.26</v>
      </c>
      <c r="D8" t="s">
        <v>141</v>
      </c>
      <c r="E8" t="s">
        <v>142</v>
      </c>
      <c r="F8" t="s">
        <v>143</v>
      </c>
      <c r="G8" s="17">
        <v>1515465</v>
      </c>
    </row>
    <row r="9" spans="1:7" x14ac:dyDescent="0.25">
      <c r="A9">
        <v>7</v>
      </c>
      <c r="B9" t="s">
        <v>99</v>
      </c>
      <c r="C9">
        <v>3.23</v>
      </c>
      <c r="E9" t="s">
        <v>144</v>
      </c>
      <c r="F9" t="s">
        <v>145</v>
      </c>
      <c r="G9" s="17">
        <v>1500020</v>
      </c>
    </row>
    <row r="10" spans="1:7" x14ac:dyDescent="0.25">
      <c r="A10">
        <v>8</v>
      </c>
      <c r="B10" t="s">
        <v>55</v>
      </c>
      <c r="C10">
        <v>3.16</v>
      </c>
      <c r="D10" t="s">
        <v>54</v>
      </c>
      <c r="E10" t="s">
        <v>146</v>
      </c>
      <c r="F10" s="17">
        <v>26591</v>
      </c>
      <c r="G10" s="17">
        <v>1467025</v>
      </c>
    </row>
    <row r="11" spans="1:7" x14ac:dyDescent="0.25">
      <c r="A11">
        <v>9</v>
      </c>
      <c r="B11" t="s">
        <v>101</v>
      </c>
      <c r="C11">
        <v>3.11</v>
      </c>
      <c r="D11" t="s">
        <v>66</v>
      </c>
      <c r="E11" t="s">
        <v>147</v>
      </c>
      <c r="F11" s="17">
        <v>8338</v>
      </c>
      <c r="G11" s="17">
        <v>1444725</v>
      </c>
    </row>
    <row r="12" spans="1:7" x14ac:dyDescent="0.25">
      <c r="A12">
        <v>10</v>
      </c>
      <c r="B12" t="s">
        <v>11</v>
      </c>
      <c r="C12">
        <v>3.02</v>
      </c>
      <c r="D12" t="s">
        <v>10</v>
      </c>
      <c r="E12" t="s">
        <v>148</v>
      </c>
      <c r="F12" s="17">
        <v>6908</v>
      </c>
      <c r="G12" s="17">
        <v>1401771</v>
      </c>
    </row>
    <row r="13" spans="1:7" x14ac:dyDescent="0.25">
      <c r="A13">
        <v>11</v>
      </c>
      <c r="B13" t="s">
        <v>63</v>
      </c>
      <c r="C13">
        <v>2.97</v>
      </c>
      <c r="D13" t="s">
        <v>62</v>
      </c>
      <c r="E13" t="s">
        <v>149</v>
      </c>
      <c r="F13" s="17">
        <v>5392</v>
      </c>
      <c r="G13" s="17">
        <v>1378573</v>
      </c>
    </row>
    <row r="14" spans="1:7" x14ac:dyDescent="0.25">
      <c r="A14">
        <v>12</v>
      </c>
      <c r="B14" t="s">
        <v>25</v>
      </c>
      <c r="C14">
        <v>2.79</v>
      </c>
      <c r="D14" t="s">
        <v>24</v>
      </c>
      <c r="E14" t="s">
        <v>150</v>
      </c>
      <c r="F14" s="17">
        <v>4418</v>
      </c>
      <c r="G14" s="17">
        <v>1294165</v>
      </c>
    </row>
    <row r="15" spans="1:7" x14ac:dyDescent="0.25">
      <c r="A15">
        <v>13</v>
      </c>
      <c r="B15" t="s">
        <v>102</v>
      </c>
      <c r="C15">
        <v>2.5099999999999998</v>
      </c>
      <c r="D15" t="s">
        <v>72</v>
      </c>
      <c r="E15" t="s">
        <v>151</v>
      </c>
      <c r="F15" s="17">
        <v>9181</v>
      </c>
      <c r="G15" s="17">
        <v>1166997</v>
      </c>
    </row>
    <row r="16" spans="1:7" x14ac:dyDescent="0.25">
      <c r="A16">
        <v>14</v>
      </c>
      <c r="B16" t="s">
        <v>87</v>
      </c>
      <c r="C16">
        <v>2.4900000000000002</v>
      </c>
      <c r="D16" t="s">
        <v>86</v>
      </c>
      <c r="E16" t="s">
        <v>152</v>
      </c>
      <c r="F16" s="17">
        <v>3742</v>
      </c>
      <c r="G16" s="17">
        <v>1155230</v>
      </c>
    </row>
    <row r="17" spans="1:7" x14ac:dyDescent="0.25">
      <c r="A17">
        <v>15</v>
      </c>
      <c r="B17" t="s">
        <v>57</v>
      </c>
      <c r="C17">
        <v>2.38</v>
      </c>
      <c r="D17" t="s">
        <v>56</v>
      </c>
      <c r="E17" t="s">
        <v>153</v>
      </c>
      <c r="F17" s="17">
        <v>5312</v>
      </c>
      <c r="G17" s="17">
        <v>1103887</v>
      </c>
    </row>
    <row r="18" spans="1:7" x14ac:dyDescent="0.25">
      <c r="A18">
        <v>16</v>
      </c>
      <c r="B18" t="s">
        <v>29</v>
      </c>
      <c r="C18">
        <v>2.37</v>
      </c>
      <c r="D18" t="s">
        <v>28</v>
      </c>
      <c r="E18" t="s">
        <v>154</v>
      </c>
      <c r="F18" s="17">
        <v>4451</v>
      </c>
      <c r="G18" s="17">
        <v>1101578</v>
      </c>
    </row>
    <row r="19" spans="1:7" x14ac:dyDescent="0.25">
      <c r="A19">
        <v>17</v>
      </c>
      <c r="B19" t="s">
        <v>103</v>
      </c>
      <c r="C19">
        <v>2.3199999999999998</v>
      </c>
      <c r="D19" t="s">
        <v>6</v>
      </c>
      <c r="E19" t="s">
        <v>155</v>
      </c>
      <c r="F19" s="17">
        <v>28000</v>
      </c>
      <c r="G19" s="17">
        <v>1076401</v>
      </c>
    </row>
    <row r="20" spans="1:7" x14ac:dyDescent="0.25">
      <c r="A20">
        <v>18</v>
      </c>
      <c r="B20" t="s">
        <v>59</v>
      </c>
      <c r="C20">
        <v>2.31</v>
      </c>
      <c r="D20" t="s">
        <v>58</v>
      </c>
      <c r="E20" t="s">
        <v>156</v>
      </c>
      <c r="F20" s="17">
        <v>1187</v>
      </c>
      <c r="G20" s="17">
        <v>1074377</v>
      </c>
    </row>
    <row r="21" spans="1:7" x14ac:dyDescent="0.25">
      <c r="A21">
        <v>19</v>
      </c>
      <c r="B21" t="s">
        <v>75</v>
      </c>
      <c r="C21">
        <v>2.06</v>
      </c>
      <c r="D21" t="s">
        <v>74</v>
      </c>
      <c r="E21" t="s">
        <v>157</v>
      </c>
      <c r="F21" s="17">
        <v>3353</v>
      </c>
      <c r="G21" s="17">
        <v>956532</v>
      </c>
    </row>
    <row r="22" spans="1:7" x14ac:dyDescent="0.25">
      <c r="A22">
        <v>20</v>
      </c>
      <c r="B22" t="s">
        <v>5</v>
      </c>
      <c r="C22">
        <v>1.9</v>
      </c>
      <c r="D22" t="s">
        <v>3</v>
      </c>
      <c r="E22" t="s">
        <v>158</v>
      </c>
      <c r="F22" s="17">
        <v>4645</v>
      </c>
      <c r="G22" s="17">
        <v>881687</v>
      </c>
    </row>
    <row r="23" spans="1:7" x14ac:dyDescent="0.25">
      <c r="A23">
        <v>21</v>
      </c>
      <c r="B23" t="s">
        <v>79</v>
      </c>
      <c r="C23">
        <v>1.83</v>
      </c>
      <c r="D23" t="s">
        <v>78</v>
      </c>
      <c r="E23" t="s">
        <v>159</v>
      </c>
      <c r="F23" s="17">
        <v>4134</v>
      </c>
      <c r="G23" s="17">
        <v>850653</v>
      </c>
    </row>
    <row r="24" spans="1:7" x14ac:dyDescent="0.25">
      <c r="A24">
        <v>22</v>
      </c>
      <c r="B24" t="s">
        <v>104</v>
      </c>
      <c r="C24">
        <v>1.76</v>
      </c>
      <c r="D24" t="s">
        <v>30</v>
      </c>
      <c r="E24" t="s">
        <v>160</v>
      </c>
      <c r="F24" s="17">
        <v>6144</v>
      </c>
      <c r="G24" s="17">
        <v>816783</v>
      </c>
    </row>
    <row r="25" spans="1:7" x14ac:dyDescent="0.25">
      <c r="A25">
        <v>23</v>
      </c>
      <c r="B25" t="s">
        <v>105</v>
      </c>
      <c r="C25">
        <v>1.75</v>
      </c>
      <c r="D25" t="s">
        <v>76</v>
      </c>
      <c r="E25" t="s">
        <v>161</v>
      </c>
      <c r="F25" s="17">
        <v>6393</v>
      </c>
      <c r="G25" s="17">
        <v>812301</v>
      </c>
    </row>
    <row r="26" spans="1:7" x14ac:dyDescent="0.25">
      <c r="A26">
        <v>24</v>
      </c>
      <c r="B26" t="s">
        <v>14</v>
      </c>
      <c r="C26">
        <v>1.64</v>
      </c>
      <c r="D26" t="s">
        <v>12</v>
      </c>
      <c r="E26" t="s">
        <v>162</v>
      </c>
      <c r="F26" s="17">
        <v>2253</v>
      </c>
      <c r="G26" s="17">
        <v>763181</v>
      </c>
    </row>
    <row r="27" spans="1:7" x14ac:dyDescent="0.25">
      <c r="A27">
        <v>25</v>
      </c>
      <c r="B27" t="s">
        <v>37</v>
      </c>
      <c r="C27">
        <v>1.56</v>
      </c>
      <c r="D27" t="s">
        <v>36</v>
      </c>
      <c r="E27" t="s">
        <v>163</v>
      </c>
      <c r="F27" s="17">
        <v>9045</v>
      </c>
      <c r="G27" s="17">
        <v>724414</v>
      </c>
    </row>
    <row r="28" spans="1:7" x14ac:dyDescent="0.25">
      <c r="A28">
        <v>26</v>
      </c>
      <c r="B28" t="s">
        <v>49</v>
      </c>
      <c r="C28">
        <v>1.55</v>
      </c>
      <c r="D28" t="s">
        <v>48</v>
      </c>
      <c r="E28" t="s">
        <v>164</v>
      </c>
      <c r="F28" s="17">
        <v>9427</v>
      </c>
      <c r="G28" s="17">
        <v>722391</v>
      </c>
    </row>
    <row r="29" spans="1:7" x14ac:dyDescent="0.25">
      <c r="A29">
        <v>27</v>
      </c>
      <c r="B29" t="s">
        <v>85</v>
      </c>
      <c r="C29">
        <v>1.52</v>
      </c>
      <c r="D29" t="s">
        <v>84</v>
      </c>
      <c r="E29" t="s">
        <v>165</v>
      </c>
      <c r="F29" s="17">
        <v>12231</v>
      </c>
      <c r="G29" s="17">
        <v>706218</v>
      </c>
    </row>
    <row r="30" spans="1:7" x14ac:dyDescent="0.25">
      <c r="A30">
        <v>28</v>
      </c>
      <c r="B30" t="s">
        <v>33</v>
      </c>
      <c r="C30">
        <v>1.52</v>
      </c>
      <c r="D30" t="s">
        <v>32</v>
      </c>
      <c r="E30" t="s">
        <v>166</v>
      </c>
      <c r="F30" s="17">
        <v>1864</v>
      </c>
      <c r="G30" s="17">
        <v>704462</v>
      </c>
    </row>
    <row r="31" spans="1:7" x14ac:dyDescent="0.25">
      <c r="A31">
        <v>29</v>
      </c>
      <c r="B31" t="s">
        <v>108</v>
      </c>
      <c r="C31">
        <v>1.5</v>
      </c>
      <c r="D31" t="s">
        <v>34</v>
      </c>
      <c r="E31" t="s">
        <v>167</v>
      </c>
      <c r="F31" s="17">
        <v>2048</v>
      </c>
      <c r="G31" s="17">
        <v>696955</v>
      </c>
    </row>
    <row r="32" spans="1:7" x14ac:dyDescent="0.25">
      <c r="A32">
        <v>30</v>
      </c>
      <c r="B32" t="s">
        <v>106</v>
      </c>
      <c r="C32">
        <v>1.49</v>
      </c>
      <c r="D32" t="s">
        <v>88</v>
      </c>
      <c r="E32" t="s">
        <v>168</v>
      </c>
      <c r="F32" s="17">
        <v>4996</v>
      </c>
      <c r="G32" s="17">
        <v>693245</v>
      </c>
    </row>
    <row r="33" spans="1:7" x14ac:dyDescent="0.25">
      <c r="A33">
        <v>31</v>
      </c>
      <c r="B33" t="s">
        <v>45</v>
      </c>
      <c r="C33">
        <v>1.42</v>
      </c>
      <c r="D33" t="s">
        <v>44</v>
      </c>
      <c r="E33" t="s">
        <v>169</v>
      </c>
      <c r="F33" s="17">
        <v>2897</v>
      </c>
      <c r="G33" s="17">
        <v>661240</v>
      </c>
    </row>
    <row r="34" spans="1:7" x14ac:dyDescent="0.25">
      <c r="A34">
        <v>32</v>
      </c>
      <c r="B34" t="s">
        <v>107</v>
      </c>
      <c r="C34">
        <v>1.39</v>
      </c>
      <c r="D34" t="s">
        <v>42</v>
      </c>
      <c r="E34" t="s">
        <v>170</v>
      </c>
      <c r="F34" s="17">
        <v>18009</v>
      </c>
      <c r="G34" s="17">
        <v>646703</v>
      </c>
    </row>
    <row r="35" spans="1:7" x14ac:dyDescent="0.25">
      <c r="A35">
        <v>33</v>
      </c>
      <c r="B35" t="s">
        <v>19</v>
      </c>
      <c r="C35">
        <v>1.34</v>
      </c>
      <c r="D35" t="s">
        <v>18</v>
      </c>
      <c r="E35" t="s">
        <v>171</v>
      </c>
      <c r="F35" s="17">
        <v>5280</v>
      </c>
      <c r="G35" s="17">
        <v>623674</v>
      </c>
    </row>
    <row r="36" spans="1:7" x14ac:dyDescent="0.25">
      <c r="A36">
        <v>34</v>
      </c>
      <c r="B36" t="s">
        <v>93</v>
      </c>
      <c r="C36">
        <v>1.24</v>
      </c>
      <c r="D36" t="s">
        <v>92</v>
      </c>
      <c r="E36" t="s">
        <v>172</v>
      </c>
      <c r="F36" s="17">
        <v>2049</v>
      </c>
      <c r="G36" s="17">
        <v>577736</v>
      </c>
    </row>
    <row r="37" spans="1:7" x14ac:dyDescent="0.25">
      <c r="A37">
        <v>35</v>
      </c>
      <c r="B37" t="s">
        <v>109</v>
      </c>
      <c r="C37">
        <v>1.24</v>
      </c>
      <c r="D37" t="s">
        <v>90</v>
      </c>
      <c r="E37" t="s">
        <v>173</v>
      </c>
      <c r="F37" s="17">
        <v>2565</v>
      </c>
      <c r="G37" s="17">
        <v>577074</v>
      </c>
    </row>
    <row r="38" spans="1:7" x14ac:dyDescent="0.25">
      <c r="A38">
        <v>36</v>
      </c>
      <c r="B38" t="s">
        <v>23</v>
      </c>
      <c r="C38">
        <v>1.19</v>
      </c>
      <c r="D38" t="s">
        <v>22</v>
      </c>
      <c r="E38" t="s">
        <v>174</v>
      </c>
      <c r="F38">
        <v>804</v>
      </c>
      <c r="G38" s="17">
        <v>555249</v>
      </c>
    </row>
    <row r="39" spans="1:7" x14ac:dyDescent="0.25">
      <c r="A39">
        <v>37</v>
      </c>
      <c r="B39" t="s">
        <v>110</v>
      </c>
      <c r="C39">
        <v>1.19</v>
      </c>
      <c r="D39" t="s">
        <v>82</v>
      </c>
      <c r="E39" t="s">
        <v>175</v>
      </c>
      <c r="F39" s="17">
        <v>2991</v>
      </c>
      <c r="G39" s="17">
        <v>554651</v>
      </c>
    </row>
    <row r="40" spans="1:7" x14ac:dyDescent="0.25">
      <c r="A40">
        <v>38</v>
      </c>
      <c r="B40" t="s">
        <v>111</v>
      </c>
      <c r="C40">
        <v>1.17</v>
      </c>
      <c r="D40" t="s">
        <v>68</v>
      </c>
      <c r="E40" t="s">
        <v>176</v>
      </c>
      <c r="F40" s="17">
        <v>9701</v>
      </c>
      <c r="G40" s="17">
        <v>542965</v>
      </c>
    </row>
    <row r="41" spans="1:7" x14ac:dyDescent="0.25">
      <c r="A41">
        <v>39</v>
      </c>
      <c r="B41" t="s">
        <v>53</v>
      </c>
      <c r="C41">
        <v>1.1299999999999999</v>
      </c>
      <c r="D41" t="s">
        <v>52</v>
      </c>
      <c r="E41" t="s">
        <v>177</v>
      </c>
      <c r="F41" s="17">
        <v>4822</v>
      </c>
      <c r="G41" s="17">
        <v>525887</v>
      </c>
    </row>
    <row r="42" spans="1:7" x14ac:dyDescent="0.25">
      <c r="A42">
        <v>40</v>
      </c>
      <c r="B42" t="s">
        <v>41</v>
      </c>
      <c r="C42">
        <v>1.1000000000000001</v>
      </c>
      <c r="D42" t="s">
        <v>40</v>
      </c>
      <c r="E42" t="s">
        <v>178</v>
      </c>
      <c r="F42" s="17">
        <v>11623</v>
      </c>
      <c r="G42" s="17">
        <v>511412</v>
      </c>
    </row>
    <row r="43" spans="1:7" x14ac:dyDescent="0.25">
      <c r="A43">
        <v>41</v>
      </c>
      <c r="B43" t="s">
        <v>65</v>
      </c>
      <c r="C43">
        <v>1.0900000000000001</v>
      </c>
      <c r="D43" t="s">
        <v>64</v>
      </c>
      <c r="E43" t="s">
        <v>179</v>
      </c>
      <c r="F43" s="17">
        <v>2982</v>
      </c>
      <c r="G43" s="17">
        <v>504226</v>
      </c>
    </row>
    <row r="44" spans="1:7" x14ac:dyDescent="0.25">
      <c r="A44">
        <v>42</v>
      </c>
      <c r="B44" t="s">
        <v>81</v>
      </c>
      <c r="C44">
        <v>1.08</v>
      </c>
      <c r="D44" t="s">
        <v>80</v>
      </c>
      <c r="E44" t="s">
        <v>180</v>
      </c>
      <c r="F44">
        <v>801</v>
      </c>
      <c r="G44" s="17">
        <v>503429</v>
      </c>
    </row>
    <row r="45" spans="1:7" x14ac:dyDescent="0.25">
      <c r="A45">
        <v>43</v>
      </c>
      <c r="B45" t="s">
        <v>112</v>
      </c>
      <c r="C45">
        <v>0.84</v>
      </c>
      <c r="D45" t="s">
        <v>20</v>
      </c>
      <c r="E45" t="s">
        <v>181</v>
      </c>
      <c r="F45" s="17">
        <v>2844</v>
      </c>
      <c r="G45" s="17">
        <v>390282</v>
      </c>
    </row>
    <row r="46" spans="1:7" x14ac:dyDescent="0.25">
      <c r="A46">
        <v>44</v>
      </c>
      <c r="B46" t="s">
        <v>71</v>
      </c>
      <c r="C46">
        <v>0.83</v>
      </c>
      <c r="D46" t="s">
        <v>70</v>
      </c>
      <c r="E46" t="s">
        <v>182</v>
      </c>
      <c r="F46" s="17">
        <v>2618</v>
      </c>
      <c r="G46" s="17">
        <v>384087</v>
      </c>
    </row>
    <row r="47" spans="1:7" x14ac:dyDescent="0.25">
      <c r="A47">
        <v>45</v>
      </c>
      <c r="B47" t="s">
        <v>27</v>
      </c>
      <c r="C47">
        <v>0.73</v>
      </c>
      <c r="D47" t="s">
        <v>26</v>
      </c>
      <c r="E47" t="s">
        <v>183</v>
      </c>
      <c r="F47" s="17">
        <v>19866</v>
      </c>
      <c r="G47" s="17">
        <v>340702</v>
      </c>
    </row>
    <row r="48" spans="1:7" x14ac:dyDescent="0.25">
      <c r="A48">
        <v>46</v>
      </c>
      <c r="B48" t="s">
        <v>113</v>
      </c>
      <c r="C48">
        <v>0.57999999999999996</v>
      </c>
      <c r="D48" t="s">
        <v>8</v>
      </c>
      <c r="E48" t="s">
        <v>184</v>
      </c>
      <c r="F48" s="17">
        <v>6000</v>
      </c>
      <c r="G48" s="17">
        <v>268766</v>
      </c>
    </row>
    <row r="49" spans="1:7" x14ac:dyDescent="0.25">
      <c r="A49">
        <v>47</v>
      </c>
      <c r="B49" t="s">
        <v>185</v>
      </c>
      <c r="C49">
        <v>0.19</v>
      </c>
      <c r="E49" t="s">
        <v>186</v>
      </c>
      <c r="F49" t="s">
        <v>187</v>
      </c>
      <c r="G49" s="17">
        <v>86477</v>
      </c>
    </row>
    <row r="50" spans="1:7" x14ac:dyDescent="0.25">
      <c r="A50">
        <v>48</v>
      </c>
      <c r="B50" t="s">
        <v>188</v>
      </c>
      <c r="C50">
        <v>0</v>
      </c>
      <c r="E50" t="s">
        <v>189</v>
      </c>
      <c r="F50">
        <v>50</v>
      </c>
    </row>
    <row r="51" spans="1:7" x14ac:dyDescent="0.25">
      <c r="A51">
        <v>49</v>
      </c>
      <c r="B51" t="s">
        <v>190</v>
      </c>
      <c r="C51">
        <v>0</v>
      </c>
      <c r="E51" t="s">
        <v>191</v>
      </c>
      <c r="F5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08_05_2025_agix_holdings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2025-08-08T00:41:20Z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