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ciq reference\data\"/>
    </mc:Choice>
  </mc:AlternateContent>
  <xr:revisionPtr revIDLastSave="0" documentId="13_ncr:1_{2178646E-124C-45C4-A17F-B94009B636F9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23" state="veryHidden" r:id="rId1"/>
    <sheet name="shares" sheetId="1" r:id="rId2"/>
    <sheet name="07_30_2025_agix_holdings" sheetId="15" r:id="rId3"/>
  </sheets>
  <definedNames>
    <definedName name="CIQWBGuid" localSheetId="2" hidden="1">"244e8b9b-9555-43d4-a766-55f71f6305a6"</definedName>
    <definedName name="CIQWBGuid" hidden="1">"29ff8d82-fbb6-4db5-8236-154cb7cd6e97"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 a="1"/>
  <c r="G44" i="1"/>
  <c r="K44" i="1" a="1"/>
  <c r="K44" i="1"/>
  <c r="G45" i="1" a="1"/>
  <c r="G45" i="1"/>
  <c r="K45" i="1" a="1"/>
  <c r="K45" i="1"/>
  <c r="K41" i="1" a="1"/>
  <c r="K41" i="1"/>
  <c r="G42" i="1" a="1"/>
  <c r="G42" i="1"/>
  <c r="K42" i="1" a="1"/>
  <c r="K42" i="1"/>
  <c r="G43" i="1" a="1"/>
  <c r="G43" i="1"/>
  <c r="K43" i="1" a="1"/>
  <c r="K43" i="1"/>
  <c r="G39" i="1" a="1"/>
  <c r="G39" i="1"/>
  <c r="K39" i="1" a="1"/>
  <c r="K39" i="1"/>
  <c r="G40" i="1" a="1"/>
  <c r="G40" i="1"/>
  <c r="K40" i="1" a="1"/>
  <c r="K40" i="1"/>
  <c r="G41" i="1" a="1"/>
  <c r="G41" i="1"/>
  <c r="G36" i="1" a="1"/>
  <c r="G36" i="1"/>
  <c r="K36" i="1" a="1"/>
  <c r="K36" i="1"/>
  <c r="G37" i="1" a="1"/>
  <c r="G37" i="1"/>
  <c r="K37" i="1" a="1"/>
  <c r="K37" i="1"/>
  <c r="G38" i="1" a="1"/>
  <c r="G38" i="1"/>
  <c r="K38" i="1" a="1"/>
  <c r="K38" i="1"/>
  <c r="K33" i="1" a="1"/>
  <c r="K33" i="1"/>
  <c r="G34" i="1" a="1"/>
  <c r="G34" i="1"/>
  <c r="K34" i="1" a="1"/>
  <c r="K34" i="1"/>
  <c r="G35" i="1" a="1"/>
  <c r="G35" i="1"/>
  <c r="K35" i="1" a="1"/>
  <c r="K35" i="1"/>
  <c r="G31" i="1" a="1"/>
  <c r="G31" i="1"/>
  <c r="K31" i="1" a="1"/>
  <c r="K31" i="1"/>
  <c r="G32" i="1" a="1"/>
  <c r="G32" i="1"/>
  <c r="K32" i="1" a="1"/>
  <c r="K32" i="1"/>
  <c r="G33" i="1" a="1"/>
  <c r="G33" i="1"/>
  <c r="G28" i="1" a="1"/>
  <c r="G28" i="1"/>
  <c r="K28" i="1" a="1"/>
  <c r="K28" i="1"/>
  <c r="G29" i="1" a="1"/>
  <c r="G29" i="1"/>
  <c r="K29" i="1" a="1"/>
  <c r="K29" i="1"/>
  <c r="G30" i="1" a="1"/>
  <c r="G30" i="1"/>
  <c r="K30" i="1" a="1"/>
  <c r="K30" i="1"/>
  <c r="K25" i="1" a="1"/>
  <c r="K25" i="1"/>
  <c r="G26" i="1" a="1"/>
  <c r="G26" i="1"/>
  <c r="K26" i="1" a="1"/>
  <c r="K26" i="1"/>
  <c r="G27" i="1" a="1"/>
  <c r="G27" i="1"/>
  <c r="K27" i="1" a="1"/>
  <c r="K27" i="1"/>
  <c r="G23" i="1" a="1"/>
  <c r="G23" i="1"/>
  <c r="K23" i="1" a="1"/>
  <c r="K23" i="1"/>
  <c r="G24" i="1" a="1"/>
  <c r="G24" i="1"/>
  <c r="K24" i="1" a="1"/>
  <c r="K24" i="1"/>
  <c r="G25" i="1" a="1"/>
  <c r="G25" i="1"/>
  <c r="G20" i="1" a="1"/>
  <c r="G20" i="1"/>
  <c r="K20" i="1" a="1"/>
  <c r="K20" i="1"/>
  <c r="G21" i="1" a="1"/>
  <c r="G21" i="1"/>
  <c r="K21" i="1" a="1"/>
  <c r="K21" i="1"/>
  <c r="G22" i="1" a="1"/>
  <c r="G22" i="1"/>
  <c r="K22" i="1" a="1"/>
  <c r="K22" i="1"/>
  <c r="K17" i="1" a="1"/>
  <c r="K17" i="1"/>
  <c r="G18" i="1" a="1"/>
  <c r="G18" i="1"/>
  <c r="K18" i="1" a="1"/>
  <c r="K18" i="1"/>
  <c r="G19" i="1" a="1"/>
  <c r="G19" i="1"/>
  <c r="K19" i="1" a="1"/>
  <c r="K19" i="1"/>
  <c r="G15" i="1" a="1"/>
  <c r="G15" i="1"/>
  <c r="K15" i="1" a="1"/>
  <c r="K15" i="1"/>
  <c r="G16" i="1" a="1"/>
  <c r="G16" i="1"/>
  <c r="K16" i="1" a="1"/>
  <c r="K16" i="1"/>
  <c r="G17" i="1" a="1"/>
  <c r="G17" i="1"/>
  <c r="G12" i="1" a="1"/>
  <c r="G12" i="1"/>
  <c r="K12" i="1" a="1"/>
  <c r="K12" i="1"/>
  <c r="G13" i="1" a="1"/>
  <c r="G13" i="1"/>
  <c r="K13" i="1" a="1"/>
  <c r="K13" i="1"/>
  <c r="G14" i="1" a="1"/>
  <c r="G14" i="1"/>
  <c r="K14" i="1" a="1"/>
  <c r="K14" i="1"/>
  <c r="K9" i="1" a="1"/>
  <c r="K9" i="1"/>
  <c r="G10" i="1" a="1"/>
  <c r="G10" i="1"/>
  <c r="K10" i="1" a="1"/>
  <c r="K10" i="1"/>
  <c r="G11" i="1" a="1"/>
  <c r="G11" i="1"/>
  <c r="K11" i="1" a="1"/>
  <c r="K11" i="1"/>
  <c r="G7" i="1" a="1"/>
  <c r="G7" i="1"/>
  <c r="K7" i="1" a="1"/>
  <c r="K7" i="1"/>
  <c r="Q7" i="1" a="1"/>
  <c r="Q7" i="1"/>
  <c r="G8" i="1" a="1"/>
  <c r="G8" i="1"/>
  <c r="K8" i="1" a="1"/>
  <c r="K8" i="1"/>
  <c r="G9" i="1" a="1"/>
  <c r="G9" i="1"/>
  <c r="G4" i="1" a="1"/>
  <c r="G4" i="1"/>
  <c r="K4" i="1" a="1"/>
  <c r="K4" i="1"/>
  <c r="G5" i="1" a="1"/>
  <c r="G5" i="1"/>
  <c r="K5" i="1" a="1"/>
  <c r="K5" i="1"/>
  <c r="G6" i="1" a="1"/>
  <c r="G6" i="1"/>
  <c r="K6" i="1" a="1"/>
  <c r="K6" i="1"/>
  <c r="G2" i="1" a="1"/>
  <c r="G2" i="1"/>
  <c r="O7" i="1" a="1"/>
  <c r="O7" i="1"/>
  <c r="K2" i="1" a="1"/>
  <c r="K2" i="1"/>
  <c r="O2" i="1" a="1"/>
  <c r="O2" i="1"/>
  <c r="G3" i="1" a="1"/>
  <c r="G3" i="1"/>
  <c r="K3" i="1" a="1"/>
  <c r="K3" i="1"/>
  <c r="H2" i="1"/>
  <c r="I2" i="1" s="1"/>
  <c r="L2" i="1"/>
  <c r="H3" i="1"/>
  <c r="I3" i="1"/>
  <c r="L3" i="1"/>
  <c r="H4" i="1"/>
  <c r="I4" i="1" s="1"/>
  <c r="H5" i="1"/>
  <c r="I5" i="1" s="1"/>
  <c r="H6" i="1"/>
  <c r="I6" i="1" s="1"/>
  <c r="H7" i="1"/>
  <c r="I7" i="1"/>
  <c r="L7" i="1"/>
  <c r="H8" i="1"/>
  <c r="I8" i="1"/>
  <c r="L8" i="1"/>
  <c r="H9" i="1"/>
  <c r="I9" i="1" s="1"/>
  <c r="H10" i="1"/>
  <c r="I10" i="1" s="1"/>
  <c r="H11" i="1"/>
  <c r="I11" i="1"/>
  <c r="L11" i="1"/>
  <c r="H12" i="1"/>
  <c r="I12" i="1" s="1"/>
  <c r="H13" i="1"/>
  <c r="I13" i="1" s="1"/>
  <c r="L13" i="1"/>
  <c r="H14" i="1"/>
  <c r="I14" i="1" s="1"/>
  <c r="L14" i="1"/>
  <c r="H15" i="1"/>
  <c r="I15" i="1" s="1"/>
  <c r="L15" i="1"/>
  <c r="H16" i="1"/>
  <c r="I16" i="1" s="1"/>
  <c r="L16" i="1"/>
  <c r="H17" i="1"/>
  <c r="I17" i="1" s="1"/>
  <c r="H18" i="1"/>
  <c r="I18" i="1" s="1"/>
  <c r="H19" i="1"/>
  <c r="I19" i="1" s="1"/>
  <c r="L19" i="1"/>
  <c r="H20" i="1"/>
  <c r="I20" i="1" s="1"/>
  <c r="H21" i="1"/>
  <c r="I21" i="1" s="1"/>
  <c r="H22" i="1"/>
  <c r="I22" i="1" s="1"/>
  <c r="L22" i="1"/>
  <c r="H23" i="1"/>
  <c r="I23" i="1" s="1"/>
  <c r="L23" i="1"/>
  <c r="H24" i="1"/>
  <c r="I24" i="1" s="1"/>
  <c r="L24" i="1"/>
  <c r="H25" i="1"/>
  <c r="I25" i="1" s="1"/>
  <c r="H26" i="1"/>
  <c r="I26" i="1" s="1"/>
  <c r="H27" i="1"/>
  <c r="I27" i="1" s="1"/>
  <c r="L27" i="1"/>
  <c r="H28" i="1"/>
  <c r="L28" i="1" s="1"/>
  <c r="H29" i="1"/>
  <c r="I29" i="1" s="1"/>
  <c r="H30" i="1"/>
  <c r="I30" i="1" s="1"/>
  <c r="L30" i="1"/>
  <c r="H31" i="1"/>
  <c r="I31" i="1" s="1"/>
  <c r="L31" i="1"/>
  <c r="H32" i="1"/>
  <c r="I32" i="1" s="1"/>
  <c r="L32" i="1"/>
  <c r="H33" i="1"/>
  <c r="I33" i="1" s="1"/>
  <c r="H34" i="1"/>
  <c r="I34" i="1" s="1"/>
  <c r="H35" i="1"/>
  <c r="I35" i="1" s="1"/>
  <c r="L35" i="1"/>
  <c r="H36" i="1"/>
  <c r="L36" i="1" s="1"/>
  <c r="H37" i="1"/>
  <c r="L37" i="1" s="1"/>
  <c r="H38" i="1"/>
  <c r="I38" i="1" s="1"/>
  <c r="L38" i="1"/>
  <c r="H39" i="1"/>
  <c r="I39" i="1" s="1"/>
  <c r="L39" i="1"/>
  <c r="H40" i="1"/>
  <c r="I40" i="1" s="1"/>
  <c r="L40" i="1"/>
  <c r="H41" i="1"/>
  <c r="I41" i="1" s="1"/>
  <c r="H42" i="1"/>
  <c r="I42" i="1" s="1"/>
  <c r="H43" i="1"/>
  <c r="I43" i="1" s="1"/>
  <c r="L43" i="1"/>
  <c r="H44" i="1"/>
  <c r="I44" i="1" s="1"/>
  <c r="H45" i="1"/>
  <c r="I45" i="1" s="1"/>
  <c r="L6" i="1" l="1"/>
  <c r="L45" i="1"/>
  <c r="L21" i="1"/>
  <c r="L29" i="1"/>
  <c r="L5" i="1"/>
  <c r="I37" i="1"/>
  <c r="L26" i="1"/>
  <c r="L42" i="1"/>
  <c r="L34" i="1"/>
  <c r="L18" i="1"/>
  <c r="L10" i="1"/>
  <c r="L44" i="1"/>
  <c r="L20" i="1"/>
  <c r="L12" i="1"/>
  <c r="I36" i="1"/>
  <c r="I28" i="1"/>
  <c r="P7" i="1" s="1"/>
  <c r="L4" i="1"/>
  <c r="O4" i="1" s="1"/>
  <c r="L41" i="1"/>
  <c r="L17" i="1"/>
  <c r="L9" i="1"/>
  <c r="L33" i="1"/>
  <c r="L25" i="1"/>
  <c r="J12" i="1" l="1"/>
  <c r="J20" i="1"/>
  <c r="J28" i="1"/>
  <c r="J36" i="1"/>
  <c r="J44" i="1"/>
  <c r="J7" i="1"/>
  <c r="J15" i="1"/>
  <c r="J23" i="1"/>
  <c r="J31" i="1"/>
  <c r="J39" i="1"/>
  <c r="J2" i="1"/>
  <c r="J10" i="1"/>
  <c r="J18" i="1"/>
  <c r="J26" i="1"/>
  <c r="J34" i="1"/>
  <c r="J42" i="1"/>
  <c r="J5" i="1"/>
  <c r="J13" i="1"/>
  <c r="J21" i="1"/>
  <c r="J29" i="1"/>
  <c r="J37" i="1"/>
  <c r="J45" i="1"/>
  <c r="J3" i="1"/>
  <c r="J8" i="1"/>
  <c r="J16" i="1"/>
  <c r="J24" i="1"/>
  <c r="J32" i="1"/>
  <c r="J40" i="1"/>
  <c r="J11" i="1"/>
  <c r="J19" i="1"/>
  <c r="J27" i="1"/>
  <c r="J35" i="1"/>
  <c r="J43" i="1"/>
  <c r="J6" i="1"/>
  <c r="J14" i="1"/>
  <c r="J22" i="1"/>
  <c r="J30" i="1"/>
  <c r="J38" i="1"/>
  <c r="J9" i="1"/>
  <c r="J17" i="1"/>
  <c r="J25" i="1"/>
  <c r="J33" i="1"/>
  <c r="J41" i="1"/>
  <c r="J4" i="1"/>
  <c r="C35" i="1" l="1"/>
  <c r="M35" i="1"/>
  <c r="C34" i="1"/>
  <c r="M34" i="1"/>
  <c r="C26" i="1"/>
  <c r="M26" i="1"/>
  <c r="C18" i="1"/>
  <c r="M18" i="1"/>
  <c r="C40" i="1"/>
  <c r="M40" i="1"/>
  <c r="M2" i="1"/>
  <c r="C2" i="1"/>
  <c r="C24" i="1"/>
  <c r="M24" i="1"/>
  <c r="M25" i="1"/>
  <c r="C25" i="1"/>
  <c r="C31" i="1"/>
  <c r="M31" i="1"/>
  <c r="C8" i="1"/>
  <c r="M8" i="1"/>
  <c r="C15" i="1"/>
  <c r="M15" i="1"/>
  <c r="C45" i="1"/>
  <c r="M45" i="1"/>
  <c r="C13" i="1"/>
  <c r="M13" i="1"/>
  <c r="C42" i="1"/>
  <c r="M42" i="1"/>
  <c r="C27" i="1"/>
  <c r="M27" i="1"/>
  <c r="C19" i="1"/>
  <c r="M19" i="1"/>
  <c r="C11" i="1"/>
  <c r="M11" i="1"/>
  <c r="C4" i="1"/>
  <c r="M4" i="1"/>
  <c r="C10" i="1"/>
  <c r="M10" i="1"/>
  <c r="M41" i="1"/>
  <c r="C41" i="1"/>
  <c r="C32" i="1"/>
  <c r="M32" i="1"/>
  <c r="M33" i="1"/>
  <c r="C33" i="1"/>
  <c r="C39" i="1"/>
  <c r="M39" i="1"/>
  <c r="C16" i="1"/>
  <c r="M16" i="1"/>
  <c r="M17" i="1"/>
  <c r="C17" i="1"/>
  <c r="C23" i="1"/>
  <c r="M23" i="1"/>
  <c r="M9" i="1"/>
  <c r="C9" i="1"/>
  <c r="C3" i="1"/>
  <c r="M3" i="1"/>
  <c r="M38" i="1"/>
  <c r="C38" i="1"/>
  <c r="C7" i="1"/>
  <c r="M7" i="1"/>
  <c r="M30" i="1"/>
  <c r="C30" i="1"/>
  <c r="C37" i="1"/>
  <c r="M37" i="1"/>
  <c r="C44" i="1"/>
  <c r="M44" i="1"/>
  <c r="M22" i="1"/>
  <c r="C22" i="1"/>
  <c r="C29" i="1"/>
  <c r="M29" i="1"/>
  <c r="C36" i="1"/>
  <c r="M36" i="1"/>
  <c r="M14" i="1"/>
  <c r="C14" i="1"/>
  <c r="C21" i="1"/>
  <c r="M21" i="1"/>
  <c r="C28" i="1"/>
  <c r="M28" i="1"/>
  <c r="M6" i="1"/>
  <c r="C6" i="1"/>
  <c r="C20" i="1"/>
  <c r="M20" i="1"/>
  <c r="C43" i="1"/>
  <c r="M43" i="1"/>
  <c r="C5" i="1"/>
  <c r="M5" i="1"/>
  <c r="C12" i="1"/>
  <c r="M12" i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<sst xmlns="http://schemas.openxmlformats.org/spreadsheetml/2006/main" count="322" uniqueCount="160">
  <si>
    <t>Ticker</t>
  </si>
  <si>
    <t>Sector</t>
  </si>
  <si>
    <t>NAME</t>
  </si>
  <si>
    <t>KOSE:A000660</t>
  </si>
  <si>
    <t>Semi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</si>
  <si>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</si>
  <si>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</si>
  <si>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</si>
  <si>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</si>
  <si>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</si>
  <si>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</si>
  <si>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</si>
  <si>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</si>
  <si>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</si>
  <si>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</si>
  <si>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</si>
  <si>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</si>
  <si>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</si>
  <si>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</si>
  <si>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</si>
  <si>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</si>
  <si>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</si>
  <si>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</si>
  <si>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</si>
  <si>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</si>
  <si>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</si>
  <si>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</si>
  <si>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</si>
  <si>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</si>
  <si>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</si>
  <si>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</si>
  <si>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</si>
  <si>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</si>
  <si>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</si>
  <si>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</si>
  <si>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</si>
  <si>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</si>
  <si>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</si>
  <si>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</si>
  <si>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</si>
  <si>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</si>
  <si>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</si>
  <si>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</si>
  <si>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</si>
  <si>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</si>
  <si>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</si>
  <si>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</si>
  <si>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</si>
  <si>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</si>
  <si>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</si>
  <si>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</si>
  <si>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</si>
  <si>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</si>
  <si>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</si>
  <si>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</si>
  <si>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</si>
  <si>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</si>
  <si>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</si>
  <si>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</si>
  <si>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</si>
  <si>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</si>
  <si>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</si>
  <si>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</si>
  <si>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</si>
  <si>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</si>
  <si>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</si>
  <si>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</si>
  <si>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</si>
  <si>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</si>
  <si>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</si>
  <si>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QCOM</t>
  </si>
  <si>
    <t>QUALCOMM INC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</si>
  <si>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</si>
  <si>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</si>
  <si>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</si>
  <si>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</si>
  <si>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</si>
  <si>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</si>
  <si>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</si>
  <si>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</si>
  <si>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</si>
  <si>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</si>
  <si>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</si>
  <si>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</si>
  <si>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</si>
  <si>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</si>
  <si>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</si>
  <si>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</si>
  <si>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</si>
  <si>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</si>
  <si>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</si>
  <si>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</si>
  <si>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</si>
  <si>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</si>
  <si>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</si>
  <si>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</si>
  <si>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</si>
  <si>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</si>
  <si>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</si>
  <si>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XAI HOLDINGS CORP</t>
  </si>
  <si>
    <t>ANTHROPIC, PBC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</si>
  <si>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</si>
  <si>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</si>
  <si>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</si>
  <si>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</si>
  <si>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</si>
  <si>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</si>
  <si>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</si>
  <si>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</si>
  <si>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</si>
  <si>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</si>
  <si>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</si>
  <si>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</si>
  <si>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</si>
  <si>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</si>
  <si>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</si>
  <si>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</si>
  <si>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</si>
  <si>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</si>
  <si>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</si>
  <si>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As of 2025-07-30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</si>
  <si>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</si>
  <si>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</si>
  <si>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</si>
  <si>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</si>
  <si>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</si>
  <si>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</si>
  <si>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</si>
  <si>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</si>
  <si>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</si>
  <si>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</si>
  <si>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</si>
  <si>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</si>
  <si>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</si>
  <si>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</si>
  <si>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BAABTAVMT0NBTAFI/////wFQ4QAAACxDSVEuS09TRTpBMDAwNjYwLklRX0NMT1NFUFJJQ0UuMjAyNS83LzMxLlVTRAEAAACdeg0AAgAAAAsxOTUuOTYxOTI5NQAYL1dUM9TdCOaxvlQz1N0ILENJUS5LT1NFOkEwMDA2NjAuSVFfQ0xPU0VQUklDRS4yMDI1LzcvMzAuVVNEAQAAAJ16DQACAAAACzE4OS40NTUxODI1ABgvV1Qz1N0I1gfBYzPU3QgkQ0lRLkFHSVguSVFfQ0xPU0VQUklDRS4yMDI1LzcvMzEuVVNEAQAAACP3AHACAAAABzMyLjQ1OTUAGC9XVDPU3Qjlir5UM9TdCCRDSVEuQUdJWC5JUV9DTE9TRVBSSUNFLjIwMjUvNy8zMC5VU0QBAAAAI/cAcAIAAAAHMzIuNDE2MgAYL1dUM9TdCC13wGMz1N0IKUNJUS5UV1NFOjIzMzAuSVFfQ0xPU0VQUklDRS4yMDI1LzcvMzEuVVNEAQAAAKvMBQACAAAACzM4Ljc1MDYyNTkyABgvV1Qz1N0IlbO9VDPU3QgpQ0lRLlRXU0U6MjMzMC5JUV9DTE9TRVBSSUNFLjIwMjUvNy8zMC5VU0QBAAAAq8wFAAIAAAALMzguNzM0OTkyNDUAGC9XVDPU3QgvTcJjM9TdCClDSVEuVFdTRToyNDU0LklRX0NMT1NFUFJJQ0UuMjAyNS83LzMxLlVTRAEAAAA9N1wAAgAAAAs0NS43NjU4MjU0NAAYL1dUM9TdCOaxvlQz1N0IKUNJUS5UV1NFOjI0NTQuSVFfQ0xPU0VQUklDRS4yMDI1LzcvMzAuVVNEAQAAAD03XAACAAAACjQ2LjI4MDc3MDIAGC9XVDPU3Qix3r9jM9TdCCRDSVEuQUFQ</t>
  </si>
  <si>
    <t>TC5JUV9DTE9TRVBSSUNFLjIwMjUvNy8zMS5VU0QBAAAAaWEAAAIAAAAGMjA3LjU3ABgvV1Qz1N0IlbO9VDPU3QgkQ0lRLkFBUEwuSVFfQ0xPU0VQUklDRS4yMDI1LzcvMzAuVVNEAQAAAGlhAAACAAAABjIwOS4wNQAYL1dUM9TdCDAmwmMz1N0IJENJUS5BREJFLklRX0NMT1NFUFJJQ0UuMjAyNS83LzMxLlVTRAEAAAABXwAAAgAAAAYzNTcuNjkAGC9XVDPU3QhU7r1UM9TdCCRDSVEuQURCRS5JUV9DTE9TRVBSSUNFLjIwMjUvNy8zMC5VU0QBAAAAAV8AAAIAAAADMzY0ABgvV1Qz1N0I84rBYzPU3QgkQ0lRLkFNWk4uSVFfQ0xPU0VQUklDRS4yMDI1LzcvMzEuVVNEAQAAAD1JAAACAAAABjIzNC4xMQAYL1dUM9TdCJWzvVQz1N0IJENJUS5BTVpOLklRX0NMT1NFUFJJQ0UuMjAyNS83LzMwLlVTRAEAAAA9SQAAAgAAAAYyMzAuMTkAGC9XVDPU3QgvTcJjM9TdCCRDSVEuQU5FVC5JUV9DTE9TRVBSSUNFLjIwMjUvNy8zMS5VU0QBAAAAw9v8AQIAAAAGMTIzLjIyABgvV1Qz1N0Ix2O+VDPU3QgkQ0lRLkFORVQuSVFfQ0xPU0VQUklDRS4yMDI1LzcvMzAuVVNEAQAAAMPb/AECAAAABjEyMi4wOQAYL1dUM9TdCIvPwGMz1N0II0NJUS5BUk0uSVFfQ0xPU0VQUklDRS4yMDI1LzcvMzEuVVNEAQAAACznxScCAAAABzE0MS4zNzUAGC9XVDPU3QjHY75UM9TdCCNDSVEuQVJNLklRX0NMT1NFUFJJQ0UuMjAyNS83LzMwLlVT</t>
  </si>
  <si>
    <t>RAEAAAAs58UnAgAAAAcxNjMuMzI1ABgvV1Qz1N0Ii8/AYzPU3QgtQ0lRLk5BU0RBUUdTOkFTTUwuSVFfQ0xPU0VQUklDRS4yMDI1LzcvMzEuVVNEAQAAACjvBQACAAAABjY5NC43MQAYL1dUM9TdCOWKvlQz1N0ILUNJUS5OQVNEQVFHUzpBU01MLklRX0NMT1NFUFJJQ0UuMjAyNS83LzMwLlVTRAEAAAAo7wUAAgAAAAY3MjEuNDUAGC9XVDPU3QjWB8FjM9TdCCRDSVEuQVZHTy5JUV9DTE9TRVBSSUNFLjIwMjUvNy8zMS5VU0QBAAAA8LZ9AQIAAAAFMjkzLjcAGC9XVDPU3Qjmsb5UM9TdCCRDSVEuQVZHTy5JUV9DTE9TRVBSSUNFLjIwMjUvNy8zMC5VU0QBAAAA8LZ9AQIAAAAGMzAyLjYyABgvV1Qz1N0Isd6/YzPU3QgkQ0lRLkNGTFQuSVFfQ0xPU0VQUklDRS4yMDI1LzcvMzEuVVNEAQAAACYBehACAAAABjE3LjcyNQAYL1dUM9TdCOaxvlQz1N0IJENJUS5DRkxULklRX0NMT1NFUFJJQ0UuMjAyNS83LzMwLlVTRAEAAAAmAXoQAgAAAAQyNi40ABgvV1Qz1N0ILXfAYzPU3QgjQ0lRLkNSTS5JUV9DTE9TRVBSSUNFLjIwMjUvNy8zMS5VU0QBAAAAJeABAAIAAAAGMjU4LjMzABgvV1Qz1N0Id2W9VDPU3QgjQ0lRLkNSTS5JUV9DTE9TRVBSSUNFLjIwMjUvNy8zMC5VU0QBAAAAJeABAAIAAAAGMjY0LjgxABgvV1Qz1N0IL03CYzPU3QgkQ0lRLkRET0cuSVFfQ0xPU0VQUklDRS4yMDI1LzcvMzEuVVNEAQAAALuhBAgC</t>
  </si>
  <si>
    <t>AAAABjEzOS45OAAYL1dUM9TdCJfavVQz1N0IJENJUS5ERE9HLklRX0NMT1NFUFJJQ0UuMjAyNS83LzMwLlVTRAEAAAC7oQQIAgAAAAYxNDguODgAGC9XVDPU3QjzisFjM9TdCCNDSVEuQVBQLklRX0NMT1NFUFJJQ0UuMjAyNS83LzMxLlVTRAEAAADauc4NAgAAAAUzOTAuNwAYL1dUM9TdCHGMvVQz1N0II0NJUS5BUFAuSVFfQ0xPU0VQUklDRS4yMDI1LzcvMzAuVVNEAQAAANq5zg0CAAAABjM2My4zMQAYL1dUM9TdCGOfwmMz1N0IJENJUS5EVU9MLklRX0NMT1NFUFJJQ0UuMjAyNS83LzMxLlVTRAEAAACw8IcMAgAAAAYzNDYuNTUAGC9XVDPU3QhU7r1UM9TdCCRDSVEuRFVPTC5JUV9DTE9TRVBSSUNFLjIwMjUvNy8zMC5VU0QBAAAAsPCHDAIAAAAGMzQxLjM0ABgvV1Qz1N0I6GPBYzPU3QgkQ0lRLkVTVEMuSVFfQ0xPU0VQUklDRS4yMDI1LzcvMzEuVVNEAQAAAICEWw0CAAAABDgzLjcAGC9XVDPU3Qi6Fb5UM9TdCCRDSVEuRVNUQy5JUV9DTE9TRVBSSUNFLjIwMjUvNy8zMC5VU0QBAAAAgIRbDQIAAAAFODcuOTkAGC9XVDPU3QjWB8FjM9TdCC5DSVEuTkFTREFRR1M6R09PR0wuSVFfQ0xPU0VQUklDRS4yMDI1LzcvMzEuVVNEAQAAAKhxAAACAAAABTE5MS45ABgvV1Qz1N0Ix2O+VDPU3QguQ0lRLk5BU0RBUUdTOkdPT0dMLklRX0NMT1NFUFJJQ0UuMjAyNS83LzMwLlVTRAEAAACocQAAAgAAAAYxOTYuNTMA</t>
  </si>
  <si>
    <t>GC9XVDPU3QhQnsBjM9TdCCRDSVEuR1RMQi5JUV9DTE9TRVBSSUNFLjIwMjUvNy8zMS5VU0QBAAAAzYQXEQIAAAAFNDMuODEAGC9XVDPU3Qjmsb5UM9TdCCRDSVEuR1RMQi5JUV9DTE9TRVBSSUNFLjIwMjUvNy8zMC5VU0QBAAAAzYQXEQIAAAAFNDYuMTcAGC9XVDPU3QhvFMBjM9TdCCNDSVEuSU9ULklRX0NMT1NFUFJJQ0UuMjAyNS83LzMxLlVTRAEAAAC6PvwRAgAAAAUzOC4wMwAYL1dUM9TdCOaxvlQz1N0II0NJUS5JT1QuSVFfQ0xPU0VQUklDRS4yMDI1LzcvMzAuVVNEAQAAALo+/BECAAAABTM4LjUzABgvV1Qz1N0ILXfAYzPU3QgjQ0lRLk1EQi5JUV9DTE9TRVBSSUNFLjIwMjUvNy8zMS5VU0QBAAAA4m7MAgIAAAAGMjM3Ljg5ABgvV1Qz1N0Id2W9VDPU3QgjQ0lRLk1EQi5JUV9DTE9TRVBSSUNFLjIwMjUvNy8zMC5VU0QBAAAA4m7MAgIAAAAGMjQ0LjM2ABgvV1Qz1N0Ie8rCYzPU3QgkQ0lRLk1FVEEuSVFfQ0xPU0VQUklDRS4yMDI1LzcvMzEuVVNEAQAAABfbPAECAAAABjc3My40NAAYL1dUM9TdCJfavVQz1N0IJENJUS5NRVRBLklRX0NMT1NFUFJJQ0UuMjAyNS83LzMwLlVTRAEAAAAX2zwBAgAAAAY2OTUuMjEAGC9XVDPU3Qg0/cFjM9TdCCRDSVEuTVJWTC5JUV9DTE9TRVBSSUNFLjIwMjUvNy8zMS5VU0QBAAAAtnkAAAIAAAAFODAuMzcAGC9XVDPU3QhxjL1UM9TdCCRDSVEuTVJWTC5JUV9DTE9T</t>
  </si>
  <si>
    <t>RVBSSUNFLjIwMjUvNy8zMC5VU0QBAAAAtnkAAAIAAAAFODEuNzQAGC9XVDPU3QgwJsJjM9TdCCRDSVEuTVNGVC5JUV9DTE9TRVBSSUNFLjIwMjUvNy8zMS5VU0QBAAAAS1UAAAIAAAAFNTMzLjUAGC9XVDPU3QhU7r1UM9TdCCRDSVEuTVNGVC5JUV9DTE9TRVBSSUNFLjIwMjUvNy8zMC5VU0QBAAAAS1UAAAIAAAAGNTEzLjI0ABgvV1Qz1N0I6GPBYzPU3QgiQ0lRLk1VLklRX0NMT1NFUFJJQ0UuMjAyNS83LzMxLlVTRAEAAAAGaQQAAgAAAAYxMDkuMTQAGC9XVDPU3Qi6Fb5UM9TdCCJDSVEuTVUuSVFfQ0xPU0VQUklDRS4yMDI1LzcvMzAuVVNEAQAAAAZpBAACAAAABjExNC43NAAYL1dUM9TdCIvPwGMz1N0IJENJUS5OQklTLklRX0NMT1NFUFJJQ0UuMjAyNS83LzMxLlVTRAEAAAC/+xkDAgAAAAU1NC40MwAYL1dUM9TdCMdjvlQz1N0IJENJUS5OQklTLklRX0NMT1NFUFJJQ0UuMjAyNS83LzMwLlVTRAEAAAC/+xkDAgAAAAU1MS4yOQAYL1dUM9TdCFCewGMz1N0II0NJUS5ORVQuSVFfQ0xPU0VQUklDRS4yMDI1LzcvMzEuVVNEAQAAADT14AQCAAAABjIwNy42OAAYL1dUM9TdCOaxvlQz1N0II0NJUS5ORVQuSVFfQ0xPU0VQUklDRS4yMDI1LzcvMzAuVVNEAQAAADT14AQCAAAABjIwMC44NQAYL1dUM9TdCG8UwGMz1N0II0NJUS5OT1cuSVFfQ0xPU0VQUklDRS4yMDI1LzcvMzEuVVNEAQAAAL90XgECAAAABjk0</t>
  </si>
  <si>
    <t>My4xMgAYL1dUM9TdCOaxvlQz1N0II0NJUS5OT1cuSVFfQ0xPU0VQUklDRS4yMDI1LzcvMzAuVVNEAQAAAL90XgECAAAABjk3Ny40OAAYL1dUM9TdCGtKwGMz1N0IJENJUS5OVkRBLklRX0NMT1NFUFJJQ0UuMjAyNS83LzMxLlVTRAEAAAAzfgAAAgAAAAYxNzcuODcAGC9XVDPU3QhSPr1UM9TdCCRDSVEuTlZEQS5JUV9DTE9TRVBSSUNFLjIwMjUvNy8zMC5VU0QBAAAAM34AAAIAAAAGMTc5LjI3ABgvV1Qz1N0Ie8rCYzPU3QgkQ0lRLk9SQ0wuSVFfQ0xPU0VQUklDRS4yMDI1LzcvMzEuVVNEAQAAAOdWAAACAAAABjI1My43NwAYL1dUM9TdCJWzvVQz1N0IJENJUS5PUkNMLklRX0NMT1NFUFJJQ0UuMjAyNS83LzMwLlVTRAEAAADnVgAAAgAAAAUyNTAuNgAYL1dUM9TdCDT9wWMz1N0IJENJUS5QQU5XLklRX0NMT1NFUFJJQ0UuMjAyNS83LzMxLlVTRAEAAACDfYQBAgAAAAUxNzMuNgAYL1dUM9TdCHGMvVQz1N0IJENJUS5QQU5XLklRX0NMT1NFUFJJQ0UuMjAyNS83LzMwLlVTRAEAAACDfYQBAgAAAAYxODMuMDMAGC9XVDPU3QgadsJjM9TdCCRDSVEuUExUUi5JUV9DTE9TRVBSSUNFLjIwMjUvNy8zMS5VU0QBAAAAZfqYAgIAAAAGMTU4LjM1ABgvV1Qz1N0IVO69VDPU3QgkQ0lRLlBMVFIuSVFfQ0xPU0VQUklDRS4yMDI1LzcvMzAuVVNEAQAAAGX6mAICAAAABjE1OC42MQAYL1dUM9TdCJ3AwWMz1N0IJENJUS5Q</t>
  </si>
  <si>
    <t>U1RHLklRX0NMT1NFUFJJQ0UuMjAyNS83LzMxLlVTRAEAAAC4yqUGAgAAAAU1OS41MgAYL1dUM9TdCMU8vlQz1N0IJENJUS5QU1RHLklRX0NMT1NFUFJJQ0UuMjAyNS83LzMwLlVTRAEAAAC4yqUGAgAAAAU1OS4yMwAYL1dUM9TdCFCewGMz1N0IJENJUS5RQ09NLklRX0NMT1NFUFJJQ0UuMjAyNS83LzMxLlVTRAEAAADVggAAAgAAAAYxNDYuNzYAGC9XVDPU3QjHY75UM9TdCCRDSVEuUUNPTS5JUV9DTE9TRVBSSUNFLjIwMjUvNy8zMC5VU0QBAAAA1YIAAAIAAAAGMTU5LjA2ABgvV1Qz1N0ILXfAYzPU3QgkQ0lRLlJCTFguSVFfQ0xPU0VQUklDRS4yMDI1LzcvMzEuVVNEAQAAAGlV9AECAAAABjEzNy43OQAYL1dUM9TdCOWKvlQz1N0IJENJUS5SQkxYLklRX0NMT1NFUFJJQ0UuMjAyNS83LzMwLlVTRAEAAABpVfQBAgAAAAYxMjQuOTQAGC9XVDPU3QhvFMBjM9TdCCNDSVEuU0FQLklRX0NMT1NFUFJJQ0UuMjAyNS83LzMxLlVTRAEAAAAL7gEAAgAAAA4yODYuODkwODcxNjQ3NgAYL1dUM9TdCOWKvlQz1N0II0NJUS5TQVAuSVFfQ0xPU0VQUklDRS4yMDI1LzcvMzAuVVNEAQAAAAvuAQACAAAADTI5MC41MDQwNzYzNjgAGC9XVDPU3QhrSsBjM9TdCCRDSVEuU0hPUC5JUV9DTE9TRVBSSUNFLjIwMjUvNy8zMS5VU0QBAAAABisEBQIAAAAGMTIyLjIxABgvV1Qz1N0IUj69VDPU3QgkQ0lRLlNIT1AuSVFfQ0xPU0VQ</t>
  </si>
  <si>
    <t>UklDRS4yMDI1LzcvMzAuVVNEAQAAAAYrBAUCAAAABjEyMy4wMQAYL1dUM9TdCGOfwmMz1N0IJENJUS5TTk9XLklRX0NMT1NFUFJJQ0UuMjAyNS83LzMxLlVTRAEAAACwPGQQAgAAAAUyMjMuNQAYL1dUM9TdCJWzvVQz1N0IJENJUS5TTk9XLklRX0NMT1NFUFJJQ0UuMjAyNS83LzMwLlVTRAEAAACwPGQQAgAAAAYyMjAuMjgAGC9XVDPU3Qhk6MFjM9TdCCRDSVEuU05QUy5JUV9DTE9TRVBSSUNFLjIwMjUvNy8zMS5VU0QBAAAA1IgAAAIAAAAGNjMzLjQ3ABgvV1Qz1N0Id2W9VDPU3QgkQ0lRLlNOUFMuSVFfQ0xPU0VQUklDRS4yMDI1LzcvMzAuVVNEAQAAANSIAAACAAAABjY0NS4zNQAYL1dUM9TdCBp2wmMz1N0IJENJUS5URUFNLklRX0NMT1NFUFJJQ0UuMjAyNS83LzMxLlVTRAEAAABSEyIPAgAAAAYxOTEuNzgAGC9XVDPU3QhU7r1UM9TdCCRDSVEuVEVBTS5JUV9DTE9TRVBSSUNFLjIwMjUvNy8zMC5VU0QBAAAAUhMiDwIAAAAGMTk3LjE5ABgvV1Qz1N0IncDBYzPU3QgjQ0lRLlRFTS5JUV9DTE9TRVBSSUNFLjIwMjUvNy8zMS5VU0QBAAAAANMkGQIAAAAFNTYuNTkAGC9XVDPU3Qi6Fb5UM9TdCCNDSVEuVEVNLklRX0NMT1NFUFJJQ0UuMjAyNS83LzMwLlVTRAEAAAAA0yQZAgAAAAU1Ny44MQAYL1dUM9TdCIvPwGMz1N0IJENJUS5UU0xBLklRX0NMT1NFUFJJQ0UuMjAyNS83LzMxLlVTRAEAAAAQxqIBAgAA</t>
  </si>
  <si>
    <t>CJjRcWcz1N0II0NJUS5ORVQuSVFfQ0xPU0VQUklDRS4yMDI1LzgvMzEuVVNEAQAAADT14AQCAAAABTIwOC44AAjPWGcz1N0ImNFxZzPU3QgkQ0lRLkdUTEIuSVFfQ0xPU0VQUklDRS4yMDI1LzgvMzEuVVNEAQAAAM2EFxECAAAABTQ0LjE1AAjPWGcz1N0ImNFxZzPU3QgjQ0lRLlNBUC5JUV9DTE9TRVBSSUNFLjIwMjUvOC8zMS5VU0QBAAAAC+4BAAIAAAAPMjgzLjExMTYyNTI1NTI1AAjPWGcz1N0In/hxZzPU3QgjQ0lRLk5PVy5JUV9DTE9TRVBSSUNFLjIwMjUvOC8zMS5VU0QBAAAAv3ReAQIAAAADOTIzAAjPWGcz1N0In/hxZzPU3QgjQ0lRLklPVC5JUV9DTE9TRVBSSUNFLjIwMjUvOC8zMS5VU0QBAAAAuj78EQIAAAAEMzcuNgAIz1hnM9TdCGxccWcz1N0IJENJUS5DRkxULklRX0NMT1NFUFJJQ0UuMjAyNS84LzMxLlVTRAEAAAAmAXoQAgAAAAUxNy4xMgAIz1hnM9TdCGxccWcz1N0IJENJUS5BR0lYLklRX0NMT1NFUFJJQ0UuMjAyNS84LzMxLlVTRAEAAAAj9wBwAgAAAAczMi4wMjI3AAjPWGcz1N0IbFxxZzPU3QgkQ0lRLlFDT00uSVFfQ0xPU0VQUklDRS4yMDI1LzgvMzEuVVNEAQAAANWCAAACAAAABjE0Ny41MQAIz1hnM9TdCHmDcWcz1N0IJENJUS5QU1RHLklRX0NMT1NFUFJJQ0UuMjAyNS84LzMxLlVTRAEAAAC4yqUGAgAAAAU1Ni4yNQAIz1hnM9TdCHmDcWcz1N0IJENJUS5OQklTLklRX0NMT1NF</t>
  </si>
  <si>
    <t>UFJJQ0UuMjAyNS84LzMxLlVTRAEAAAC/+xkDAgAAAAU1NC4xNwAIz1hnM9TdCHmDcWcz1N0ILkNJUS5OQVNEQVFHUzpHT09HTC5JUV9DTE9TRVBSSUNFLjIwMjUvOC8zMS5VU0QBAAAAqHEAAAIAAAAGMTk1LjA0AAjPWGcz1N0IeYNxZzPU3QgjQ0lRLkFSTS5JUV9DTE9TRVBSSUNFLjIwMjUvOC8zMS5VU0QBAAAALOfFJwIAAAAGMTQwLjA1AAjPWGcz1N0ImapxZzPU3QgkQ0lRLkFORVQuSVFfQ0xPU0VQUklDRS4yMDI1LzgvMzEuVVNEAQAAAMPb/AECAAAABjEyMC4zNQAIz1hnM9TdCDwOcWcz1N0II0NJUS5URU0uSVFfQ0xPU0VQUklDRS4yMDI1LzgvMzEuVVNEAQAAAADTJBkCAAAABTU3LjUyAAjPWGcz1N0IPA5xZzPU3QgiQ0lRLk1VLklRX0NMT1NFUFJJQ0UuMjAyNS84LzMxLlVTRAEAAAAGaQQAAgAAAAYxMDcuNzcACM9YZzPU3Qg8DnFnM9TdCCRDSVEuRVNUQy5JUV9DTE9TRVBSSUNFLjIwMjUvOC8zMS5VU0QBAAAAgIRbDQIAAAAFODAuNTMACM9YZzPU3QhJNXFnM9TdCC1DSVEuTkFTREFRR1M6QVNNTC5JUV9DTE9TRVBSSUNFLjIwMjUvOC8zMS5VU0QBAAAAKO8FAAIAAAAGNjk5LjM2AAjPWGcz1N0ISTVxZzPU3QgsQ0lRLktPU0U6QTAwMDY2MC5JUV9DTE9TRVBSSUNFLjIwMjUvOC8zMS5VU0QBAAAAnXoNAAIAAAAKMTkwLjMxNjAzNwAIz1hnM9TdCEk1cWcz1N0IJENJUS5UU0xBLklRX0NMT1NF</t>
  </si>
  <si>
    <t>UFJJQ0UuMjAyNS84LzMxLlVTRAEAAAAQxqIBAgAAAAYzMDkuMjYACM9YZzPU3QhJNXFnM9TdCCRDSVEuTVNGVC5JUV9DTE9TRVBSSUNFLjIwMjUvOC8zMS5VU0QBAAAAS1UAAAIAAAAGNTM1LjY0AAjPWGcz1N0IbFxxZzPU3QgkQ0lRLkRVT0wuSVFfQ0xPU0VQUklDRS4yMDI1LzgvMzEuVVNEAQAAALDwhwwCAAAABjM1Mi4zNgAIz1hnM9TdCCDAcGcz1N0IJENJUS5BREJFLklRX0NMT1NFUFJJQ0UuMjAyNS84LzMxLlVTRAEAAAABXwAAAgAAAAYzMzguODUACM9YZzPU3QggwHBnM9TdCCRDSVEuRERPRy5JUV9DTE9TRVBSSUNFLjIwMjUvOC8zMS5VU0QBAAAAu6EECAIAAAAGMTM5LjEzAAjPWGcz1N0IIMBwZzPU3QgkQ0lRLlRFQU0uSVFfQ0xPU0VQUklDRS4yMDI1LzgvMzEuVVNEAQAAAFITIg8CAAAABjE4NS42OQAIz1hnM9TdCC7ncGcz1N0IJENJUS5QTFRSLklRX0NMT1NFUFJJQ0UuMjAyNS84LzMxLlVTRAEAAABl+pgCAgAAAAYxNjAuNjYACM9YZzPU3Qgu53BnM9TdCCJDSVEuWlMuSVFfQ0xPU0VQUklDRS4yMDI1LzgvMzEuVVNEAQAAANTMgQMCAAAABjI4NS44NgAIz1hnM9TdCC7ncGcz1N0IJENJUS5TTk9XLklRX0NMT1NFUFJJQ0UuMjAyNS84LzMxLlVTRAEAAACwPGQQAgAAAAYyMDguNDgACM9YZzPU3Qgu53BnM9TdCCRDSVEuT1JDTC5JUV9DTE9TRVBSSUNFLjIwMjUvOC8zMS5VU0QBAAAA51YA</t>
  </si>
  <si>
    <t>AAIAAAAGMjUyLjUzAAjPWGcz1N0IPA5xZzPU3QgkQ0lRLk1FVEEuSVFfQ0xPU0VQUklDRS4yMDI1LzgvMzEuVVNEAQAAABfbPAECAAAABjc3Ni4zNwAIz1hnM9TdCO1KcGcz1N0IJENJUS5BQVBMLklRX0NMT1NFUFJJQ0UuMjAyNS84LzMxLlVTRAEAAABpYQAAAgAAAAYyMDMuMzUACM9YZzPU3QgLcnBnM9TdCCRDSVEuTVJWTC5JUV9DTE9TRVBSSUNFLjIwMjUvOC8zMS5VU0QBAAAAtnkAAAIAAAAFNzYuNTMACM9YZzPU3QgLcnBnM9TdCCRDSVEuQU1aTi5JUV9DTE9TRVBSSUNFLjIwMjUvOC8zMS5VU0QBAAAAPUkAAAIAAAAGMjExLjY1AAjPWGcz1N0IC3JwZzPU3QgpQ0lRLlRXU0U6MjMzMC5JUV9DTE9TRVBSSUNFLjIwMjUvOC8zMS5VU0QBAAAAq8wFAAIAAAALMzguNDY5MjU4MzUACM9YZzPU3QgLcnBnM9TdCCNDSVEuQ1JNLklRX0NMT1NFUFJJQ0UuMjAyNS84LzMxLlVTRAEAAAAl4AEAAgAAAAYyNTIuMzIACM9YZzPU3QgdmXBnM9TdCCRDSVEuU05QUy5JUV9DTE9TRVBSSUNFLjIwMjUvOC8zMS5VU0QBAAAA1IgAAAIAAAAGNjM2LjAyAAjPWGcz1N0IHZlwZzPU3QgkQ0lRLlBBTlcuSVFfQ0xPU0VQUklDRS4yMDI1LzgvMzEuVVNEAQAAAIN9hAECAAAAAzE3MQAIz1hnM9TdCB2ZcGcz1N0II0NJUS5BUFAuSVFfQ0xPU0VQUklDRS4yMDI1LzgvMzEuVVNEAQAAANq5zg0CAAAABjM5NS4wMQAIz1hnM9Td</t>
  </si>
  <si>
    <t>AAYzMDguMjcAGC9XVDPU3QjHY75UM9TdCCRDSVEuVFNMQS5JUV9DTE9TRVBSSUNFLjIwMjUvNy8zMC5VU0QBAAAAEMaiAQIAAAAGMzE5LjA0ABgvV1Qz1N0I1gfBYzPU3QgjQ0lRLlZSVC5JUV9DTE9TRVBSSUNFLjIwMjUvNy8zMS5VU0QBAAAARJuHIgIAAAAFMTQ1LjYAGC9XVDPU3Qjlir5UM9TdCCNDSVEuVlJULklRX0NMT1NFUFJJQ0UuMjAyNS83LzMwLlVTRAEAAABEm4ciAgAAAAYxNDQuMTcAGC9XVDPU3Qix3r9jM9TdCCRDSVEuV0RBWS5JUV9DTE9TRVBSSUNFLjIwMjUvNy8zMS5VU0QBAAAAh2NrAQIAAAAGMjI5LjM4ABgvV1Qz1N0IUj69VDPU3QgkQ0lRLldEQVkuSVFfQ0xPU0VQUklDRS4yMDI1LzcvMzAuVVNEAQAAAIdjawECAAAABjIzNy42OAAYL1dUM9TdCGOfwmMz1N0IIkNJUS5aUy5JUV9DTE9TRVBSSUNFLjIwMjUvNy8zMS5VU0QBAAAA1MyBAwIAAAAGMjg1LjU2ABgvV1Qz1N0IlbO9VDPU3QgiQ0lRLlpTLklRX0NMT1NFUFJJQ0UuMjAyNS83LzMwLlVTRAEAAADUzIEDAgAAAAYyODcuNzMAGC9XVDPU3Qhk6MFjM9TdCCNDSVEuV0RBWS5JUV9DTE9TRVBSSUNFLjIwMjUvOC80LlVTRAEAAACHY2sBAgAAAAYyMjUuMTIAz+gsgDPU3Qh+wWOAM9TdCCJDSVEuVlJULklRX0NMT1NFUFJJQ0UuMjAyNS84LzQuVVNEAQAAAESbhyICAAAABTE0MC4yAM/oLIAz1N0I4SFkgDPU3QgjQ0lRLlNIT1Au</t>
  </si>
  <si>
    <t>SVFfQ0xPU0VQUklDRS4yMDI1LzgvNC5VU0QBAAAABisEBQIAAAAGMTI1LjIxAM/oLIAz1N0Ie01kgDPU3QgjQ0lRLlJCTFguSVFfQ0xPU0VQUklDRS4yMDI1LzgvNC5VU0QBAAAAaVX0AQIAAAAFMTMwLjcAz+gsgDPU3Qirm2SAM9TdCCNDSVEuTlZEQS5JUV9DTE9TRVBSSUNFLjIwMjUvOC80LlVTRAEAAAAzfgAAAgAAAAMxODAAz+gsgDPU3Qjt0GSAM9TdCCJDSVEuTkVULklRX0NMT1NFUFJJQ0UuMjAyNS84LzQuVVNEAQAAADT14AQCAAAABTIwOC44AM/oLIAz1N0IegtlgDPU3QgiQ0lRLk1EQi5JUV9DTE9TRVBSSUNFLjIwMjUvOC80LlVTRAEAAADibswCAgAAAAYyMjYuNTYAs9IsgDPU3QgTbGWAM9TdCCNDSVEuR1RMQi5JUV9DTE9TRVBSSUNFLjIwMjUvOC80LlVTRAEAAADNhBcRAgAAAAU0NC4xNQCz0iyAM9TdCEeTZYAz1N0IIkNJUS5DUk0uSVFfQ0xPU0VQUklDRS4yMDI1LzgvNC5VU0QBAAAAJeABAAIAAAAGMjUyLjMyALPSLIAz1N0ItfhlgDPU3QgjQ0lRLkFWR08uSVFfQ0xPU0VQUklDRS4yMDI1LzgvNC5VU0QBAAAA8LZ9AQIAAAAGMjk3LjcyALPSLIAz1N0Im1pmgDPU3QgoQ0lRLlRXU0U6MjQ1NC5JUV9DTE9TRVBSSUNFLjIwMjUvOC80LlVTRAEAAAA9N1wAAgAAAAs0NC40OTA1MzM1NwCz0iyAM9TdCPSGZoAz1N0II0NJUS5BR0lYLklRX0NMT1NFUFJJQ0UuMjAyNS84LzQuVVNEAQAAACP3</t>
  </si>
  <si>
    <t>AHACAAAABzMyLjAyMjcAs9IsgDPU3Qj21GaAM9TdCCNDSVEuU05QUy5JUV9DTE9TRVBSSUNFLjIwMjUvOC80LlVTRAEAAADUiAAAAgAAAAY2MzYuMDIAz+gsgDPU3QjhIWSAM9TdCCNDSVEuUEFOVy5JUV9DTE9TRVBSSUNFLjIwMjUvOC80LlVTRAEAAACDfYQBAgAAAAMxNzEAz+gsgDPU3Qirm2SAM9TdCCJDSVEuQVBQLklRX0NMT1NFUFJJQ0UuMjAyNS84LzQuVVNEAQAAANq5zg0CAAAABjM5NS4wMQCz0iyAM9TdCFXKZYAz1N0II0NJUS5BQVBMLklRX0NMT1NFUFJJQ0UuMjAyNS84LzQuVVNEAQAAAGlhAAACAAAABjIwMy4zNQCz0iyAM9TdCAKuZoAz1N0II0NJUS5NUlZMLklRX0NMT1NFUFJJQ0UuMjAyNS84LzQuVVNEAQAAALZ5AAACAAAABTc2LjUzALPSLIAz1N0IiTRlgDPU3QgjQ0lRLkFNWk4uSVFfQ0xPU0VQUklDRS4yMDI1LzgvNC5VU0QBAAAAPUkAAAIAAAAGMjExLjY1ALPSLIAz1N0Im1pmgDPU3QgoQ0lRLlRXU0U6MjMzMC5JUV9DTE9TRVBSSUNFLjIwMjUvOC80LlVTRAEAAACrzAUAAgAAAAwzNy45Njc0ODU0MTUAs9IsgDPU3Qj21GaAM9TdCCFDSVEuWlMuSVFfQ0xPU0VQUklDRS4yMDI1LzgvNC5VU0QBAAAA1MyBAwIAAAAGMjg1Ljg2AM/oLIAz1N0IfsFjgDPU3QgjQ0lRLlNOT1cuSVFfQ0xPU0VQUklDRS4yMDI1LzgvNC5VU0QBAAAAsDxkEAIAAAAGMjA4LjQ4AM/oLIAz1N0Io3RkgDPU</t>
  </si>
  <si>
    <t>3QgjQ0lRLk9SQ0wuSVFfQ0xPU0VQUklDRS4yMDI1LzgvNC5VU0QBAAAA51YAAAIAAAAGMjUyLjUzAM/oLIAz1N0IegtlgDPU3QgjQ0lRLk1FVEEuSVFfQ0xPU0VQUklDRS4yMDI1LzgvNC5VU0QBAAAAF9s8AQIAAAAGNzc2LjM3ALPSLIAz1N0IE2xlgDPU3QgjQ0lRLkRET0cuSVFfQ0xPU0VQUklDRS4yMDI1LzgvNC5VU0QBAAAAu6EECAIAAAAGMTM5LjEzALPSLIAz1N0INDNmgDPU3QgjQ0lRLlRFQU0uSVFfQ0xPU0VQUklDRS4yMDI1LzgvNC5VU0QBAAAAUhMiDwIAAAAGMTg1LjY5AM/oLIAz1N0I4SFkgDPU3QgjQ0lRLlBMVFIuSVFfQ0xPU0VQUklDRS4yMDI1LzgvNC5VU0QBAAAAZfqYAgIAAAAGMTYwLjY2AM/oLIAz1N0Iq5tkgDPU3QgjQ0lRLk1TRlQuSVFfQ0xPU0VQUklDRS4yMDI1LzgvNC5VU0QBAAAAS1UAAAIAAAAGNTM1LjY0ALPSLIAz1N0IiTRlgDPU3QgjQ0lRLkRVT0wuSVFfQ0xPU0VQUklDRS4yMDI1LzgvNC5VU0QBAAAAsPCHDAIAAAAGMzUyLjM2ALPSLIAz1N0IVcplgDPU3QgjQ0lRLkFEQkUuSVFfQ0xPU0VQUklDRS4yMDI1LzgvNC5VU0QBAAAAAV8AAAIAAAAGMzM4Ljg1ALPSLIAz1N0IAq5mgDPU3QghQ0lRLk1VLklRX0NMT1NFUFJJQ0UuMjAyNS84LzQuVVNEAQAAAAZpBAACAAAABjEwNy43NwCz0iyAM9TdCIk0ZYAz1N0IIkNJUS5URU0uSVFfQ0xPU0VQUklDRS4yMDI1LzgvNC5V</t>
  </si>
  <si>
    <t>U0QBAAAAANMkGQIAAAAFNTcuNTIAz+gsgDPU3QjhIWSAM9TdCCNDSVEuUFNURy5JUV9DTE9TRVBSSUNFLjIwMjUvOC80LlVTRAEAAAC4yqUGAgAAAAU1Ni4yNQDP6CyAM9TdCO3QZIAz1N0II0NJUS5FU1RDLklRX0NMT1NFUFJJQ0UuMjAyNS84LzQuVVNEAQAAAICEWw0CAAAABTgwLjUzALPSLIAz1N0IVcplgDPU3QgiQ0lRLkFSTS5JUV9DTE9TRVBSSUNFLjIwMjUvOC80LlVTRAEAAAAs58UnAgAAAAYxNDAuMDUAs9IsgDPU3Qj0hmaAM9TdCCNDSVEuQU5FVC5JUV9DTE9TRVBSSUNFLjIwMjUvOC80LlVTRAEAAADD2/wBAgAAAAYxMjAuMzUAs9IsgDPU3Qj0hmaAM9TdCCxDSVEuTkFTREFRR1M6QVNNTC5JUV9DTE9TRVBSSUNFLjIwMjUvOC80LlVTRAEAAAAo7wUAAgAAAAY2OTkuMzYAs9IsgDPU3Qg0M2aAM9TdCCtDSVEuS09TRTpBMDAwNjYwLklRX0NMT1NFUFJJQ0UuMjAyNS84LzQuVVNEAQAAAJ16DQACAAAACjE4Ni4zNDM1OTYAs9IsgDPU3Qj21GaAM9TdCCNDSVEuVFNMQS5JUV9DTE9TRVBSSUNFLjIwMjUvOC80LlVTRAEAAAAQxqIBAgAAAAYzMDkuMjYAz+gsgDPU3QiK+GOAM9TdCCNDSVEuUUNPTS5JUV9DTE9TRVBSSUNFLjIwMjUvOC80LlVTRAEAAADVggAAAgAAAAYxNDcuNTEAz+gsgDPU3Qirm2SAM9TdCCNDSVEuTkJJUy5JUV9DTE9TRVBSSUNFLjIwMjUvOC80LlVTRAEAAAC/+xkDAgAAAAU1</t>
  </si>
  <si>
    <t>NC4xNwDP6CyAM9TdCHoLZYAz1N0ILUNJUS5OQVNEQVFHUzpHT09HTC5JUV9DTE9TRVBSSUNFLjIwMjUvOC80LlVTRAEAAACocQAAAgAAAAYxOTUuMDQAs9IsgDPU3QhHk2WAM9TdCCJDSVEuU0FQLklRX0NMT1NFUFJJQ0UuMjAyNS84LzQuVVNEAQAAAAvuAQACAAAADzI4My4xMTE2MjUyNTUyNQDP6CyAM9TdCHtNZIAz1N0IIkNJUS5OT1cuSVFfQ0xPU0VQUklDRS4yMDI1LzgvNC5VU0QBAAAAv3ReAQIAAAADOTIzAM/oLIAz1N0I7dBkgDPU3QgiQ0lRLklPVC5JUV9DTE9TRVBSSUNFLjIwMjUvOC80LlVTRAEAAAC6PvwRAgAAAAQzNy42ALPSLIAz1N0IiTRlgDPU3QgjQ0lRLkNGTFQuSVFfQ0xPU0VQUklDRS4yMDI1LzgvNC5VU0QBAAAAJgF6EAIAAAAFMTcuMTIAs9IsgDPU3Qi1+GWAM9TdCCRDSVEuQVZHTy5JUV9DTE9TRVBSSUNFLjIwMjUvOC8zMS5VU0QBAAAA8LZ9AQIAAAAGMjk3LjcyAAjPWGcz1N0ImapxZzPU3QgpQ0lRLlRXU0U6MjQ1NC5JUV9DTE9TRVBSSUNFLjIwMjUvOC8zMS5VU0QBAAAAPTdcAAIAAAALNDQuODI1MDQ4ODYACM9YZzPU3QiZqnFnM9TdCCNDSVEuVlJULklRX0NMT1NFUFJJQ0UuMjAyNS84LzMxLlVTRAEAAABEm4ciAgAAAAUxNDAuMgAIz1hnM9TdCJjRcWcz1N0IJENJUS5SQkxYLklRX0NMT1NFUFJJQ0UuMjAyNS84LzMxLlVTRAEAAABpVfQBAgAAAAUxMzAuNwAIz1hnM9Td</t>
  </si>
  <si>
    <t>CN8jcGcz1N0IJENJUS5XREFZLklRX0NMT1NFUFJJQ0UuMjAyNS84LzMxLlVTRAEAAACHY2sBAgAAAAYyMjUuMTIACM9YZzPU3QjfI3BnM9TdCCRDSVEuU0hPUC5JUV9DTE9TRVBSSUNFLjIwMjUvOC8zMS5VU0QBAAAABisEBQIAAAAGMTI1LjIxAAjPWGcz1N0I3yNwZzPU3QgkQ0lRLk5WREEuSVFfQ0xPU0VQUklDRS4yMDI1LzgvMzEuVVNEAQAAADN+AAACAAAAAzE4MAAIz1hnM9TdCO1KcGcz1N0II0NJUS5NREIuSVFfQ0xPU0VQUklDRS4yMDI1LzgvMzEuVVNEAQAAAOJuzAICAAAABjIyNi41NgAIz1hnM9TdCO1KcGcz1N0IIkNJUS5BUFAuSVFfQ0xPU0VQUklDRS4yMDI1LzgvMS5VU0QBAAAA2rnODQIAAAAGMzc5LjE3ALPSLIAz1N0IR5NlgDPU3QgjQ0lRLldEQVkuSVFfQ0xPU0VQUklDRS4yMDI1LzgvMS5VU0QBAAAAh2NrAQIAAAAGMjIyLjIyAM/oLIAz1N0IfsFjgDPU3QgjQ0lRLlNIT1AuSVFfQ0xPU0VQUklDRS4yMDI1LzgvMS5VU0QBAAAABisEBQIAAAAFMTE4LjYAz+gsgDPU3Qh7TWSAM9TdCCNDSVEuTlZEQS5JUV9DTE9TRVBSSUNFLjIwMjUvOC8xLlVTRAEAAAAzfgAAAgAAAAYxNzMuNzIAz+gsgDPU3Qjt0GSAM9TdCCJDSVEuTURCLklRX0NMT1NFUFJJQ0UuMjAyNS84LzEuVVNEAQAAAOJuzAICAAAABjIyMC45NwCz0iyAM9TdCBNsZYAz1N0II0NJUS5NRVRBLklRX0NMT1NFUFJJQ0UuMjAy</t>
  </si>
  <si>
    <t>NS84LzEuVVNEAQAAABfbPAECAAAABjc1MC4wMQCz0iyAM9TdCBNsZYAz1N0II0NJUS5BQVBMLklRX0NMT1NFUFJJQ0UuMjAyNS84LzEuVVNEAQAAAGlhAAACAAAABjIwMi4zOACz0iyAM9TdCPSGZoAz1N0II0NJUS5NUlZMLklRX0NMT1NFUFJJQ0UuMjAyNS84LzEuVVNEAQAAALZ5AAACAAAABTc0LjQ1ALPSLIAz1N0IiTRlgDPU3QgjQ0lRLkFNWk4uSVFfQ0xPU0VQUklDRS4yMDI1LzgvMS5VU0QBAAAAPUkAAAIAAAAGMjE0Ljc1ALPSLIAz1N0Im1pmgDPU3QgoQ0lRLlRXU0U6MjMzMC5JUV9DTE9TRVBSSUNFLjIwMjUvOC8xLlVTRAEAAACrzAUAAgAAAAozOC4zMzYwNzk2ALPSLIAz1N0I9tRmgDPU3QgiQ0lRLkNSTS5JUV9DTE9TRVBSSUNFLjIwMjUvOC8xLlVTRAEAAAAl4AEAAgAAAAYyNTAuNzQAs9IsgDPU3Qi1+GWAM9TdCCNDSVEuU05QUy5JUV9DTE9TRVBSSUNFLjIwMjUvOC8xLlVTRAEAAADUiAAAAgAAAAY2MTguNjUAz+gsgDPU3QjhIWSAM9TdCCNDSVEuUEFOVy5JUV9DTE9TRVBSSUNFLjIwMjUvOC8xLlVTRAEAAACDfYQBAgAAAAYxNzIuODgAz+gsgDPU3Qirm2SAM9TdCCNDSVEuRFVPTC5JUV9DTE9TRVBSSUNFLjIwMjUvOC8xLlVTRAEAAACw8IcMAgAAAAYzMzguOTkAs9IsgDPU3QhVymWAM9TdCCNDSVEuQURCRS5JUV9DTE9TRVBSSUNFLjIwMjUvOC8xLlVTRAEAAAABXwAAAgAAAAUzNDcu</t>
  </si>
  <si>
    <t>OACz0iyAM9TdCAKuZoAz1N0II0NJUS5ERE9HLklRX0NMT1NFUFJJQ0UuMjAyNS84LzEuVVNEAQAAALuhBAgCAAAABTEzNS42ALPSLIAz1N0INDNmgDPU3QgjQ0lRLlRFQU0uSVFfQ0xPU0VQUklDRS4yMDI1LzgvMS5VU0QBAAAAUhMiDwIAAAAGMTgyLjk2AM/oLIAz1N0I4SFkgDPU3QgjQ0lRLlBMVFIuSVFfQ0xPU0VQUklDRS4yMDI1LzgvMS5VU0QBAAAAZfqYAgIAAAAGMTU0LjI3AM/oLIAz1N0Iq5tkgDPU3QghQ0lRLlpTLklRX0NMT1NFUFJJQ0UuMjAyNS84LzEuVVNEAQAAANTMgQMCAAAABjI4MC4yNwDP6CyAM9TdCH7BY4Az1N0II0NJUS5TTk9XLklRX0NMT1NFUFJJQ0UuMjAyNS84LzEuVVNEAQAAALA8ZBACAAAABjIwNS4wMgDP6CyAM9TdCKN0ZIAz1N0II0NJUS5PUkNMLklRX0NMT1NFUFJJQ0UuMjAyNS84LzEuVVNEAQAAAOdWAAACAAAABjI0NC40MgDP6CyAM9TdCO3QZIAz1N0II0NJUS5BTkVULklRX0NMT1NFUFJJQ0UuMjAyNS84LzEuVVNEAQAAAMPb/AECAAAABjExNy41NwCz0iyAM9TdCJtaZoAz1N0IIkNJUS5URU0uSVFfQ0xPU0VQUklDRS4yMDI1LzgvMS5VU0QBAAAAANMkGQIAAAAFNTQuODkAz+gsgDPU3QjhIWSAM9TdCCFDSVEuTVUuSVFfQ0xPU0VQUklDRS4yMDI1LzgvMS5VU0QBAAAABmkEAAIAAAAGMTA0Ljg4ALPSLIAz1N0IiTRlgDPU3QgjQ0lRLkVTVEMuSVFfQ0xPU0VQUklD</t>
  </si>
  <si>
    <t>RS4yMDI1LzgvMS5VU0QBAAAAgIRbDQIAAAAFNzkuNTgAs9IsgDPU3Qi1+GWAM9TdCCxDSVEuTkFTREFRR1M6QVNNTC5JUV9DTE9TRVBSSUNFLjIwMjUvOC8xLlVTRAEAAAAo7wUAAgAAAAY2ODkuODIAs9IsgDPU3Qg0M2aAM9TdCCtDSVEuS09TRTpBMDAwNjYwLklRX0NMT1NFUFJJQ0UuMjAyNS84LzEuVVNEAQAAAJ16DQACAAAACjE4NS42NzgyMTQAs9IsgDPU3QgCrmaAM9TdCCNDSVEuVFNMQS5JUV9DTE9TRVBSSUNFLjIwMjUvOC8xLlVTRAEAAAAQxqIBAgAAAAYzMDIuNjMAz+gsgDPU3QiK+GOAM9TdCCNDSVEuTVNGVC5JUV9DTE9TRVBSSUNFLjIwMjUvOC8xLlVTRAEAAABLVQAAAgAAAAY1MjQuMTEAs9IsgDPU3QiJNGWAM9TdCCJDSVEuSU9ULklRX0NMT1NFUFJJQ0UuMjAyNS84LzEuVVNEAQAAALo+/BECAAAABTM2LjAxALPSLIAz1N0IiTRlgDPU3QgjQ0lRLkNGTFQuSVFfQ0xPU0VQUklDRS4yMDI1LzgvMS5VU0QBAAAAJgF6EAIAAAAEMTcuMgCz0iyAM9TdCLX4ZYAz1N0II0NJUS5BR0lYLklRX0NMT1NFUFJJQ0UuMjAyNS84LzEuVVNEAQAAACP3AHACAAAABzMxLjM5MDEAs9IsgDPU3QgCrmaAM9TdCCNDSVEuUUNPTS5JUV9DTE9TRVBSSUNFLjIwMjUvOC8xLlVTRAEAAADVggAAAgAAAAYxNDguMTkAz+gsgDPU3QijdGSAM9TdCCNDSVEuUFNURy5JUV9DTE9TRVBSSUNFLjIwMjUvOC8xLlVTRAEA</t>
  </si>
  <si>
    <t>AAC4yqUGAgAAAAU1NC41MQDP6CyAM9TdCO3QZIAz1N0II0NJUS5OQklTLklRX0NMT1NFUFJJQ0UuMjAyNS84LzEuVVNEAQAAAL/7GQMCAAAAAjUyALPSLIAz1N0IegtlgDPU3QgtQ0lRLk5BU0RBUUdTOkdPT0dMLklRX0NMT1NFUFJJQ0UuMjAyNS84LzEuVVNEAQAAAKhxAAACAAAABjE4OS4xMwCz0iyAM9TdCEeTZYAz1N0IIkNJUS5BUk0uSVFfQ0xPU0VQUklDRS4yMDI1LzgvMS5VU0QBAAAALOfFJwIAAAAGMTM3LjU4ALPSLIAz1N0I9IZmgDPU3QgjQ0lRLkFWR08uSVFfQ0xPU0VQUklDRS4yMDI1LzgvMS5VU0QBAAAA8LZ9AQIAAAAGMjg4LjY0ALPSLIAz1N0Im1pmgDPU3QgoQ0lRLlRXU0U6MjQ1NC5JUV9DTE9TRVBSSUNFLjIwMjUvOC8xLlVTRAEAAAA9N1wAAgAAAAk0NS4zOTc5ODkAs9IsgDPU3Qj0hmaAM9TdCCJDSVEuVlJULklRX0NMT1NFUFJJQ0UuMjAyNS84LzEuVVNEAQAAAESbhyICAAAABjE0MS41OQDP6CyAM9TdCIr4Y4Az1N0II0NJUS5SQkxYLklRX0NMT1NFUFJJQ0UuMjAyNS84LzEuVVNEAQAAAGlV9AECAAAABjEyNS4wMwDP6CyAM9TdCKubZIAz1N0IIkNJUS5ORVQuSVFfQ0xPU0VQUklDRS4yMDI1LzgvMS5VU0QBAAAANPXgBAIAAAAGMjAwLjExAM/oLIAz1N0IegtlgDPU3QgjQ0lRLkdUTEIuSVFfQ0xPU0VQUklDRS4yMDI1LzgvMS5VU0QBAAAAzYQXEQIAAAAFNDEuODIAs9IsgDPU</t>
  </si>
  <si>
    <t>3QhHk2WAM9TdCCJDSVEuU0FQLklRX0NMT1NFUFJJQ0UuMjAyNS84LzEuVVNEAQAAAAvuAQACAAAADzI4Mi40NzMxNTU0NDUyNQDP6CyAM9TdCHtNZIAz1N0IIkNJUS5OT1cuSVFfQ0xPU0VQUklDRS4yMDI1LzgvMS5VU0QBAAAAv3ReAQIAAAAGOTE0LjM3AM/oLIAz1N0I7dBkgDPU3Qg=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</si>
</sst>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9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rgb="FF00000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4" fontId="6" fillId="0" borderId="1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4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177" fontId="5" fillId="0" borderId="0" xfId="1" applyNumberFormat="1" applyFont="1">
      <alignment vertical="center"/>
    </xf>
    <xf numFmtId="0" fontId="7" fillId="0" borderId="0" xfId="0" applyFont="1">
      <alignment vertical="center"/>
    </xf>
    <xf numFmtId="0" fontId="5" fillId="0" borderId="3" xfId="0" applyFont="1" applyBorder="1" applyAlignment="1">
      <alignment vertical="top"/>
    </xf>
    <xf numFmtId="2" fontId="5" fillId="0" borderId="0" xfId="0" applyNumberFormat="1" applyFont="1">
      <alignment vertical="center"/>
    </xf>
    <xf numFmtId="14" fontId="5" fillId="2" borderId="0" xfId="0" applyNumberFormat="1" applyFont="1" applyFill="1">
      <alignment vertical="center"/>
    </xf>
    <xf numFmtId="176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4" fontId="5" fillId="3" borderId="0" xfId="0" applyNumberFormat="1" applyFont="1" applyFill="1">
      <alignment vertical="center"/>
    </xf>
    <xf numFmtId="0" fontId="4" fillId="0" borderId="0" xfId="3">
      <alignment vertical="center"/>
    </xf>
    <xf numFmtId="0" fontId="2" fillId="0" borderId="4" xfId="3" applyFont="1" applyBorder="1" applyAlignment="1">
      <alignment horizontal="left" vertical="center"/>
    </xf>
    <xf numFmtId="3" fontId="4" fillId="0" borderId="0" xfId="3" applyNumberFormat="1">
      <alignment vertical="center"/>
    </xf>
  </cellXfs>
  <cellStyles count="4">
    <cellStyle name="百分比" xfId="1" builtinId="5"/>
    <cellStyle name="常规" xfId="0" builtinId="0"/>
    <cellStyle name="常规 2" xfId="2" xr:uid="{B92617E5-6215-4100-942D-68912005849E}"/>
    <cellStyle name="常规 2 2" xfId="3" xr:uid="{8038A414-70D7-4DF9-9574-E267F90EC2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19EC-66B3-4080-9290-F9D26728C2BC}">
  <dimension ref="A1:Z1"/>
  <sheetViews>
    <sheetView workbookViewId="0"/>
  </sheetViews>
  <sheetFormatPr defaultRowHeight="14" x14ac:dyDescent="0.25"/>
  <sheetData>
    <row r="1" spans="1:26" x14ac:dyDescent="0.25">
      <c r="A1">
        <v>26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144</v>
      </c>
      <c r="R1" t="s">
        <v>145</v>
      </c>
      <c r="S1" t="s">
        <v>146</v>
      </c>
      <c r="T1" t="s">
        <v>147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D31" sqref="D31"/>
    </sheetView>
  </sheetViews>
  <sheetFormatPr defaultColWidth="8.7265625" defaultRowHeight="14" x14ac:dyDescent="0.25"/>
  <cols>
    <col min="1" max="1" width="20.81640625" customWidth="1"/>
    <col min="2" max="2" width="14.453125" customWidth="1"/>
    <col min="3" max="3" width="9.81640625" customWidth="1"/>
    <col min="4" max="4" width="49.36328125" customWidth="1"/>
    <col min="5" max="5" width="53.54296875" customWidth="1"/>
    <col min="6" max="6" width="17.36328125" customWidth="1"/>
    <col min="7" max="7" width="10.7265625" customWidth="1"/>
    <col min="8" max="8" width="13.453125" style="1" customWidth="1"/>
    <col min="9" max="9" width="23.26953125" customWidth="1"/>
    <col min="10" max="15" width="24.36328125" customWidth="1"/>
    <col min="16" max="16" width="21.81640625" customWidth="1"/>
    <col min="17" max="17" width="22.26953125" customWidth="1"/>
    <col min="18" max="18" width="22.453125" customWidth="1"/>
  </cols>
  <sheetData>
    <row r="1" spans="1:17" x14ac:dyDescent="0.3">
      <c r="A1" s="2" t="s">
        <v>0</v>
      </c>
      <c r="B1" s="2" t="s">
        <v>1</v>
      </c>
      <c r="C1" s="3">
        <v>45868</v>
      </c>
      <c r="D1" s="4" t="s">
        <v>2</v>
      </c>
      <c r="E1" s="5" t="s">
        <v>115</v>
      </c>
      <c r="G1" s="5" t="s">
        <v>116</v>
      </c>
      <c r="H1" s="14" t="s">
        <v>117</v>
      </c>
      <c r="I1" s="6" t="s">
        <v>123</v>
      </c>
      <c r="J1" s="5" t="s">
        <v>124</v>
      </c>
      <c r="K1" s="5" t="s">
        <v>128</v>
      </c>
      <c r="L1" s="5" t="s">
        <v>132</v>
      </c>
      <c r="M1" s="5" t="s">
        <v>133</v>
      </c>
      <c r="N1" s="5" t="s">
        <v>125</v>
      </c>
      <c r="O1" s="2"/>
      <c r="P1" s="16" t="s">
        <v>118</v>
      </c>
    </row>
    <row r="2" spans="1:17" x14ac:dyDescent="0.25">
      <c r="A2" s="2" t="s">
        <v>3</v>
      </c>
      <c r="B2" s="2" t="s">
        <v>4</v>
      </c>
      <c r="C2" s="7">
        <f>VLOOKUP(A2,CHOOSE({1,2},F2:F45,J2:J45),2,FALSE)</f>
        <v>3.1273463976408968E-3</v>
      </c>
      <c r="D2" s="7" t="s">
        <v>5</v>
      </c>
      <c r="E2" s="13">
        <v>45873</v>
      </c>
      <c r="F2" s="2" t="s">
        <v>3</v>
      </c>
      <c r="G2" s="2" cm="1">
        <f t="array" ref="G2">_xll.ciqfunctions.udf.CIQ(F2,"IQ_CLOSEPRICE",$E$2,"USD")-_xll.ciqfunctions.udf.CIQ(F2,"IQ_CLOSEPRICE",$E$3,"USD")</f>
        <v>0.66539000000000215</v>
      </c>
      <c r="H2" s="9">
        <f>VLOOKUP(F2,'07_30_2025_agix_holdings'!$D$3:$E$48,2,FALSE)/$P$2</f>
        <v>3.5815942694491687E-3</v>
      </c>
      <c r="I2" s="2">
        <f>G2*H2</f>
        <v>2.3831570109487899E-3</v>
      </c>
      <c r="J2" s="2">
        <f t="shared" ref="J2:J45" si="0">$P$7*H2</f>
        <v>3.1273463976408968E-3</v>
      </c>
      <c r="K2" s="6" cm="1">
        <f t="array" ref="K2">_xll.ciqfunctions.udf.CIQ(F2,"IQ_CLOSEPRICE",$E$2,"USD")</f>
        <v>186.34360000000001</v>
      </c>
      <c r="L2" s="6">
        <f t="shared" ref="L2:L45" si="1">K2*H2</f>
        <v>0.66740716990852811</v>
      </c>
      <c r="M2" s="2">
        <f>J2*K2</f>
        <v>0.58276098618343619</v>
      </c>
      <c r="N2" s="6" t="s">
        <v>126</v>
      </c>
      <c r="O2" s="6" cm="1">
        <f t="array" ref="O2">_xll.ciqfunctions.udf.CIQ(N7,"IQ_CLOSEPRICE",$E$2,"USD")</f>
        <v>32.0227</v>
      </c>
      <c r="P2" s="2">
        <v>1250002</v>
      </c>
    </row>
    <row r="3" spans="1:17" x14ac:dyDescent="0.25">
      <c r="A3" s="2" t="s">
        <v>6</v>
      </c>
      <c r="B3" s="2" t="s">
        <v>4</v>
      </c>
      <c r="C3" s="7">
        <f>VLOOKUP(A3,CHOOSE({1,2},F3:F47,J3:J47),2,FALSE)</f>
        <v>1.886047637621269E-2</v>
      </c>
      <c r="D3" s="8" t="s">
        <v>7</v>
      </c>
      <c r="E3" s="13">
        <v>45870</v>
      </c>
      <c r="F3" s="2" t="s">
        <v>6</v>
      </c>
      <c r="G3" s="2" cm="1">
        <f t="array" ref="G3">_xll.ciqfunctions.udf.CIQ(F3,"IQ_CLOSEPRICE",$E$2,"USD")-_xll.ciqfunctions.udf.CIQ(F3,"IQ_CLOSEPRICE",$E$3,"USD")</f>
        <v>-0.36859000000000464</v>
      </c>
      <c r="H3" s="9">
        <f>VLOOKUP(F3,'07_30_2025_agix_holdings'!$D$3:$E$48,2,FALSE)/$P$2</f>
        <v>2.1599965440055297E-2</v>
      </c>
      <c r="I3" s="2">
        <f t="shared" ref="I3:I45" si="2">G3*H3</f>
        <v>-7.9615312615500811E-3</v>
      </c>
      <c r="J3" s="2">
        <f t="shared" si="0"/>
        <v>1.886047637621269E-2</v>
      </c>
      <c r="K3" s="6" cm="1">
        <f t="array" ref="K3">_xll.ciqfunctions.udf.CIQ(F3,"IQ_CLOSEPRICE",$E$2,"USD")</f>
        <v>37.967489999999998</v>
      </c>
      <c r="L3" s="6">
        <f t="shared" si="1"/>
        <v>0.82009647184564505</v>
      </c>
      <c r="M3" s="2">
        <f t="shared" ref="M3:M45" si="3">J3*K3</f>
        <v>0.71608494820909152</v>
      </c>
      <c r="N3" s="2" t="s">
        <v>127</v>
      </c>
      <c r="O3" s="12">
        <f>SUM(M2:M45)</f>
        <v>29.314209861095613</v>
      </c>
      <c r="P3" s="2"/>
    </row>
    <row r="4" spans="1:17" x14ac:dyDescent="0.25">
      <c r="A4" s="2" t="s">
        <v>8</v>
      </c>
      <c r="B4" s="2" t="s">
        <v>4</v>
      </c>
      <c r="C4" s="7">
        <f>VLOOKUP(A4,CHOOSE({1,2},F4:F48,J4:J48),2,FALSE)</f>
        <v>4.1912169724917089E-3</v>
      </c>
      <c r="D4" s="8" t="s">
        <v>9</v>
      </c>
      <c r="E4" s="15" t="s">
        <v>134</v>
      </c>
      <c r="F4" s="2" t="s">
        <v>8</v>
      </c>
      <c r="G4" s="2" cm="1">
        <f t="array" ref="G4">_xll.ciqfunctions.udf.CIQ(F4,"IQ_CLOSEPRICE",$E$2,"USD")-_xll.ciqfunctions.udf.CIQ(F4,"IQ_CLOSEPRICE",$E$3,"USD")</f>
        <v>-0.90746000000000038</v>
      </c>
      <c r="H4" s="9">
        <f>VLOOKUP(F4,'07_30_2025_agix_holdings'!$D$3:$E$48,2,FALSE)/$P$2</f>
        <v>4.7999923200122878E-3</v>
      </c>
      <c r="I4" s="2">
        <f t="shared" si="2"/>
        <v>-4.3558010307183526E-3</v>
      </c>
      <c r="J4" s="2">
        <f t="shared" si="0"/>
        <v>4.1912169724917089E-3</v>
      </c>
      <c r="K4" s="6" cm="1">
        <f t="array" ref="K4">_xll.ciqfunctions.udf.CIQ(F4,"IQ_CLOSEPRICE",$E$2,"USD")</f>
        <v>44.49053</v>
      </c>
      <c r="L4" s="6">
        <f t="shared" si="1"/>
        <v>0.21355420231327629</v>
      </c>
      <c r="M4" s="2">
        <f t="shared" si="3"/>
        <v>0.18646946445115156</v>
      </c>
      <c r="N4" s="2" t="s">
        <v>130</v>
      </c>
      <c r="O4" s="6">
        <f>SUM(L2:L45)</f>
        <v>33.572106413005734</v>
      </c>
      <c r="P4" s="2"/>
    </row>
    <row r="5" spans="1:17" x14ac:dyDescent="0.25">
      <c r="A5" s="2" t="s">
        <v>10</v>
      </c>
      <c r="B5" s="2" t="s">
        <v>4</v>
      </c>
      <c r="C5" s="7">
        <f>VLOOKUP(A5,CHOOSE({1,2},F5:F49,J5:J49),2,FALSE)</f>
        <v>4.6473610863312226E-3</v>
      </c>
      <c r="D5" s="8" t="s">
        <v>11</v>
      </c>
      <c r="E5" s="2"/>
      <c r="F5" s="2" t="s">
        <v>10</v>
      </c>
      <c r="G5" s="2" cm="1">
        <f t="array" ref="G5">_xll.ciqfunctions.udf.CIQ(F5,"IQ_CLOSEPRICE",$E$2,"USD")-_xll.ciqfunctions.udf.CIQ(F5,"IQ_CLOSEPRICE",$E$3,"USD")</f>
        <v>0.96999999999999886</v>
      </c>
      <c r="H5" s="9">
        <f>VLOOKUP(F5,'07_30_2025_agix_holdings'!$D$3:$E$48,2,FALSE)/$P$2</f>
        <v>5.3223914841736249E-3</v>
      </c>
      <c r="I5" s="2">
        <f t="shared" si="2"/>
        <v>5.1627197396484099E-3</v>
      </c>
      <c r="J5" s="2">
        <f t="shared" si="0"/>
        <v>4.6473610863312226E-3</v>
      </c>
      <c r="K5" s="6" cm="1">
        <f t="array" ref="K5">_xll.ciqfunctions.udf.CIQ(F5,"IQ_CLOSEPRICE",$E$2,"USD")</f>
        <v>203.35</v>
      </c>
      <c r="L5" s="6">
        <f t="shared" si="1"/>
        <v>1.0823083083067067</v>
      </c>
      <c r="M5" s="2">
        <f t="shared" si="3"/>
        <v>0.94504087690545413</v>
      </c>
      <c r="N5" s="2" t="s">
        <v>129</v>
      </c>
      <c r="O5" s="2"/>
      <c r="P5" s="2"/>
    </row>
    <row r="6" spans="1:17" x14ac:dyDescent="0.25">
      <c r="A6" s="2" t="s">
        <v>12</v>
      </c>
      <c r="B6" s="2" t="s">
        <v>13</v>
      </c>
      <c r="C6" s="7">
        <f>VLOOKUP(A6,CHOOSE({1,2},F6:F50,J6:J50),2,FALSE)</f>
        <v>1.5165220078799167E-3</v>
      </c>
      <c r="D6" s="8" t="s">
        <v>14</v>
      </c>
      <c r="E6" s="2"/>
      <c r="F6" s="2" t="s">
        <v>12</v>
      </c>
      <c r="G6" s="2" cm="1">
        <f t="array" ref="G6">_xll.ciqfunctions.udf.CIQ(F6,"IQ_CLOSEPRICE",$E$2,"USD")-_xll.ciqfunctions.udf.CIQ(F6,"IQ_CLOSEPRICE",$E$3,"USD")</f>
        <v>-8.9499999999999886</v>
      </c>
      <c r="H6" s="9">
        <f>VLOOKUP(F6,'07_30_2025_agix_holdings'!$D$3:$E$48,2,FALSE)/$P$2</f>
        <v>1.7367972211244462E-3</v>
      </c>
      <c r="I6" s="2">
        <f t="shared" si="2"/>
        <v>-1.5544335129063775E-2</v>
      </c>
      <c r="J6" s="2">
        <f t="shared" si="0"/>
        <v>1.5165220078799167E-3</v>
      </c>
      <c r="K6" s="6" cm="1">
        <f t="array" ref="K6">_xll.ciqfunctions.udf.CIQ(F6,"IQ_CLOSEPRICE",$E$2,"USD")</f>
        <v>338.85</v>
      </c>
      <c r="L6" s="6">
        <f t="shared" si="1"/>
        <v>0.58851373837801868</v>
      </c>
      <c r="M6" s="2">
        <f t="shared" si="3"/>
        <v>0.51387348237010977</v>
      </c>
      <c r="N6" s="2"/>
      <c r="O6" s="5" t="s">
        <v>116</v>
      </c>
      <c r="P6" s="5" t="s">
        <v>131</v>
      </c>
      <c r="Q6" s="5" t="s">
        <v>128</v>
      </c>
    </row>
    <row r="7" spans="1:17" x14ac:dyDescent="0.25">
      <c r="A7" s="2" t="s">
        <v>15</v>
      </c>
      <c r="B7" s="2" t="s">
        <v>16</v>
      </c>
      <c r="C7" s="7">
        <f>VLOOKUP(A7,CHOOSE({1,2},F7:F51,J7:J51),2,FALSE)</f>
        <v>6.8889636304522057E-3</v>
      </c>
      <c r="D7" s="8" t="s">
        <v>17</v>
      </c>
      <c r="E7" s="2"/>
      <c r="F7" s="2" t="s">
        <v>15</v>
      </c>
      <c r="G7" s="2" cm="1">
        <f t="array" ref="G7">_xll.ciqfunctions.udf.CIQ(F7,"IQ_CLOSEPRICE",$E$2,"USD")-_xll.ciqfunctions.udf.CIQ(F7,"IQ_CLOSEPRICE",$E$3,"USD")</f>
        <v>-3.0999999999999943</v>
      </c>
      <c r="H7" s="9">
        <f>VLOOKUP(F7,'07_30_2025_agix_holdings'!$D$3:$E$48,2,FALSE)/$P$2</f>
        <v>7.8895873766601978E-3</v>
      </c>
      <c r="I7" s="2">
        <f t="shared" si="2"/>
        <v>-2.4457720867646568E-2</v>
      </c>
      <c r="J7" s="2">
        <f t="shared" si="0"/>
        <v>6.8889636304522057E-3</v>
      </c>
      <c r="K7" s="6" cm="1">
        <f t="array" ref="K7">_xll.ciqfunctions.udf.CIQ(F7,"IQ_CLOSEPRICE",$E$2,"USD")</f>
        <v>211.65</v>
      </c>
      <c r="L7" s="6">
        <f t="shared" si="1"/>
        <v>1.669831168270131</v>
      </c>
      <c r="M7" s="2">
        <f t="shared" si="3"/>
        <v>1.4580491523852095</v>
      </c>
      <c r="N7" s="5" t="s">
        <v>114</v>
      </c>
      <c r="O7" s="2" cm="1">
        <f t="array" ref="O7">_xll.ciqfunctions.udf.CIQ(N7,"IQ_CLOSEPRICE",$E$2,"USD")-_xll.ciqfunctions.udf.CIQ(N7,"IQ_CLOSEPRICE",$E$3,"USD")</f>
        <v>0.63260000000000005</v>
      </c>
      <c r="P7" s="6">
        <f>O7/SUM(I2:I45)</f>
        <v>0.87317159967476354</v>
      </c>
      <c r="Q7" s="6" cm="1">
        <f t="array" ref="Q7">_xll.ciqfunctions.udf.CIQ(N7,"IQ_CLOSEPRICE",$E$2,"USD")</f>
        <v>32.0227</v>
      </c>
    </row>
    <row r="8" spans="1:17" x14ac:dyDescent="0.25">
      <c r="A8" s="2" t="s">
        <v>18</v>
      </c>
      <c r="B8" s="2" t="s">
        <v>4</v>
      </c>
      <c r="C8" s="7">
        <f>VLOOKUP(A8,CHOOSE({1,2},F8:F52,J8:J52),2,FALSE)</f>
        <v>3.5513578480246416E-3</v>
      </c>
      <c r="D8" s="8" t="s">
        <v>19</v>
      </c>
      <c r="E8" s="2"/>
      <c r="F8" s="2" t="s">
        <v>18</v>
      </c>
      <c r="G8" s="2" cm="1">
        <f t="array" ref="G8">_xll.ciqfunctions.udf.CIQ(F8,"IQ_CLOSEPRICE",$E$2,"USD")-_xll.ciqfunctions.udf.CIQ(F8,"IQ_CLOSEPRICE",$E$3,"USD")</f>
        <v>2.7800000000000011</v>
      </c>
      <c r="H8" s="9">
        <f>VLOOKUP(F8,'07_30_2025_agix_holdings'!$D$3:$E$48,2,FALSE)/$P$2</f>
        <v>4.0671934924904124E-3</v>
      </c>
      <c r="I8" s="2">
        <f t="shared" si="2"/>
        <v>1.1306797909123352E-2</v>
      </c>
      <c r="J8" s="2">
        <f t="shared" si="0"/>
        <v>3.5513578480246416E-3</v>
      </c>
      <c r="K8" s="6" cm="1">
        <f t="array" ref="K8">_xll.ciqfunctions.udf.CIQ(F8,"IQ_CLOSEPRICE",$E$2,"USD")</f>
        <v>120.35</v>
      </c>
      <c r="L8" s="6">
        <f t="shared" si="1"/>
        <v>0.48948673682122112</v>
      </c>
      <c r="M8" s="2">
        <f t="shared" si="3"/>
        <v>0.4274059170097656</v>
      </c>
      <c r="N8" s="2"/>
      <c r="O8" s="2"/>
      <c r="P8" s="2"/>
    </row>
    <row r="9" spans="1:17" x14ac:dyDescent="0.25">
      <c r="A9" s="2" t="s">
        <v>20</v>
      </c>
      <c r="B9" s="2" t="s">
        <v>4</v>
      </c>
      <c r="C9" s="7">
        <f>VLOOKUP(A9,CHOOSE({1,2},F9:F53,J9:J53),2,FALSE)</f>
        <v>1.9104964032941373E-3</v>
      </c>
      <c r="D9" s="8" t="s">
        <v>21</v>
      </c>
      <c r="E9" s="2"/>
      <c r="F9" s="2" t="s">
        <v>20</v>
      </c>
      <c r="G9" s="2" cm="1">
        <f t="array" ref="G9">_xll.ciqfunctions.udf.CIQ(F9,"IQ_CLOSEPRICE",$E$2,"USD")-_xll.ciqfunctions.udf.CIQ(F9,"IQ_CLOSEPRICE",$E$3,"USD")</f>
        <v>2.4699999999999989</v>
      </c>
      <c r="H9" s="9">
        <f>VLOOKUP(F9,'07_30_2025_agix_holdings'!$D$3:$E$48,2,FALSE)/$P$2</f>
        <v>2.1879964992056011E-3</v>
      </c>
      <c r="I9" s="2">
        <f t="shared" si="2"/>
        <v>5.4043513530378324E-3</v>
      </c>
      <c r="J9" s="2">
        <f t="shared" si="0"/>
        <v>1.9104964032941373E-3</v>
      </c>
      <c r="K9" s="6" cm="1">
        <f t="array" ref="K9">_xll.ciqfunctions.udf.CIQ(F9,"IQ_CLOSEPRICE",$E$2,"USD")</f>
        <v>140.05000000000001</v>
      </c>
      <c r="L9" s="6">
        <f t="shared" si="1"/>
        <v>0.30642890971374448</v>
      </c>
      <c r="M9" s="2">
        <f t="shared" si="3"/>
        <v>0.26756502128134396</v>
      </c>
      <c r="N9" s="2"/>
      <c r="O9" s="2"/>
      <c r="P9" s="2"/>
    </row>
    <row r="10" spans="1:17" x14ac:dyDescent="0.25">
      <c r="A10" s="2" t="s">
        <v>22</v>
      </c>
      <c r="B10" s="2" t="s">
        <v>4</v>
      </c>
      <c r="C10" s="7">
        <f>VLOOKUP(A10,CHOOSE({1,2},F10:F54,J10:J54),2,FALSE)</f>
        <v>5.4206406177559438E-4</v>
      </c>
      <c r="D10" s="8" t="s">
        <v>23</v>
      </c>
      <c r="E10" s="2"/>
      <c r="F10" s="2" t="s">
        <v>122</v>
      </c>
      <c r="G10" s="2" cm="1">
        <f t="array" ref="G10">_xll.ciqfunctions.udf.CIQ(F10,"IQ_CLOSEPRICE",$E$2,"USD")-_xll.ciqfunctions.udf.CIQ(F10,"IQ_CLOSEPRICE",$E$3,"USD")</f>
        <v>9.5399999999999636</v>
      </c>
      <c r="H10" s="9">
        <f>VLOOKUP(F10,'07_30_2025_agix_holdings'!$D$3:$E$48,2,FALSE)/$P$2</f>
        <v>6.2079900672158922E-4</v>
      </c>
      <c r="I10" s="2">
        <f t="shared" si="2"/>
        <v>5.9224225241239388E-3</v>
      </c>
      <c r="J10" s="2">
        <f t="shared" si="0"/>
        <v>5.4206406177559438E-4</v>
      </c>
      <c r="K10" s="6" cm="1">
        <f t="array" ref="K10">_xll.ciqfunctions.udf.CIQ(F10,"IQ_CLOSEPRICE",$E$2,"USD")</f>
        <v>699.36</v>
      </c>
      <c r="L10" s="6">
        <f t="shared" si="1"/>
        <v>0.43416199334081063</v>
      </c>
      <c r="M10" s="2">
        <f t="shared" si="3"/>
        <v>0.37909792224337968</v>
      </c>
      <c r="N10" s="2"/>
      <c r="O10" s="2"/>
      <c r="P10" s="2"/>
    </row>
    <row r="11" spans="1:17" x14ac:dyDescent="0.25">
      <c r="A11" s="2" t="s">
        <v>24</v>
      </c>
      <c r="B11" s="2" t="s">
        <v>4</v>
      </c>
      <c r="C11" s="7">
        <f>VLOOKUP(A11,CHOOSE({1,2},F11:F55,J11:J55),2,FALSE)</f>
        <v>2.9722713696587037E-3</v>
      </c>
      <c r="D11" s="8" t="s">
        <v>25</v>
      </c>
      <c r="E11" s="2"/>
      <c r="F11" s="2" t="s">
        <v>24</v>
      </c>
      <c r="G11" s="2" cm="1">
        <f t="array" ref="G11">_xll.ciqfunctions.udf.CIQ(F11,"IQ_CLOSEPRICE",$E$2,"USD")-_xll.ciqfunctions.udf.CIQ(F11,"IQ_CLOSEPRICE",$E$3,"USD")</f>
        <v>9.0800000000000409</v>
      </c>
      <c r="H11" s="9">
        <f>VLOOKUP(F11,'07_30_2025_agix_holdings'!$D$3:$E$48,2,FALSE)/$P$2</f>
        <v>3.403994553608714E-3</v>
      </c>
      <c r="I11" s="2">
        <f t="shared" si="2"/>
        <v>3.0908270546767262E-2</v>
      </c>
      <c r="J11" s="2">
        <f t="shared" si="0"/>
        <v>2.9722713696587037E-3</v>
      </c>
      <c r="K11" s="6" cm="1">
        <f t="array" ref="K11">_xll.ciqfunctions.udf.CIQ(F11,"IQ_CLOSEPRICE",$E$2,"USD")</f>
        <v>297.72000000000003</v>
      </c>
      <c r="L11" s="6">
        <f t="shared" si="1"/>
        <v>1.0134372585003864</v>
      </c>
      <c r="M11" s="2">
        <f t="shared" si="3"/>
        <v>0.88490463217478932</v>
      </c>
      <c r="N11" s="2"/>
      <c r="O11" s="2"/>
      <c r="P11" s="2"/>
    </row>
    <row r="12" spans="1:17" x14ac:dyDescent="0.25">
      <c r="A12" s="2" t="s">
        <v>26</v>
      </c>
      <c r="B12" s="2" t="s">
        <v>16</v>
      </c>
      <c r="C12" s="7">
        <f>VLOOKUP(A12,CHOOSE({1,2},F12:F56,J12:J56),2,FALSE)</f>
        <v>1.3355312882844831E-2</v>
      </c>
      <c r="D12" s="8" t="s">
        <v>27</v>
      </c>
      <c r="E12" s="2"/>
      <c r="F12" s="2" t="s">
        <v>26</v>
      </c>
      <c r="G12" s="2" cm="1">
        <f t="array" ref="G12">_xll.ciqfunctions.udf.CIQ(F12,"IQ_CLOSEPRICE",$E$2,"USD")-_xll.ciqfunctions.udf.CIQ(F12,"IQ_CLOSEPRICE",$E$3,"USD")</f>
        <v>-7.9999999999998295E-2</v>
      </c>
      <c r="H12" s="9">
        <f>VLOOKUP(F12,'07_30_2025_agix_holdings'!$D$3:$E$48,2,FALSE)/$P$2</f>
        <v>1.5295175527719156E-2</v>
      </c>
      <c r="I12" s="2">
        <f t="shared" si="2"/>
        <v>-1.2236140422175064E-3</v>
      </c>
      <c r="J12" s="2">
        <f t="shared" si="0"/>
        <v>1.3355312882844831E-2</v>
      </c>
      <c r="K12" s="6" cm="1">
        <f t="array" ref="K12">_xll.ciqfunctions.udf.CIQ(F12,"IQ_CLOSEPRICE",$E$2,"USD")</f>
        <v>17.12</v>
      </c>
      <c r="L12" s="6">
        <f t="shared" si="1"/>
        <v>0.26185340503455196</v>
      </c>
      <c r="M12" s="2">
        <f t="shared" si="3"/>
        <v>0.22864295655430353</v>
      </c>
      <c r="N12" s="2"/>
      <c r="O12" s="2"/>
      <c r="P12" s="2"/>
    </row>
    <row r="13" spans="1:17" x14ac:dyDescent="0.25">
      <c r="A13" s="2" t="s">
        <v>28</v>
      </c>
      <c r="B13" s="2" t="s">
        <v>13</v>
      </c>
      <c r="C13" s="7">
        <f>VLOOKUP(A13,CHOOSE({1,2},F13:F57,J13:J57),2,FALSE)</f>
        <v>2.9953230630074081E-3</v>
      </c>
      <c r="D13" s="8" t="s">
        <v>29</v>
      </c>
      <c r="E13" s="2"/>
      <c r="F13" s="2" t="s">
        <v>28</v>
      </c>
      <c r="G13" s="2" cm="1">
        <f t="array" ref="G13">_xll.ciqfunctions.udf.CIQ(F13,"IQ_CLOSEPRICE",$E$2,"USD")-_xll.ciqfunctions.udf.CIQ(F13,"IQ_CLOSEPRICE",$E$3,"USD")</f>
        <v>1.5799999999999841</v>
      </c>
      <c r="H13" s="9">
        <f>VLOOKUP(F13,'07_30_2025_agix_holdings'!$D$3:$E$48,2,FALSE)/$P$2</f>
        <v>3.4303945113687818E-3</v>
      </c>
      <c r="I13" s="2">
        <f t="shared" si="2"/>
        <v>5.420023327962621E-3</v>
      </c>
      <c r="J13" s="2">
        <f t="shared" si="0"/>
        <v>2.9953230630074081E-3</v>
      </c>
      <c r="K13" s="6" cm="1">
        <f t="array" ref="K13">_xll.ciqfunctions.udf.CIQ(F13,"IQ_CLOSEPRICE",$E$2,"USD")</f>
        <v>252.32</v>
      </c>
      <c r="L13" s="6">
        <f t="shared" si="1"/>
        <v>0.86555714310857101</v>
      </c>
      <c r="M13" s="2">
        <f t="shared" si="3"/>
        <v>0.75577991525802923</v>
      </c>
      <c r="N13" s="2"/>
      <c r="O13" s="2"/>
      <c r="P13" s="2"/>
    </row>
    <row r="14" spans="1:17" x14ac:dyDescent="0.25">
      <c r="A14" s="2" t="s">
        <v>30</v>
      </c>
      <c r="B14" s="2" t="s">
        <v>16</v>
      </c>
      <c r="C14" s="7">
        <f>VLOOKUP(A14,CHOOSE({1,2},F14:F58,J14:J58),2,FALSE)</f>
        <v>4.1339370072009897E-3</v>
      </c>
      <c r="D14" s="8" t="s">
        <v>31</v>
      </c>
      <c r="E14" s="2"/>
      <c r="F14" s="2" t="s">
        <v>30</v>
      </c>
      <c r="G14" s="2" cm="1">
        <f t="array" ref="G14">_xll.ciqfunctions.udf.CIQ(F14,"IQ_CLOSEPRICE",$E$2,"USD")-_xll.ciqfunctions.udf.CIQ(F14,"IQ_CLOSEPRICE",$E$3,"USD")</f>
        <v>3.5300000000000011</v>
      </c>
      <c r="H14" s="9">
        <f>VLOOKUP(F14,'07_30_2025_agix_holdings'!$D$3:$E$48,2,FALSE)/$P$2</f>
        <v>4.7343924249721205E-3</v>
      </c>
      <c r="I14" s="2">
        <f t="shared" si="2"/>
        <v>1.6712405260151591E-2</v>
      </c>
      <c r="J14" s="2">
        <f t="shared" si="0"/>
        <v>4.1339370072009897E-3</v>
      </c>
      <c r="K14" s="6" cm="1">
        <f t="array" ref="K14">_xll.ciqfunctions.udf.CIQ(F14,"IQ_CLOSEPRICE",$E$2,"USD")</f>
        <v>139.13</v>
      </c>
      <c r="L14" s="6">
        <f t="shared" si="1"/>
        <v>0.65869601808637113</v>
      </c>
      <c r="M14" s="2">
        <f t="shared" si="3"/>
        <v>0.57515465581187364</v>
      </c>
      <c r="N14" s="2"/>
      <c r="O14" s="2"/>
      <c r="P14" s="2"/>
    </row>
    <row r="15" spans="1:17" x14ac:dyDescent="0.25">
      <c r="A15" s="2" t="s">
        <v>32</v>
      </c>
      <c r="B15" s="2" t="s">
        <v>13</v>
      </c>
      <c r="C15" s="7">
        <f>VLOOKUP(A15,CHOOSE({1,2},F15:F59,J15:J59),2,FALSE)</f>
        <v>1.253872410937103E-3</v>
      </c>
      <c r="D15" s="10" t="s">
        <v>33</v>
      </c>
      <c r="E15" s="2"/>
      <c r="F15" s="2" t="s">
        <v>32</v>
      </c>
      <c r="G15" s="2" cm="1">
        <f t="array" ref="G15">_xll.ciqfunctions.udf.CIQ(F15,"IQ_CLOSEPRICE",$E$2,"USD")-_xll.ciqfunctions.udf.CIQ(F15,"IQ_CLOSEPRICE",$E$3,"USD")</f>
        <v>15.839999999999975</v>
      </c>
      <c r="H15" s="9">
        <f>VLOOKUP(F15,'07_30_2025_agix_holdings'!$D$3:$E$48,2,FALSE)/$P$2</f>
        <v>1.4359977024036761E-3</v>
      </c>
      <c r="I15" s="2">
        <f t="shared" si="2"/>
        <v>2.2746203606074194E-2</v>
      </c>
      <c r="J15" s="2">
        <f t="shared" si="0"/>
        <v>1.253872410937103E-3</v>
      </c>
      <c r="K15" s="6" cm="1">
        <f t="array" ref="K15">_xll.ciqfunctions.udf.CIQ(F15,"IQ_CLOSEPRICE",$E$2,"USD")</f>
        <v>395.01</v>
      </c>
      <c r="L15" s="6">
        <f t="shared" si="1"/>
        <v>0.56723345242647605</v>
      </c>
      <c r="M15" s="2">
        <f t="shared" si="3"/>
        <v>0.49529214104426506</v>
      </c>
      <c r="N15" s="2"/>
      <c r="O15" s="2"/>
      <c r="P15" s="2"/>
    </row>
    <row r="16" spans="1:17" x14ac:dyDescent="0.25">
      <c r="A16" s="2" t="s">
        <v>34</v>
      </c>
      <c r="B16" s="2" t="s">
        <v>13</v>
      </c>
      <c r="C16" s="7">
        <f>VLOOKUP(A16,CHOOSE({1,2},F16:F60,J16:J60),2,FALSE)</f>
        <v>1.3803074562739363E-3</v>
      </c>
      <c r="D16" s="8" t="s">
        <v>35</v>
      </c>
      <c r="E16" s="2"/>
      <c r="F16" s="2" t="s">
        <v>34</v>
      </c>
      <c r="G16" s="2" cm="1">
        <f t="array" ref="G16">_xll.ciqfunctions.udf.CIQ(F16,"IQ_CLOSEPRICE",$E$2,"USD")-_xll.ciqfunctions.udf.CIQ(F16,"IQ_CLOSEPRICE",$E$3,"USD")</f>
        <v>13.370000000000005</v>
      </c>
      <c r="H16" s="9">
        <f>VLOOKUP(F16,'07_30_2025_agix_holdings'!$D$3:$E$48,2,FALSE)/$P$2</f>
        <v>1.5807974707240469E-3</v>
      </c>
      <c r="I16" s="2">
        <f t="shared" si="2"/>
        <v>2.1135262183580514E-2</v>
      </c>
      <c r="J16" s="2">
        <f t="shared" si="0"/>
        <v>1.3803074562739363E-3</v>
      </c>
      <c r="K16" s="6" cm="1">
        <f t="array" ref="K16">_xll.ciqfunctions.udf.CIQ(F16,"IQ_CLOSEPRICE",$E$2,"USD")</f>
        <v>352.36</v>
      </c>
      <c r="L16" s="6">
        <f t="shared" si="1"/>
        <v>0.55700979678432516</v>
      </c>
      <c r="M16" s="2">
        <f t="shared" si="3"/>
        <v>0.48636513529268421</v>
      </c>
      <c r="N16" s="2"/>
      <c r="O16" s="2"/>
      <c r="P16" s="2"/>
    </row>
    <row r="17" spans="1:16" x14ac:dyDescent="0.25">
      <c r="A17" s="2" t="s">
        <v>36</v>
      </c>
      <c r="B17" s="2" t="s">
        <v>16</v>
      </c>
      <c r="C17" s="7">
        <f>VLOOKUP(A17,CHOOSE({1,2},F17:F61,J17:J61),2,FALSE)</f>
        <v>6.0835514355717163E-3</v>
      </c>
      <c r="D17" s="8" t="s">
        <v>37</v>
      </c>
      <c r="E17" s="2"/>
      <c r="F17" s="2" t="s">
        <v>36</v>
      </c>
      <c r="G17" s="2" cm="1">
        <f t="array" ref="G17">_xll.ciqfunctions.udf.CIQ(F17,"IQ_CLOSEPRICE",$E$2,"USD")-_xll.ciqfunctions.udf.CIQ(F17,"IQ_CLOSEPRICE",$E$3,"USD")</f>
        <v>0.95000000000000284</v>
      </c>
      <c r="H17" s="9">
        <f>VLOOKUP(F17,'07_30_2025_agix_holdings'!$D$3:$E$48,2,FALSE)/$P$2</f>
        <v>6.9671888524978362E-3</v>
      </c>
      <c r="I17" s="2">
        <f t="shared" si="2"/>
        <v>6.6188294098729642E-3</v>
      </c>
      <c r="J17" s="2">
        <f t="shared" si="0"/>
        <v>6.0835514355717163E-3</v>
      </c>
      <c r="K17" s="6" cm="1">
        <f t="array" ref="K17">_xll.ciqfunctions.udf.CIQ(F17,"IQ_CLOSEPRICE",$E$2,"USD")</f>
        <v>80.53</v>
      </c>
      <c r="L17" s="6">
        <f t="shared" si="1"/>
        <v>0.56106771829165081</v>
      </c>
      <c r="M17" s="2">
        <f t="shared" si="3"/>
        <v>0.48990839710659034</v>
      </c>
      <c r="N17" s="2"/>
      <c r="O17" s="2"/>
      <c r="P17" s="2"/>
    </row>
    <row r="18" spans="1:16" x14ac:dyDescent="0.25">
      <c r="A18" s="2" t="s">
        <v>38</v>
      </c>
      <c r="B18" s="2" t="s">
        <v>16</v>
      </c>
      <c r="C18" s="7">
        <f>VLOOKUP(A18,CHOOSE({1,2},F18:F62,J18:J62),2,FALSE)</f>
        <v>5.6770033892400203E-3</v>
      </c>
      <c r="D18" s="8" t="s">
        <v>39</v>
      </c>
      <c r="E18" s="2"/>
      <c r="F18" s="2" t="s">
        <v>38</v>
      </c>
      <c r="G18" s="2" cm="1">
        <f t="array" ref="G18">_xll.ciqfunctions.udf.CIQ(F18,"IQ_CLOSEPRICE",$E$2,"USD")-_xll.ciqfunctions.udf.CIQ(F18,"IQ_CLOSEPRICE",$E$3,"USD")</f>
        <v>5.9099999999999966</v>
      </c>
      <c r="H18" s="9">
        <f>VLOOKUP(F18,'07_30_2025_agix_holdings'!$D$3:$E$48,2,FALSE)/$P$2</f>
        <v>6.5015895974566444E-3</v>
      </c>
      <c r="I18" s="2">
        <f t="shared" si="2"/>
        <v>3.8424394520968748E-2</v>
      </c>
      <c r="J18" s="2">
        <f t="shared" si="0"/>
        <v>5.6770033892400203E-3</v>
      </c>
      <c r="K18" s="6" cm="1">
        <f t="array" ref="K18">_xll.ciqfunctions.udf.CIQ(F18,"IQ_CLOSEPRICE",$E$2,"USD")</f>
        <v>195.04</v>
      </c>
      <c r="L18" s="6">
        <f t="shared" si="1"/>
        <v>1.2680700350879439</v>
      </c>
      <c r="M18" s="2">
        <f t="shared" si="3"/>
        <v>1.1072427410373735</v>
      </c>
      <c r="N18" s="2"/>
      <c r="O18" s="2"/>
      <c r="P18" s="2"/>
    </row>
    <row r="19" spans="1:16" x14ac:dyDescent="0.25">
      <c r="A19" s="2" t="s">
        <v>40</v>
      </c>
      <c r="B19" s="2" t="s">
        <v>16</v>
      </c>
      <c r="C19" s="7">
        <f>VLOOKUP(A19,CHOOSE({1,2},F19:F63,J19:J63),2,FALSE)</f>
        <v>7.8201123345074466E-3</v>
      </c>
      <c r="D19" s="8" t="s">
        <v>41</v>
      </c>
      <c r="E19" s="2"/>
      <c r="F19" s="2" t="s">
        <v>40</v>
      </c>
      <c r="G19" s="2" cm="1">
        <f t="array" ref="G19">_xll.ciqfunctions.udf.CIQ(F19,"IQ_CLOSEPRICE",$E$2,"USD")-_xll.ciqfunctions.udf.CIQ(F19,"IQ_CLOSEPRICE",$E$3,"USD")</f>
        <v>2.3299999999999983</v>
      </c>
      <c r="H19" s="9">
        <f>VLOOKUP(F19,'07_30_2025_agix_holdings'!$D$3:$E$48,2,FALSE)/$P$2</f>
        <v>8.9559856704229269E-3</v>
      </c>
      <c r="I19" s="2">
        <f t="shared" si="2"/>
        <v>2.0867446612085404E-2</v>
      </c>
      <c r="J19" s="2">
        <f t="shared" si="0"/>
        <v>7.8201123345074466E-3</v>
      </c>
      <c r="K19" s="6" cm="1">
        <f t="array" ref="K19">_xll.ciqfunctions.udf.CIQ(F19,"IQ_CLOSEPRICE",$E$2,"USD")</f>
        <v>44.15</v>
      </c>
      <c r="L19" s="6">
        <f t="shared" si="1"/>
        <v>0.39540676734917218</v>
      </c>
      <c r="M19" s="2">
        <f t="shared" si="3"/>
        <v>0.34525795956850375</v>
      </c>
      <c r="N19" s="2"/>
      <c r="O19" s="2"/>
      <c r="P19" s="2"/>
    </row>
    <row r="20" spans="1:16" x14ac:dyDescent="0.25">
      <c r="A20" s="2" t="s">
        <v>42</v>
      </c>
      <c r="B20" s="2" t="s">
        <v>13</v>
      </c>
      <c r="C20" s="7">
        <f>VLOOKUP(A20,CHOOSE({1,2},F20:F64,J20:J64),2,FALSE)</f>
        <v>1.2116109731311449E-2</v>
      </c>
      <c r="D20" s="8" t="s">
        <v>43</v>
      </c>
      <c r="E20" s="2"/>
      <c r="F20" s="2" t="s">
        <v>42</v>
      </c>
      <c r="G20" s="2" cm="1">
        <f t="array" ref="G20">_xll.ciqfunctions.udf.CIQ(F20,"IQ_CLOSEPRICE",$E$2,"USD")-_xll.ciqfunctions.udf.CIQ(F20,"IQ_CLOSEPRICE",$E$3,"USD")</f>
        <v>1.5900000000000034</v>
      </c>
      <c r="H20" s="9">
        <f>VLOOKUP(F20,'07_30_2025_agix_holdings'!$D$3:$E$48,2,FALSE)/$P$2</f>
        <v>1.3875977798435522E-2</v>
      </c>
      <c r="I20" s="2">
        <f t="shared" si="2"/>
        <v>2.2062804699512526E-2</v>
      </c>
      <c r="J20" s="2">
        <f t="shared" si="0"/>
        <v>1.2116109731311449E-2</v>
      </c>
      <c r="K20" s="6" cm="1">
        <f t="array" ref="K20">_xll.ciqfunctions.udf.CIQ(F20,"IQ_CLOSEPRICE",$E$2,"USD")</f>
        <v>37.6</v>
      </c>
      <c r="L20" s="6">
        <f t="shared" si="1"/>
        <v>0.52173676522117562</v>
      </c>
      <c r="M20" s="2">
        <f t="shared" si="3"/>
        <v>0.45556572589731048</v>
      </c>
      <c r="N20" s="2"/>
      <c r="O20" s="2"/>
      <c r="P20" s="2"/>
    </row>
    <row r="21" spans="1:16" x14ac:dyDescent="0.25">
      <c r="A21" s="2" t="s">
        <v>44</v>
      </c>
      <c r="B21" s="2" t="s">
        <v>16</v>
      </c>
      <c r="C21" s="7">
        <f>VLOOKUP(A21,CHOOSE({1,2},F21:F65,J21:J65),2,FALSE)</f>
        <v>1.9489158922086447E-3</v>
      </c>
      <c r="D21" s="8" t="s">
        <v>45</v>
      </c>
      <c r="E21" s="2"/>
      <c r="F21" s="2" t="s">
        <v>44</v>
      </c>
      <c r="G21" s="2" cm="1">
        <f t="array" ref="G21">_xll.ciqfunctions.udf.CIQ(F21,"IQ_CLOSEPRICE",$E$2,"USD")-_xll.ciqfunctions.udf.CIQ(F21,"IQ_CLOSEPRICE",$E$3,"USD")</f>
        <v>5.5900000000000034</v>
      </c>
      <c r="H21" s="9">
        <f>VLOOKUP(F21,'07_30_2025_agix_holdings'!$D$3:$E$48,2,FALSE)/$P$2</f>
        <v>2.231996428805714E-3</v>
      </c>
      <c r="I21" s="2">
        <f t="shared" si="2"/>
        <v>1.2476860037023949E-2</v>
      </c>
      <c r="J21" s="2">
        <f t="shared" si="0"/>
        <v>1.9489158922086447E-3</v>
      </c>
      <c r="K21" s="6" cm="1">
        <f t="array" ref="K21">_xll.ciqfunctions.udf.CIQ(F21,"IQ_CLOSEPRICE",$E$2,"USD")</f>
        <v>226.56</v>
      </c>
      <c r="L21" s="6">
        <f t="shared" si="1"/>
        <v>0.50568111091022261</v>
      </c>
      <c r="M21" s="2">
        <f t="shared" si="3"/>
        <v>0.44154638453879053</v>
      </c>
      <c r="N21" s="2"/>
      <c r="O21" s="2"/>
      <c r="P21" s="2"/>
    </row>
    <row r="22" spans="1:16" x14ac:dyDescent="0.25">
      <c r="A22" s="2" t="s">
        <v>46</v>
      </c>
      <c r="B22" s="2" t="s">
        <v>13</v>
      </c>
      <c r="C22" s="7">
        <f>VLOOKUP(A22,CHOOSE({1,2},F22:F66,J22:J66),2,FALSE)</f>
        <v>3.1776410013107971E-3</v>
      </c>
      <c r="D22" s="11" t="s">
        <v>47</v>
      </c>
      <c r="E22" s="2"/>
      <c r="F22" s="2" t="s">
        <v>46</v>
      </c>
      <c r="G22" s="2" cm="1">
        <f t="array" ref="G22">_xll.ciqfunctions.udf.CIQ(F22,"IQ_CLOSEPRICE",$E$2,"USD")-_xll.ciqfunctions.udf.CIQ(F22,"IQ_CLOSEPRICE",$E$3,"USD")</f>
        <v>26.360000000000014</v>
      </c>
      <c r="H22" s="9">
        <f>VLOOKUP(F22,'07_30_2025_agix_holdings'!$D$3:$E$48,2,FALSE)/$P$2</f>
        <v>3.6391941772893161E-3</v>
      </c>
      <c r="I22" s="2">
        <f t="shared" si="2"/>
        <v>9.5929158513346421E-2</v>
      </c>
      <c r="J22" s="2">
        <f t="shared" si="0"/>
        <v>3.1776410013107971E-3</v>
      </c>
      <c r="K22" s="6" cm="1">
        <f t="array" ref="K22">_xll.ciqfunctions.udf.CIQ(F22,"IQ_CLOSEPRICE",$E$2,"USD")</f>
        <v>776.37</v>
      </c>
      <c r="L22" s="6">
        <f t="shared" si="1"/>
        <v>2.8253611834221064</v>
      </c>
      <c r="M22" s="2">
        <f t="shared" si="3"/>
        <v>2.4670251441876636</v>
      </c>
      <c r="N22" s="2"/>
      <c r="O22" s="2"/>
      <c r="P22" s="2"/>
    </row>
    <row r="23" spans="1:16" x14ac:dyDescent="0.25">
      <c r="A23" s="2" t="s">
        <v>48</v>
      </c>
      <c r="B23" s="2" t="s">
        <v>4</v>
      </c>
      <c r="C23" s="7">
        <f>VLOOKUP(A23,CHOOSE({1,2},F23:F67,J23:J67),2,FALSE)</f>
        <v>6.344803960190366E-3</v>
      </c>
      <c r="D23" s="8" t="s">
        <v>49</v>
      </c>
      <c r="E23" s="2"/>
      <c r="F23" s="2" t="s">
        <v>48</v>
      </c>
      <c r="G23" s="2" cm="1">
        <f t="array" ref="G23">_xll.ciqfunctions.udf.CIQ(F23,"IQ_CLOSEPRICE",$E$2,"USD")-_xll.ciqfunctions.udf.CIQ(F23,"IQ_CLOSEPRICE",$E$3,"USD")</f>
        <v>2.0799999999999983</v>
      </c>
      <c r="H23" s="9">
        <f>VLOOKUP(F23,'07_30_2025_agix_holdings'!$D$3:$E$48,2,FALSE)/$P$2</f>
        <v>7.2663883737786022E-3</v>
      </c>
      <c r="I23" s="2">
        <f t="shared" si="2"/>
        <v>1.511408781745948E-2</v>
      </c>
      <c r="J23" s="2">
        <f t="shared" si="0"/>
        <v>6.344803960190366E-3</v>
      </c>
      <c r="K23" s="6" cm="1">
        <f t="array" ref="K23">_xll.ciqfunctions.udf.CIQ(F23,"IQ_CLOSEPRICE",$E$2,"USD")</f>
        <v>76.53</v>
      </c>
      <c r="L23" s="6">
        <f t="shared" si="1"/>
        <v>0.55609670224527641</v>
      </c>
      <c r="M23" s="2">
        <f t="shared" si="3"/>
        <v>0.4855678470733687</v>
      </c>
      <c r="N23" s="2"/>
      <c r="O23" s="2"/>
      <c r="P23" s="2"/>
    </row>
    <row r="24" spans="1:16" x14ac:dyDescent="0.25">
      <c r="A24" s="2" t="s">
        <v>50</v>
      </c>
      <c r="B24" s="2" t="s">
        <v>16</v>
      </c>
      <c r="C24" s="7">
        <f>VLOOKUP(A24,CHOOSE({1,2},F24:F68,J24:J68),2,FALSE)</f>
        <v>3.2125678094148949E-3</v>
      </c>
      <c r="D24" s="8" t="s">
        <v>51</v>
      </c>
      <c r="E24" s="2"/>
      <c r="F24" s="2" t="s">
        <v>50</v>
      </c>
      <c r="G24" s="2" cm="1">
        <f t="array" ref="G24">_xll.ciqfunctions.udf.CIQ(F24,"IQ_CLOSEPRICE",$E$2,"USD")-_xll.ciqfunctions.udf.CIQ(F24,"IQ_CLOSEPRICE",$E$3,"USD")</f>
        <v>11.529999999999973</v>
      </c>
      <c r="H24" s="9">
        <f>VLOOKUP(F24,'07_30_2025_agix_holdings'!$D$3:$E$48,2,FALSE)/$P$2</f>
        <v>3.6791941132894189E-3</v>
      </c>
      <c r="I24" s="2">
        <f t="shared" si="2"/>
        <v>4.2421108126226896E-2</v>
      </c>
      <c r="J24" s="2">
        <f t="shared" si="0"/>
        <v>3.2125678094148949E-3</v>
      </c>
      <c r="K24" s="6" cm="1">
        <f t="array" ref="K24">_xll.ciqfunctions.udf.CIQ(F24,"IQ_CLOSEPRICE",$E$2,"USD")</f>
        <v>535.64</v>
      </c>
      <c r="L24" s="6">
        <f t="shared" si="1"/>
        <v>1.9707235348423442</v>
      </c>
      <c r="M24" s="2">
        <f t="shared" si="3"/>
        <v>1.7207798214349943</v>
      </c>
      <c r="N24" s="2"/>
      <c r="O24" s="2"/>
      <c r="P24" s="2"/>
    </row>
    <row r="25" spans="1:16" x14ac:dyDescent="0.25">
      <c r="A25" s="2" t="s">
        <v>52</v>
      </c>
      <c r="B25" s="2" t="s">
        <v>4</v>
      </c>
      <c r="C25" s="7">
        <f>VLOOKUP(A25,CHOOSE({1,2},F25:F69,J25:J69),2,FALSE)</f>
        <v>3.2453990090327467E-3</v>
      </c>
      <c r="D25" s="8" t="s">
        <v>53</v>
      </c>
      <c r="E25" s="2"/>
      <c r="F25" s="2" t="s">
        <v>52</v>
      </c>
      <c r="G25" s="2" cm="1">
        <f t="array" ref="G25">_xll.ciqfunctions.udf.CIQ(F25,"IQ_CLOSEPRICE",$E$2,"USD")-_xll.ciqfunctions.udf.CIQ(F25,"IQ_CLOSEPRICE",$E$3,"USD")</f>
        <v>2.8900000000000006</v>
      </c>
      <c r="H25" s="9">
        <f>VLOOKUP(F25,'07_30_2025_agix_holdings'!$D$3:$E$48,2,FALSE)/$P$2</f>
        <v>3.7167940531295149E-3</v>
      </c>
      <c r="I25" s="2">
        <f t="shared" si="2"/>
        <v>1.07415348135443E-2</v>
      </c>
      <c r="J25" s="2">
        <f t="shared" si="0"/>
        <v>3.2453990090327467E-3</v>
      </c>
      <c r="K25" s="6" cm="1">
        <f t="array" ref="K25">_xll.ciqfunctions.udf.CIQ(F25,"IQ_CLOSEPRICE",$E$2,"USD")</f>
        <v>107.77</v>
      </c>
      <c r="L25" s="6">
        <f t="shared" si="1"/>
        <v>0.40055889510576781</v>
      </c>
      <c r="M25" s="2">
        <f t="shared" si="3"/>
        <v>0.34975665120345911</v>
      </c>
      <c r="N25" s="2"/>
      <c r="O25" s="2"/>
      <c r="P25" s="2"/>
    </row>
    <row r="26" spans="1:16" x14ac:dyDescent="0.25">
      <c r="A26" s="2" t="s">
        <v>54</v>
      </c>
      <c r="B26" s="2" t="s">
        <v>16</v>
      </c>
      <c r="C26" s="7">
        <f>VLOOKUP(A26,CHOOSE({1,2},F26:F70,J26:J70),2,FALSE)</f>
        <v>1.7891606719405023E-2</v>
      </c>
      <c r="D26" s="8" t="s">
        <v>55</v>
      </c>
      <c r="E26" s="2"/>
      <c r="F26" s="2" t="s">
        <v>54</v>
      </c>
      <c r="G26" s="2" cm="1">
        <f t="array" ref="G26">_xll.ciqfunctions.udf.CIQ(F26,"IQ_CLOSEPRICE",$E$2,"USD")-_xll.ciqfunctions.udf.CIQ(F26,"IQ_CLOSEPRICE",$E$3,"USD")</f>
        <v>2.1700000000000017</v>
      </c>
      <c r="H26" s="9">
        <f>VLOOKUP(F26,'07_30_2025_agix_holdings'!$D$3:$E$48,2,FALSE)/$P$2</f>
        <v>2.0490367215412454E-2</v>
      </c>
      <c r="I26" s="2">
        <f t="shared" si="2"/>
        <v>4.4464096857445061E-2</v>
      </c>
      <c r="J26" s="2">
        <f t="shared" si="0"/>
        <v>1.7891606719405023E-2</v>
      </c>
      <c r="K26" s="6" cm="1">
        <f t="array" ref="K26">_xll.ciqfunctions.udf.CIQ(F26,"IQ_CLOSEPRICE",$E$2,"USD")</f>
        <v>54.17</v>
      </c>
      <c r="L26" s="6">
        <f t="shared" si="1"/>
        <v>1.1099631920588926</v>
      </c>
      <c r="M26" s="2">
        <f t="shared" si="3"/>
        <v>0.96918833599017007</v>
      </c>
      <c r="N26" s="2"/>
      <c r="O26" s="2"/>
      <c r="P26" s="2"/>
    </row>
    <row r="27" spans="1:16" x14ac:dyDescent="0.25">
      <c r="A27" s="2" t="s">
        <v>56</v>
      </c>
      <c r="B27" s="2" t="s">
        <v>16</v>
      </c>
      <c r="C27" s="7">
        <f>VLOOKUP(A27,CHOOSE({1,2},F27:F71,J27:J71),2,FALSE)</f>
        <v>3.5737110052112644E-3</v>
      </c>
      <c r="D27" s="8" t="s">
        <v>57</v>
      </c>
      <c r="E27" s="2"/>
      <c r="F27" s="2" t="s">
        <v>56</v>
      </c>
      <c r="G27" s="2" cm="1">
        <f t="array" ref="G27">_xll.ciqfunctions.udf.CIQ(F27,"IQ_CLOSEPRICE",$E$2,"USD")-_xll.ciqfunctions.udf.CIQ(F27,"IQ_CLOSEPRICE",$E$3,"USD")</f>
        <v>8.6899999999999977</v>
      </c>
      <c r="H27" s="9">
        <f>VLOOKUP(F27,'07_30_2025_agix_holdings'!$D$3:$E$48,2,FALSE)/$P$2</f>
        <v>4.0927934515304779E-3</v>
      </c>
      <c r="I27" s="2">
        <f t="shared" si="2"/>
        <v>3.556637509379984E-2</v>
      </c>
      <c r="J27" s="2">
        <f t="shared" si="0"/>
        <v>3.5737110052112644E-3</v>
      </c>
      <c r="K27" s="6" cm="1">
        <f t="array" ref="K27">_xll.ciqfunctions.udf.CIQ(F27,"IQ_CLOSEPRICE",$E$2,"USD")</f>
        <v>208.8</v>
      </c>
      <c r="L27" s="6">
        <f t="shared" si="1"/>
        <v>0.85457527267956379</v>
      </c>
      <c r="M27" s="2">
        <f t="shared" si="3"/>
        <v>0.74619085788811201</v>
      </c>
      <c r="N27" s="2"/>
      <c r="O27" s="2"/>
      <c r="P27" s="2"/>
    </row>
    <row r="28" spans="1:16" x14ac:dyDescent="0.25">
      <c r="A28" s="2" t="s">
        <v>58</v>
      </c>
      <c r="B28" s="2" t="s">
        <v>13</v>
      </c>
      <c r="C28" s="7">
        <f>VLOOKUP(A28,CHOOSE({1,2},F28:F72,J28:J72),2,FALSE)</f>
        <v>7.9842683325967055E-4</v>
      </c>
      <c r="D28" s="8" t="s">
        <v>59</v>
      </c>
      <c r="E28" s="2"/>
      <c r="F28" s="2" t="s">
        <v>58</v>
      </c>
      <c r="G28" s="2" cm="1">
        <f t="array" ref="G28">_xll.ciqfunctions.udf.CIQ(F28,"IQ_CLOSEPRICE",$E$2,"USD")-_xll.ciqfunctions.udf.CIQ(F28,"IQ_CLOSEPRICE",$E$3,"USD")</f>
        <v>8.6299999999999955</v>
      </c>
      <c r="H28" s="9">
        <f>VLOOKUP(F28,'07_30_2025_agix_holdings'!$D$3:$E$48,2,FALSE)/$P$2</f>
        <v>9.1439853696234088E-4</v>
      </c>
      <c r="I28" s="2">
        <f t="shared" si="2"/>
        <v>7.8912593739849969E-3</v>
      </c>
      <c r="J28" s="2">
        <f t="shared" si="0"/>
        <v>7.9842683325967055E-4</v>
      </c>
      <c r="K28" s="6" cm="1">
        <f t="array" ref="K28">_xll.ciqfunctions.udf.CIQ(F28,"IQ_CLOSEPRICE",$E$2,"USD")</f>
        <v>923</v>
      </c>
      <c r="L28" s="6">
        <f t="shared" si="1"/>
        <v>0.84398984961624068</v>
      </c>
      <c r="M28" s="2">
        <f t="shared" si="3"/>
        <v>0.73694796709867594</v>
      </c>
      <c r="N28" s="2"/>
      <c r="O28" s="2"/>
      <c r="P28" s="2"/>
    </row>
    <row r="29" spans="1:16" x14ac:dyDescent="0.25">
      <c r="A29" s="2" t="s">
        <v>60</v>
      </c>
      <c r="B29" s="2" t="s">
        <v>4</v>
      </c>
      <c r="C29" s="7">
        <f>VLOOKUP(A29,CHOOSE({1,2},F29:F73,J29:J73),2,FALSE)</f>
        <v>8.4795304715128087E-3</v>
      </c>
      <c r="D29" s="8" t="s">
        <v>61</v>
      </c>
      <c r="E29" s="2"/>
      <c r="F29" s="2" t="s">
        <v>60</v>
      </c>
      <c r="G29" s="2" cm="1">
        <f t="array" ref="G29">_xll.ciqfunctions.udf.CIQ(F29,"IQ_CLOSEPRICE",$E$2,"USD")-_xll.ciqfunctions.udf.CIQ(F29,"IQ_CLOSEPRICE",$E$3,"USD")</f>
        <v>6.2800000000000011</v>
      </c>
      <c r="H29" s="9">
        <f>VLOOKUP(F29,'07_30_2025_agix_holdings'!$D$3:$E$48,2,FALSE)/$P$2</f>
        <v>9.7111844621048608E-3</v>
      </c>
      <c r="I29" s="2">
        <f t="shared" si="2"/>
        <v>6.0986238422018536E-2</v>
      </c>
      <c r="J29" s="2">
        <f t="shared" si="0"/>
        <v>8.4795304715128087E-3</v>
      </c>
      <c r="K29" s="6" cm="1">
        <f t="array" ref="K29">_xll.ciqfunctions.udf.CIQ(F29,"IQ_CLOSEPRICE",$E$2,"USD")</f>
        <v>180</v>
      </c>
      <c r="L29" s="6">
        <f t="shared" si="1"/>
        <v>1.7480132031788749</v>
      </c>
      <c r="M29" s="2">
        <f t="shared" si="3"/>
        <v>1.5263154848723055</v>
      </c>
      <c r="N29" s="2"/>
      <c r="O29" s="2"/>
      <c r="P29" s="2"/>
    </row>
    <row r="30" spans="1:16" x14ac:dyDescent="0.25">
      <c r="A30" s="2" t="s">
        <v>62</v>
      </c>
      <c r="B30" s="2" t="s">
        <v>16</v>
      </c>
      <c r="C30" s="7">
        <f>VLOOKUP(A30,CHOOSE({1,2},F30:F74,J30:J74),2,FALSE)</f>
        <v>3.6261012173674102E-3</v>
      </c>
      <c r="D30" s="8" t="s">
        <v>63</v>
      </c>
      <c r="E30" s="2"/>
      <c r="F30" s="2" t="s">
        <v>62</v>
      </c>
      <c r="G30" s="2" cm="1">
        <f t="array" ref="G30">_xll.ciqfunctions.udf.CIQ(F30,"IQ_CLOSEPRICE",$E$2,"USD")-_xll.ciqfunctions.udf.CIQ(F30,"IQ_CLOSEPRICE",$E$3,"USD")</f>
        <v>8.1100000000000136</v>
      </c>
      <c r="H30" s="9">
        <f>VLOOKUP(F30,'07_30_2025_agix_holdings'!$D$3:$E$48,2,FALSE)/$P$2</f>
        <v>4.1527933555306311E-3</v>
      </c>
      <c r="I30" s="2">
        <f t="shared" si="2"/>
        <v>3.3679154113353475E-2</v>
      </c>
      <c r="J30" s="2">
        <f t="shared" si="0"/>
        <v>3.6261012173674102E-3</v>
      </c>
      <c r="K30" s="6" cm="1">
        <f t="array" ref="K30">_xll.ciqfunctions.udf.CIQ(F30,"IQ_CLOSEPRICE",$E$2,"USD")</f>
        <v>252.53</v>
      </c>
      <c r="L30" s="6">
        <f t="shared" si="1"/>
        <v>1.0487049060721503</v>
      </c>
      <c r="M30" s="2">
        <f t="shared" si="3"/>
        <v>0.91569934042179213</v>
      </c>
      <c r="N30" s="2"/>
      <c r="O30" s="2"/>
      <c r="P30" s="2"/>
    </row>
    <row r="31" spans="1:16" x14ac:dyDescent="0.25">
      <c r="A31" s="2" t="s">
        <v>64</v>
      </c>
      <c r="B31" s="2" t="s">
        <v>16</v>
      </c>
      <c r="C31" s="7">
        <f>VLOOKUP(A31,CHOOSE({1,2},F31:F75,J31:J75),2,FALSE)</f>
        <v>2.0061958574993646E-3</v>
      </c>
      <c r="D31" s="8" t="s">
        <v>65</v>
      </c>
      <c r="E31" s="2"/>
      <c r="F31" s="2" t="s">
        <v>64</v>
      </c>
      <c r="G31" s="2" cm="1">
        <f t="array" ref="G31">_xll.ciqfunctions.udf.CIQ(F31,"IQ_CLOSEPRICE",$E$2,"USD")-_xll.ciqfunctions.udf.CIQ(F31,"IQ_CLOSEPRICE",$E$3,"USD")</f>
        <v>-1.8799999999999955</v>
      </c>
      <c r="H31" s="9">
        <f>VLOOKUP(F31,'07_30_2025_agix_holdings'!$D$3:$E$48,2,FALSE)/$P$2</f>
        <v>2.2975963238458818E-3</v>
      </c>
      <c r="I31" s="2">
        <f t="shared" si="2"/>
        <v>-4.319481088830247E-3</v>
      </c>
      <c r="J31" s="2">
        <f t="shared" si="0"/>
        <v>2.0061958574993646E-3</v>
      </c>
      <c r="K31" s="6" cm="1">
        <f t="array" ref="K31">_xll.ciqfunctions.udf.CIQ(F31,"IQ_CLOSEPRICE",$E$2,"USD")</f>
        <v>171</v>
      </c>
      <c r="L31" s="6">
        <f t="shared" si="1"/>
        <v>0.39288897137764578</v>
      </c>
      <c r="M31" s="2">
        <f t="shared" si="3"/>
        <v>0.34305949163239136</v>
      </c>
      <c r="N31" s="2"/>
      <c r="O31" s="2"/>
      <c r="P31" s="2"/>
    </row>
    <row r="32" spans="1:16" x14ac:dyDescent="0.25">
      <c r="A32" s="2" t="s">
        <v>66</v>
      </c>
      <c r="B32" s="2" t="s">
        <v>16</v>
      </c>
      <c r="C32" s="7">
        <f>VLOOKUP(A32,CHOOSE({1,2},F32:F76,J32:J76),2,FALSE)</f>
        <v>5.6078483091939069E-3</v>
      </c>
      <c r="D32" s="8" t="s">
        <v>67</v>
      </c>
      <c r="E32" s="2"/>
      <c r="F32" s="2" t="s">
        <v>66</v>
      </c>
      <c r="G32" s="2" cm="1">
        <f t="array" ref="G32">_xll.ciqfunctions.udf.CIQ(F32,"IQ_CLOSEPRICE",$E$2,"USD")-_xll.ciqfunctions.udf.CIQ(F32,"IQ_CLOSEPRICE",$E$3,"USD")</f>
        <v>6.3899999999999864</v>
      </c>
      <c r="H32" s="9">
        <f>VLOOKUP(F32,'07_30_2025_agix_holdings'!$D$3:$E$48,2,FALSE)/$P$2</f>
        <v>6.4223897241764416E-3</v>
      </c>
      <c r="I32" s="2">
        <f t="shared" si="2"/>
        <v>4.1039070337487375E-2</v>
      </c>
      <c r="J32" s="2">
        <f t="shared" si="0"/>
        <v>5.6078483091939069E-3</v>
      </c>
      <c r="K32" s="6" cm="1">
        <f t="array" ref="K32">_xll.ciqfunctions.udf.CIQ(F32,"IQ_CLOSEPRICE",$E$2,"USD")</f>
        <v>160.66</v>
      </c>
      <c r="L32" s="6">
        <f t="shared" si="1"/>
        <v>1.0318211330861871</v>
      </c>
      <c r="M32" s="2">
        <f t="shared" si="3"/>
        <v>0.90095690935509309</v>
      </c>
      <c r="N32" s="2"/>
      <c r="O32" s="2"/>
      <c r="P32" s="2"/>
    </row>
    <row r="33" spans="1:16" x14ac:dyDescent="0.25">
      <c r="A33" s="2" t="s">
        <v>68</v>
      </c>
      <c r="B33" s="2" t="s">
        <v>16</v>
      </c>
      <c r="C33" s="7">
        <f>VLOOKUP(A33,CHOOSE({1,2},F33:F77,J33:J77),2,FALSE)</f>
        <v>6.5250262900075091E-3</v>
      </c>
      <c r="D33" s="8" t="s">
        <v>69</v>
      </c>
      <c r="E33" s="2"/>
      <c r="F33" s="2" t="s">
        <v>68</v>
      </c>
      <c r="G33" s="2" cm="1">
        <f t="array" ref="G33">_xll.ciqfunctions.udf.CIQ(F33,"IQ_CLOSEPRICE",$E$2,"USD")-_xll.ciqfunctions.udf.CIQ(F33,"IQ_CLOSEPRICE",$E$3,"USD")</f>
        <v>1.740000000000002</v>
      </c>
      <c r="H33" s="9">
        <f>VLOOKUP(F33,'07_30_2025_agix_holdings'!$D$3:$E$48,2,FALSE)/$P$2</f>
        <v>7.4727880435391299E-3</v>
      </c>
      <c r="I33" s="2">
        <f t="shared" si="2"/>
        <v>1.3002651195758101E-2</v>
      </c>
      <c r="J33" s="2">
        <f t="shared" si="0"/>
        <v>6.5250262900075091E-3</v>
      </c>
      <c r="K33" s="6" cm="1">
        <f t="array" ref="K33">_xll.ciqfunctions.udf.CIQ(F33,"IQ_CLOSEPRICE",$E$2,"USD")</f>
        <v>56.25</v>
      </c>
      <c r="L33" s="6">
        <f t="shared" si="1"/>
        <v>0.42034432744907607</v>
      </c>
      <c r="M33" s="2">
        <f t="shared" si="3"/>
        <v>0.36703272881292237</v>
      </c>
      <c r="N33" s="2"/>
      <c r="O33" s="2"/>
      <c r="P33" s="2"/>
    </row>
    <row r="34" spans="1:16" x14ac:dyDescent="0.25">
      <c r="A34" s="2" t="s">
        <v>70</v>
      </c>
      <c r="B34" s="2" t="s">
        <v>4</v>
      </c>
      <c r="C34" s="7">
        <f>VLOOKUP(A34,CHOOSE({1,2},F34:F78,J34:J78),2,FALSE)</f>
        <v>1.7610096646085995E-3</v>
      </c>
      <c r="D34" s="8" t="s">
        <v>71</v>
      </c>
      <c r="E34" s="2"/>
      <c r="F34" s="2" t="s">
        <v>70</v>
      </c>
      <c r="G34" s="2" cm="1">
        <f t="array" ref="G34">_xll.ciqfunctions.udf.CIQ(F34,"IQ_CLOSEPRICE",$E$2,"USD")-_xll.ciqfunctions.udf.CIQ(F34,"IQ_CLOSEPRICE",$E$3,"USD")</f>
        <v>-0.68000000000000682</v>
      </c>
      <c r="H34" s="9">
        <f>VLOOKUP(F34,'07_30_2025_agix_holdings'!$D$3:$E$48,2,FALSE)/$P$2</f>
        <v>2.0167967731251628E-3</v>
      </c>
      <c r="I34" s="2">
        <f t="shared" si="2"/>
        <v>-1.3714218057251245E-3</v>
      </c>
      <c r="J34" s="2">
        <f t="shared" si="0"/>
        <v>1.7610096646085995E-3</v>
      </c>
      <c r="K34" s="6" cm="1">
        <f t="array" ref="K34">_xll.ciqfunctions.udf.CIQ(F34,"IQ_CLOSEPRICE",$E$2,"USD")</f>
        <v>147.51</v>
      </c>
      <c r="L34" s="6">
        <f t="shared" si="1"/>
        <v>0.29749769200369275</v>
      </c>
      <c r="M34" s="2">
        <f t="shared" si="3"/>
        <v>0.2597665356264145</v>
      </c>
      <c r="N34" s="2"/>
      <c r="O34" s="2"/>
      <c r="P34" s="2"/>
    </row>
    <row r="35" spans="1:16" x14ac:dyDescent="0.25">
      <c r="A35" s="2" t="s">
        <v>72</v>
      </c>
      <c r="B35" s="2" t="s">
        <v>13</v>
      </c>
      <c r="C35" s="7">
        <f>VLOOKUP(A35,CHOOSE({1,2},F35:F79,J35:J79),2,FALSE)</f>
        <v>6.1687728473457139E-3</v>
      </c>
      <c r="D35" s="8" t="s">
        <v>73</v>
      </c>
      <c r="E35" s="2"/>
      <c r="F35" s="2" t="s">
        <v>72</v>
      </c>
      <c r="G35" s="2" cm="1">
        <f t="array" ref="G35">_xll.ciqfunctions.udf.CIQ(F35,"IQ_CLOSEPRICE",$E$2,"USD")-_xll.ciqfunctions.udf.CIQ(F35,"IQ_CLOSEPRICE",$E$3,"USD")</f>
        <v>5.6699999999999875</v>
      </c>
      <c r="H35" s="9">
        <f>VLOOKUP(F35,'07_30_2025_agix_holdings'!$D$3:$E$48,2,FALSE)/$P$2</f>
        <v>7.0647886963380859E-3</v>
      </c>
      <c r="I35" s="2">
        <f t="shared" si="2"/>
        <v>4.0057351908236859E-2</v>
      </c>
      <c r="J35" s="2">
        <f t="shared" si="0"/>
        <v>6.1687728473457139E-3</v>
      </c>
      <c r="K35" s="6" cm="1">
        <f t="array" ref="K35">_xll.ciqfunctions.udf.CIQ(F35,"IQ_CLOSEPRICE",$E$2,"USD")</f>
        <v>130.69999999999999</v>
      </c>
      <c r="L35" s="6">
        <f t="shared" si="1"/>
        <v>0.9233678826113878</v>
      </c>
      <c r="M35" s="2">
        <f t="shared" si="3"/>
        <v>0.80625861114808473</v>
      </c>
      <c r="N35" s="2"/>
      <c r="O35" s="2"/>
      <c r="P35" s="2"/>
    </row>
    <row r="36" spans="1:16" x14ac:dyDescent="0.25">
      <c r="A36" s="2" t="s">
        <v>74</v>
      </c>
      <c r="B36" s="2" t="s">
        <v>13</v>
      </c>
      <c r="C36" s="7">
        <f>VLOOKUP(A36,CHOOSE({1,2},F36:F80,J36:J80),2,FALSE)</f>
        <v>2.2555732673626211E-3</v>
      </c>
      <c r="D36" s="8" t="s">
        <v>75</v>
      </c>
      <c r="E36" s="2"/>
      <c r="F36" s="2" t="s">
        <v>74</v>
      </c>
      <c r="G36" s="2" cm="1">
        <f t="array" ref="G36">_xll.ciqfunctions.udf.CIQ(F36,"IQ_CLOSEPRICE",$E$2,"USD")-_xll.ciqfunctions.udf.CIQ(F36,"IQ_CLOSEPRICE",$E$3,"USD")</f>
        <v>0.63846999999998388</v>
      </c>
      <c r="H36" s="9">
        <f>VLOOKUP(F36,'07_30_2025_agix_holdings'!$D$3:$E$48,2,FALSE)/$P$2</f>
        <v>2.5831958668866128E-3</v>
      </c>
      <c r="I36" s="2">
        <f t="shared" si="2"/>
        <v>1.649293065131054E-3</v>
      </c>
      <c r="J36" s="2">
        <f t="shared" si="0"/>
        <v>2.2555732673626211E-3</v>
      </c>
      <c r="K36" s="6" cm="1">
        <f t="array" ref="K36">_xll.ciqfunctions.udf.CIQ(F36,"IQ_CLOSEPRICE",$E$2,"USD")</f>
        <v>283.11162999999999</v>
      </c>
      <c r="L36" s="6">
        <f t="shared" si="1"/>
        <v>0.73133279248353189</v>
      </c>
      <c r="M36" s="2">
        <f t="shared" si="3"/>
        <v>0.63857902430745739</v>
      </c>
      <c r="N36" s="2"/>
      <c r="O36" s="2"/>
      <c r="P36" s="2"/>
    </row>
    <row r="37" spans="1:16" x14ac:dyDescent="0.25">
      <c r="A37" s="2" t="s">
        <v>76</v>
      </c>
      <c r="B37" s="2" t="s">
        <v>13</v>
      </c>
      <c r="C37" s="7">
        <f>VLOOKUP(A37,CHOOSE({1,2},F37:F81,J37:J81),2,FALSE)</f>
        <v>4.2973944691281655E-3</v>
      </c>
      <c r="D37" s="8" t="s">
        <v>77</v>
      </c>
      <c r="E37" s="2"/>
      <c r="F37" s="2" t="s">
        <v>76</v>
      </c>
      <c r="G37" s="2" cm="1">
        <f t="array" ref="G37">_xll.ciqfunctions.udf.CIQ(F37,"IQ_CLOSEPRICE",$E$2,"USD")-_xll.ciqfunctions.udf.CIQ(F37,"IQ_CLOSEPRICE",$E$3,"USD")</f>
        <v>6.6099999999999994</v>
      </c>
      <c r="H37" s="9">
        <f>VLOOKUP(F37,'07_30_2025_agix_holdings'!$D$3:$E$48,2,FALSE)/$P$2</f>
        <v>4.9215921254525995E-3</v>
      </c>
      <c r="I37" s="2">
        <f t="shared" si="2"/>
        <v>3.2531723949241677E-2</v>
      </c>
      <c r="J37" s="2">
        <f t="shared" si="0"/>
        <v>4.2973944691281655E-3</v>
      </c>
      <c r="K37" s="6" cm="1">
        <f t="array" ref="K37">_xll.ciqfunctions.udf.CIQ(F37,"IQ_CLOSEPRICE",$E$2,"USD")</f>
        <v>125.21</v>
      </c>
      <c r="L37" s="6">
        <f t="shared" si="1"/>
        <v>0.61623255002791999</v>
      </c>
      <c r="M37" s="2">
        <f t="shared" si="3"/>
        <v>0.53807676147953754</v>
      </c>
      <c r="N37" s="2"/>
      <c r="O37" s="2"/>
      <c r="P37" s="2"/>
    </row>
    <row r="38" spans="1:16" x14ac:dyDescent="0.25">
      <c r="A38" s="2" t="s">
        <v>78</v>
      </c>
      <c r="B38" s="2" t="s">
        <v>16</v>
      </c>
      <c r="C38" s="7">
        <f>VLOOKUP(A38,CHOOSE({1,2},F38:F82,J38:J82),2,FALSE)</f>
        <v>2.7815709974103311E-3</v>
      </c>
      <c r="D38" s="8" t="s">
        <v>79</v>
      </c>
      <c r="E38" s="2"/>
      <c r="F38" s="2" t="s">
        <v>78</v>
      </c>
      <c r="G38" s="2" cm="1">
        <f t="array" ref="G38">_xll.ciqfunctions.udf.CIQ(F38,"IQ_CLOSEPRICE",$E$2,"USD")-_xll.ciqfunctions.udf.CIQ(F38,"IQ_CLOSEPRICE",$E$3,"USD")</f>
        <v>3.4599999999999795</v>
      </c>
      <c r="H38" s="9">
        <f>VLOOKUP(F38,'07_30_2025_agix_holdings'!$D$3:$E$48,2,FALSE)/$P$2</f>
        <v>3.1855949030481553E-3</v>
      </c>
      <c r="I38" s="2">
        <f t="shared" si="2"/>
        <v>1.1022158364546552E-2</v>
      </c>
      <c r="J38" s="2">
        <f t="shared" si="0"/>
        <v>2.7815709974103311E-3</v>
      </c>
      <c r="K38" s="6" cm="1">
        <f t="array" ref="K38">_xll.ciqfunctions.udf.CIQ(F38,"IQ_CLOSEPRICE",$E$2,"USD")</f>
        <v>208.48</v>
      </c>
      <c r="L38" s="6">
        <f t="shared" si="1"/>
        <v>0.66413282538747942</v>
      </c>
      <c r="M38" s="2">
        <f t="shared" si="3"/>
        <v>0.57990192154010578</v>
      </c>
      <c r="N38" s="2"/>
      <c r="O38" s="2"/>
      <c r="P38" s="2"/>
    </row>
    <row r="39" spans="1:16" x14ac:dyDescent="0.25">
      <c r="A39" s="2" t="s">
        <v>80</v>
      </c>
      <c r="B39" s="2" t="s">
        <v>4</v>
      </c>
      <c r="C39" s="7">
        <f>VLOOKUP(A39,CHOOSE({1,2},F39:F83,J39:J83),2,FALSE)</f>
        <v>5.3857138096518459E-4</v>
      </c>
      <c r="D39" s="8" t="s">
        <v>81</v>
      </c>
      <c r="E39" s="2"/>
      <c r="F39" s="2" t="s">
        <v>80</v>
      </c>
      <c r="G39" s="2" cm="1">
        <f t="array" ref="G39">_xll.ciqfunctions.udf.CIQ(F39,"IQ_CLOSEPRICE",$E$2,"USD")-_xll.ciqfunctions.udf.CIQ(F39,"IQ_CLOSEPRICE",$E$3,"USD")</f>
        <v>17.370000000000005</v>
      </c>
      <c r="H39" s="9">
        <f>VLOOKUP(F39,'07_30_2025_agix_holdings'!$D$3:$E$48,2,FALSE)/$P$2</f>
        <v>6.1679901312157903E-4</v>
      </c>
      <c r="I39" s="2">
        <f t="shared" si="2"/>
        <v>1.0713798857921831E-2</v>
      </c>
      <c r="J39" s="2">
        <f t="shared" si="0"/>
        <v>5.3857138096518459E-4</v>
      </c>
      <c r="K39" s="6" cm="1">
        <f t="array" ref="K39">_xll.ciqfunctions.udf.CIQ(F39,"IQ_CLOSEPRICE",$E$2,"USD")</f>
        <v>636.02</v>
      </c>
      <c r="L39" s="6">
        <f t="shared" si="1"/>
        <v>0.39229650832558671</v>
      </c>
      <c r="M39" s="2">
        <f t="shared" si="3"/>
        <v>0.34254216972147672</v>
      </c>
      <c r="N39" s="2"/>
      <c r="O39" s="2"/>
      <c r="P39" s="2"/>
    </row>
    <row r="40" spans="1:16" x14ac:dyDescent="0.25">
      <c r="A40" s="2" t="s">
        <v>82</v>
      </c>
      <c r="B40" s="2" t="s">
        <v>13</v>
      </c>
      <c r="C40" s="7">
        <f>VLOOKUP(A40,CHOOSE({1,2},F40:F84,J40:J84),2,FALSE)</f>
        <v>2.0117841467960202E-3</v>
      </c>
      <c r="D40" s="8" t="s">
        <v>83</v>
      </c>
      <c r="E40" s="2"/>
      <c r="F40" s="2" t="s">
        <v>82</v>
      </c>
      <c r="G40" s="2" cm="1">
        <f t="array" ref="G40">_xll.ciqfunctions.udf.CIQ(F40,"IQ_CLOSEPRICE",$E$2,"USD")-_xll.ciqfunctions.udf.CIQ(F40,"IQ_CLOSEPRICE",$E$3,"USD")</f>
        <v>2.7299999999999898</v>
      </c>
      <c r="H40" s="9">
        <f>VLOOKUP(F40,'07_30_2025_agix_holdings'!$D$3:$E$48,2,FALSE)/$P$2</f>
        <v>2.3039963136058982E-3</v>
      </c>
      <c r="I40" s="2">
        <f t="shared" si="2"/>
        <v>6.2899099361440787E-3</v>
      </c>
      <c r="J40" s="2">
        <f t="shared" si="0"/>
        <v>2.0117841467960202E-3</v>
      </c>
      <c r="K40" s="6" cm="1">
        <f t="array" ref="K40">_xll.ciqfunctions.udf.CIQ(F40,"IQ_CLOSEPRICE",$E$2,"USD")</f>
        <v>185.69</v>
      </c>
      <c r="L40" s="6">
        <f t="shared" si="1"/>
        <v>0.4278290754734792</v>
      </c>
      <c r="M40" s="2">
        <f t="shared" si="3"/>
        <v>0.37356819821855297</v>
      </c>
      <c r="N40" s="2"/>
      <c r="O40" s="2"/>
      <c r="P40" s="2"/>
    </row>
    <row r="41" spans="1:16" x14ac:dyDescent="0.25">
      <c r="A41" s="2" t="s">
        <v>84</v>
      </c>
      <c r="B41" s="2" t="s">
        <v>13</v>
      </c>
      <c r="C41" s="7">
        <f>VLOOKUP(A41,CHOOSE({1,2},F41:F85,J41:J85),2,FALSE)</f>
        <v>8.2161823384079135E-3</v>
      </c>
      <c r="D41" s="2" t="s">
        <v>85</v>
      </c>
      <c r="E41" s="2"/>
      <c r="F41" s="2" t="s">
        <v>84</v>
      </c>
      <c r="G41" s="2" cm="1">
        <f t="array" ref="G41">_xll.ciqfunctions.udf.CIQ(F41,"IQ_CLOSEPRICE",$E$2,"USD")-_xll.ciqfunctions.udf.CIQ(F41,"IQ_CLOSEPRICE",$E$3,"USD")</f>
        <v>2.6300000000000026</v>
      </c>
      <c r="H41" s="9">
        <f>VLOOKUP(F41,'07_30_2025_agix_holdings'!$D$3:$E$48,2,FALSE)/$P$2</f>
        <v>9.4095849446640886E-3</v>
      </c>
      <c r="I41" s="2">
        <f t="shared" si="2"/>
        <v>2.4747208404466578E-2</v>
      </c>
      <c r="J41" s="2">
        <f t="shared" si="0"/>
        <v>8.2161823384079135E-3</v>
      </c>
      <c r="K41" s="6" cm="1">
        <f t="array" ref="K41">_xll.ciqfunctions.udf.CIQ(F41,"IQ_CLOSEPRICE",$E$2,"USD")</f>
        <v>57.52</v>
      </c>
      <c r="L41" s="6">
        <f t="shared" si="1"/>
        <v>0.54123932601707836</v>
      </c>
      <c r="M41" s="2">
        <f t="shared" si="3"/>
        <v>0.4725948081052232</v>
      </c>
      <c r="N41" s="2"/>
      <c r="O41" s="2"/>
      <c r="P41" s="2"/>
    </row>
    <row r="42" spans="1:16" x14ac:dyDescent="0.25">
      <c r="A42" s="2" t="s">
        <v>86</v>
      </c>
      <c r="B42" s="2" t="s">
        <v>16</v>
      </c>
      <c r="C42" s="7">
        <f>VLOOKUP(A42,CHOOSE({1,2},F42:F86,J42:J86),2,FALSE)</f>
        <v>2.5161272558191896E-3</v>
      </c>
      <c r="D42" s="2" t="s">
        <v>87</v>
      </c>
      <c r="E42" s="2"/>
      <c r="F42" s="2" t="s">
        <v>86</v>
      </c>
      <c r="G42" s="2" cm="1">
        <f t="array" ref="G42">_xll.ciqfunctions.udf.CIQ(F42,"IQ_CLOSEPRICE",$E$2,"USD")-_xll.ciqfunctions.udf.CIQ(F42,"IQ_CLOSEPRICE",$E$3,"USD")</f>
        <v>6.6299999999999955</v>
      </c>
      <c r="H42" s="9">
        <f>VLOOKUP(F42,'07_30_2025_agix_holdings'!$D$3:$E$48,2,FALSE)/$P$2</f>
        <v>2.8815953894473769E-3</v>
      </c>
      <c r="I42" s="2">
        <f t="shared" si="2"/>
        <v>1.9104977432036097E-2</v>
      </c>
      <c r="J42" s="2">
        <f t="shared" si="0"/>
        <v>2.5161272558191896E-3</v>
      </c>
      <c r="K42" s="6" cm="1">
        <f t="array" ref="K42">_xll.ciqfunctions.udf.CIQ(F42,"IQ_CLOSEPRICE",$E$2,"USD")</f>
        <v>309.26</v>
      </c>
      <c r="L42" s="6">
        <f t="shared" si="1"/>
        <v>0.8911621901404958</v>
      </c>
      <c r="M42" s="2">
        <f t="shared" si="3"/>
        <v>0.77813751513464258</v>
      </c>
      <c r="N42" s="2"/>
      <c r="O42" s="2"/>
      <c r="P42" s="2"/>
    </row>
    <row r="43" spans="1:16" x14ac:dyDescent="0.25">
      <c r="A43" s="2" t="s">
        <v>88</v>
      </c>
      <c r="B43" s="2" t="s">
        <v>4</v>
      </c>
      <c r="C43" s="7">
        <f>VLOOKUP(A43,CHOOSE({1,2},F43:F87,J43:J87),2,FALSE)</f>
        <v>3.3613560119383507E-3</v>
      </c>
      <c r="D43" s="2" t="s">
        <v>89</v>
      </c>
      <c r="E43" s="2"/>
      <c r="F43" s="2" t="s">
        <v>88</v>
      </c>
      <c r="G43" s="2" cm="1">
        <f t="array" ref="G43">_xll.ciqfunctions.udf.CIQ(F43,"IQ_CLOSEPRICE",$E$2,"USD")-_xll.ciqfunctions.udf.CIQ(F43,"IQ_CLOSEPRICE",$E$3,"USD")</f>
        <v>-1.3900000000000148</v>
      </c>
      <c r="H43" s="9">
        <f>VLOOKUP(F43,'07_30_2025_agix_holdings'!$D$3:$E$48,2,FALSE)/$P$2</f>
        <v>3.849593840649855E-3</v>
      </c>
      <c r="I43" s="2">
        <f t="shared" si="2"/>
        <v>-5.3509354385033554E-3</v>
      </c>
      <c r="J43" s="2">
        <f t="shared" si="0"/>
        <v>3.3613560119383507E-3</v>
      </c>
      <c r="K43" s="6" cm="1">
        <f t="array" ref="K43">_xll.ciqfunctions.udf.CIQ(F43,"IQ_CLOSEPRICE",$E$2,"USD")</f>
        <v>140.19999999999999</v>
      </c>
      <c r="L43" s="6">
        <f t="shared" si="1"/>
        <v>0.53971305645910961</v>
      </c>
      <c r="M43" s="2">
        <f t="shared" si="3"/>
        <v>0.47126211287375674</v>
      </c>
      <c r="N43" s="2"/>
      <c r="O43" s="2"/>
      <c r="P43" s="2"/>
    </row>
    <row r="44" spans="1:16" x14ac:dyDescent="0.25">
      <c r="A44" s="2" t="s">
        <v>90</v>
      </c>
      <c r="B44" s="2" t="s">
        <v>13</v>
      </c>
      <c r="C44" s="7">
        <f>VLOOKUP(A44,CHOOSE({1,2},F44:F88,J44:J88),2,FALSE)</f>
        <v>1.7253843203424203E-3</v>
      </c>
      <c r="D44" s="2" t="s">
        <v>91</v>
      </c>
      <c r="E44" s="2"/>
      <c r="F44" s="2" t="s">
        <v>90</v>
      </c>
      <c r="G44" s="2" cm="1">
        <f t="array" ref="G44">_xll.ciqfunctions.udf.CIQ(F44,"IQ_CLOSEPRICE",$E$2,"USD")-_xll.ciqfunctions.udf.CIQ(F44,"IQ_CLOSEPRICE",$E$3,"USD")</f>
        <v>2.9000000000000057</v>
      </c>
      <c r="H44" s="9">
        <f>VLOOKUP(F44,'07_30_2025_agix_holdings'!$D$3:$E$48,2,FALSE)/$P$2</f>
        <v>1.9759968384050587E-3</v>
      </c>
      <c r="I44" s="2">
        <f t="shared" si="2"/>
        <v>5.7303908313746819E-3</v>
      </c>
      <c r="J44" s="2">
        <f t="shared" si="0"/>
        <v>1.7253843203424203E-3</v>
      </c>
      <c r="K44" s="6" cm="1">
        <f t="array" ref="K44">_xll.ciqfunctions.udf.CIQ(F44,"IQ_CLOSEPRICE",$E$2,"USD")</f>
        <v>225.12</v>
      </c>
      <c r="L44" s="6">
        <f t="shared" si="1"/>
        <v>0.44483640826174681</v>
      </c>
      <c r="M44" s="2">
        <f t="shared" si="3"/>
        <v>0.38841851819548567</v>
      </c>
      <c r="N44" s="2"/>
      <c r="O44" s="2"/>
      <c r="P44" s="2"/>
    </row>
    <row r="45" spans="1:16" x14ac:dyDescent="0.25">
      <c r="A45" s="2" t="s">
        <v>92</v>
      </c>
      <c r="B45" s="2" t="s">
        <v>16</v>
      </c>
      <c r="C45" s="7">
        <f>VLOOKUP(A45,CHOOSE({1,2},F45:F89,J45:J89),2,FALSE)</f>
        <v>1.3803074562739363E-3</v>
      </c>
      <c r="D45" s="2" t="s">
        <v>93</v>
      </c>
      <c r="E45" s="2"/>
      <c r="F45" s="2" t="s">
        <v>92</v>
      </c>
      <c r="G45" s="2" cm="1">
        <f t="array" ref="G45">_xll.ciqfunctions.udf.CIQ(F45,"IQ_CLOSEPRICE",$E$2,"USD")-_xll.ciqfunctions.udf.CIQ(F45,"IQ_CLOSEPRICE",$E$3,"USD")</f>
        <v>5.5900000000000318</v>
      </c>
      <c r="H45" s="9">
        <f>VLOOKUP(F45,'07_30_2025_agix_holdings'!$D$3:$E$48,2,FALSE)/$P$2</f>
        <v>1.5807974707240469E-3</v>
      </c>
      <c r="I45" s="2">
        <f t="shared" si="2"/>
        <v>8.836657861347472E-3</v>
      </c>
      <c r="J45" s="2">
        <f t="shared" si="0"/>
        <v>1.3803074562739363E-3</v>
      </c>
      <c r="K45" s="6" cm="1">
        <f t="array" ref="K45">_xll.ciqfunctions.udf.CIQ(F45,"IQ_CLOSEPRICE",$E$2,"USD")</f>
        <v>285.86</v>
      </c>
      <c r="L45" s="6">
        <f t="shared" si="1"/>
        <v>0.45188676498117608</v>
      </c>
      <c r="M45" s="2">
        <f t="shared" si="3"/>
        <v>0.39457468945046742</v>
      </c>
      <c r="N45" s="2"/>
      <c r="O45" s="2"/>
      <c r="P45" s="2"/>
    </row>
    <row r="46" spans="1:16" x14ac:dyDescent="0.25">
      <c r="A46" s="2"/>
      <c r="B46" s="2"/>
      <c r="C46" s="2"/>
      <c r="D46" s="2"/>
      <c r="E46" s="2"/>
      <c r="N46" s="2"/>
      <c r="O46" s="2"/>
      <c r="P46" s="2"/>
    </row>
    <row r="47" spans="1:16" x14ac:dyDescent="0.25">
      <c r="I47" s="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2999-B0FF-44F5-A747-2A793E7FABEE}">
  <dimension ref="A1:F48"/>
  <sheetViews>
    <sheetView workbookViewId="0">
      <selection activeCell="F14" sqref="F14"/>
    </sheetView>
  </sheetViews>
  <sheetFormatPr defaultRowHeight="14" x14ac:dyDescent="0.25"/>
  <cols>
    <col min="1" max="1" width="11.36328125" style="17" customWidth="1"/>
    <col min="2" max="2" width="28.1796875" style="17" customWidth="1"/>
    <col min="3" max="3" width="9.36328125" style="17" customWidth="1"/>
    <col min="4" max="4" width="15.7265625" style="17" bestFit="1" customWidth="1"/>
    <col min="5" max="5" width="19.26953125" style="17" customWidth="1"/>
    <col min="6" max="6" width="16.81640625" style="17" bestFit="1" customWidth="1"/>
    <col min="7" max="16384" width="8.7265625" style="17"/>
  </cols>
  <sheetData>
    <row r="1" spans="1:6" x14ac:dyDescent="0.25">
      <c r="A1" s="17" t="s">
        <v>119</v>
      </c>
      <c r="B1" s="17" t="s">
        <v>120</v>
      </c>
      <c r="C1" s="17" t="s">
        <v>121</v>
      </c>
    </row>
    <row r="2" spans="1:6" x14ac:dyDescent="0.25">
      <c r="A2" s="17" t="s">
        <v>94</v>
      </c>
      <c r="B2" s="17" t="s">
        <v>95</v>
      </c>
      <c r="C2" s="17" t="s">
        <v>96</v>
      </c>
      <c r="D2" s="17" t="s">
        <v>0</v>
      </c>
      <c r="E2" s="17" t="s">
        <v>97</v>
      </c>
      <c r="F2" s="17" t="s">
        <v>98</v>
      </c>
    </row>
    <row r="3" spans="1:6" x14ac:dyDescent="0.25">
      <c r="A3" s="17">
        <v>1</v>
      </c>
      <c r="B3" s="17" t="s">
        <v>47</v>
      </c>
      <c r="C3" s="17">
        <v>6.98</v>
      </c>
      <c r="D3" s="18" t="s">
        <v>46</v>
      </c>
      <c r="E3" s="19">
        <v>4549</v>
      </c>
      <c r="F3" s="19">
        <v>3162510</v>
      </c>
    </row>
    <row r="4" spans="1:6" x14ac:dyDescent="0.25">
      <c r="A4" s="17">
        <v>2</v>
      </c>
      <c r="B4" s="17" t="s">
        <v>51</v>
      </c>
      <c r="C4" s="17">
        <v>5.21</v>
      </c>
      <c r="D4" s="18" t="s">
        <v>50</v>
      </c>
      <c r="E4" s="19">
        <v>4599</v>
      </c>
      <c r="F4" s="19">
        <v>2360391</v>
      </c>
    </row>
    <row r="5" spans="1:6" x14ac:dyDescent="0.25">
      <c r="A5" s="17">
        <v>3</v>
      </c>
      <c r="B5" s="17" t="s">
        <v>17</v>
      </c>
      <c r="C5" s="17">
        <v>5.01</v>
      </c>
      <c r="D5" s="18" t="s">
        <v>15</v>
      </c>
      <c r="E5" s="19">
        <v>9862</v>
      </c>
      <c r="F5" s="19">
        <v>2270134</v>
      </c>
    </row>
    <row r="6" spans="1:6" x14ac:dyDescent="0.25">
      <c r="A6" s="17">
        <v>4</v>
      </c>
      <c r="B6" s="17" t="s">
        <v>61</v>
      </c>
      <c r="C6" s="17">
        <v>4.8</v>
      </c>
      <c r="D6" s="18" t="s">
        <v>60</v>
      </c>
      <c r="E6" s="19">
        <v>12139</v>
      </c>
      <c r="F6" s="19">
        <v>2176159</v>
      </c>
    </row>
    <row r="7" spans="1:6" x14ac:dyDescent="0.25">
      <c r="A7" s="17">
        <v>5</v>
      </c>
      <c r="B7" s="17" t="s">
        <v>39</v>
      </c>
      <c r="C7" s="17">
        <v>3.52</v>
      </c>
      <c r="D7" s="18" t="s">
        <v>38</v>
      </c>
      <c r="E7" s="19">
        <v>8127</v>
      </c>
      <c r="F7" s="19">
        <v>1597199</v>
      </c>
    </row>
    <row r="8" spans="1:6" x14ac:dyDescent="0.25">
      <c r="A8" s="17">
        <v>6</v>
      </c>
      <c r="B8" s="17" t="s">
        <v>99</v>
      </c>
      <c r="C8" s="17">
        <v>3.31</v>
      </c>
      <c r="D8" s="18"/>
      <c r="F8" s="19">
        <v>1500020</v>
      </c>
    </row>
    <row r="9" spans="1:6" x14ac:dyDescent="0.25">
      <c r="A9" s="17">
        <v>7</v>
      </c>
      <c r="B9" s="17" t="s">
        <v>11</v>
      </c>
      <c r="C9" s="17">
        <v>3.07</v>
      </c>
      <c r="D9" s="18" t="s">
        <v>10</v>
      </c>
      <c r="E9" s="19">
        <v>6653</v>
      </c>
      <c r="F9" s="19">
        <v>1390810</v>
      </c>
    </row>
    <row r="10" spans="1:6" x14ac:dyDescent="0.25">
      <c r="A10" s="17">
        <v>8</v>
      </c>
      <c r="B10" s="17" t="s">
        <v>55</v>
      </c>
      <c r="C10" s="17">
        <v>2.9</v>
      </c>
      <c r="D10" s="18" t="s">
        <v>54</v>
      </c>
      <c r="E10" s="19">
        <v>25613</v>
      </c>
      <c r="F10" s="19">
        <v>1313691</v>
      </c>
    </row>
    <row r="11" spans="1:6" x14ac:dyDescent="0.25">
      <c r="A11" s="17">
        <v>9</v>
      </c>
      <c r="B11" s="17" t="s">
        <v>63</v>
      </c>
      <c r="C11" s="17">
        <v>2.87</v>
      </c>
      <c r="D11" s="18" t="s">
        <v>62</v>
      </c>
      <c r="E11" s="19">
        <v>5191</v>
      </c>
      <c r="F11" s="19">
        <v>1300865</v>
      </c>
    </row>
    <row r="12" spans="1:6" x14ac:dyDescent="0.25">
      <c r="A12" s="17">
        <v>10</v>
      </c>
      <c r="B12" s="17" t="s">
        <v>25</v>
      </c>
      <c r="C12" s="17">
        <v>2.84</v>
      </c>
      <c r="D12" s="18" t="s">
        <v>24</v>
      </c>
      <c r="E12" s="19">
        <v>4255</v>
      </c>
      <c r="F12" s="19">
        <v>1287648</v>
      </c>
    </row>
    <row r="13" spans="1:6" x14ac:dyDescent="0.25">
      <c r="A13" s="17">
        <v>11</v>
      </c>
      <c r="B13" s="17" t="s">
        <v>101</v>
      </c>
      <c r="C13" s="17">
        <v>2.81</v>
      </c>
      <c r="D13" s="18" t="s">
        <v>66</v>
      </c>
      <c r="E13" s="19">
        <v>8028</v>
      </c>
      <c r="F13" s="19">
        <v>1273321</v>
      </c>
    </row>
    <row r="14" spans="1:6" x14ac:dyDescent="0.25">
      <c r="A14" s="17">
        <v>12</v>
      </c>
      <c r="B14" s="17" t="s">
        <v>100</v>
      </c>
      <c r="C14" s="17">
        <v>2.64</v>
      </c>
      <c r="D14" s="18"/>
      <c r="F14" s="19">
        <v>1194543</v>
      </c>
    </row>
    <row r="15" spans="1:6" x14ac:dyDescent="0.25">
      <c r="A15" s="17">
        <v>13</v>
      </c>
      <c r="B15" s="17" t="s">
        <v>87</v>
      </c>
      <c r="C15" s="17">
        <v>2.54</v>
      </c>
      <c r="D15" s="18" t="s">
        <v>86</v>
      </c>
      <c r="E15" s="19">
        <v>3602</v>
      </c>
      <c r="F15" s="19">
        <v>1149182</v>
      </c>
    </row>
    <row r="16" spans="1:6" x14ac:dyDescent="0.25">
      <c r="A16" s="17">
        <v>14</v>
      </c>
      <c r="B16" s="17" t="s">
        <v>29</v>
      </c>
      <c r="C16" s="17">
        <v>2.5099999999999998</v>
      </c>
      <c r="D16" s="18" t="s">
        <v>28</v>
      </c>
      <c r="E16" s="19">
        <v>4288</v>
      </c>
      <c r="F16" s="19">
        <v>1135505</v>
      </c>
    </row>
    <row r="17" spans="1:6" x14ac:dyDescent="0.25">
      <c r="A17" s="17">
        <v>15</v>
      </c>
      <c r="B17" s="17" t="s">
        <v>59</v>
      </c>
      <c r="C17" s="17">
        <v>2.4700000000000002</v>
      </c>
      <c r="D17" s="18" t="s">
        <v>58</v>
      </c>
      <c r="E17" s="19">
        <v>1143</v>
      </c>
      <c r="F17" s="19">
        <v>1117260</v>
      </c>
    </row>
    <row r="18" spans="1:6" x14ac:dyDescent="0.25">
      <c r="A18" s="17">
        <v>16</v>
      </c>
      <c r="B18" s="17" t="s">
        <v>102</v>
      </c>
      <c r="C18" s="17">
        <v>2.4300000000000002</v>
      </c>
      <c r="D18" s="18" t="s">
        <v>72</v>
      </c>
      <c r="E18" s="19">
        <v>8831</v>
      </c>
      <c r="F18" s="19">
        <v>1103345</v>
      </c>
    </row>
    <row r="19" spans="1:6" x14ac:dyDescent="0.25">
      <c r="A19" s="17">
        <v>17</v>
      </c>
      <c r="B19" s="17" t="s">
        <v>103</v>
      </c>
      <c r="C19" s="17">
        <v>2.3199999999999998</v>
      </c>
      <c r="D19" s="18" t="s">
        <v>6</v>
      </c>
      <c r="E19" s="19">
        <v>27000</v>
      </c>
      <c r="F19" s="19">
        <v>1049788</v>
      </c>
    </row>
    <row r="20" spans="1:6" x14ac:dyDescent="0.25">
      <c r="A20" s="17">
        <v>18</v>
      </c>
      <c r="B20" s="17" t="s">
        <v>57</v>
      </c>
      <c r="C20" s="17">
        <v>2.27</v>
      </c>
      <c r="D20" s="18" t="s">
        <v>56</v>
      </c>
      <c r="E20" s="19">
        <v>5116</v>
      </c>
      <c r="F20" s="19">
        <v>1027549</v>
      </c>
    </row>
    <row r="21" spans="1:6" x14ac:dyDescent="0.25">
      <c r="A21" s="17">
        <v>19</v>
      </c>
      <c r="B21" s="17" t="s">
        <v>75</v>
      </c>
      <c r="C21" s="17">
        <v>2.0699999999999998</v>
      </c>
      <c r="D21" s="18" t="s">
        <v>74</v>
      </c>
      <c r="E21" s="19">
        <v>3229</v>
      </c>
      <c r="F21" s="19">
        <v>937844</v>
      </c>
    </row>
    <row r="22" spans="1:6" x14ac:dyDescent="0.25">
      <c r="A22" s="17">
        <v>20</v>
      </c>
      <c r="B22" s="17" t="s">
        <v>104</v>
      </c>
      <c r="C22" s="17">
        <v>1.94</v>
      </c>
      <c r="D22" s="18" t="s">
        <v>30</v>
      </c>
      <c r="E22" s="19">
        <v>5918</v>
      </c>
      <c r="F22" s="19">
        <v>881072</v>
      </c>
    </row>
    <row r="23" spans="1:6" x14ac:dyDescent="0.25">
      <c r="A23" s="17">
        <v>21</v>
      </c>
      <c r="B23" s="17" t="s">
        <v>79</v>
      </c>
      <c r="C23" s="17">
        <v>1.94</v>
      </c>
      <c r="D23" s="18" t="s">
        <v>78</v>
      </c>
      <c r="E23" s="19">
        <v>3982</v>
      </c>
      <c r="F23" s="19">
        <v>877155</v>
      </c>
    </row>
    <row r="24" spans="1:6" x14ac:dyDescent="0.25">
      <c r="A24" s="17">
        <v>22</v>
      </c>
      <c r="B24" s="17" t="s">
        <v>5</v>
      </c>
      <c r="C24" s="17">
        <v>1.88</v>
      </c>
      <c r="D24" s="18" t="s">
        <v>3</v>
      </c>
      <c r="E24" s="19">
        <v>4477</v>
      </c>
      <c r="F24" s="19">
        <v>853055</v>
      </c>
    </row>
    <row r="25" spans="1:6" x14ac:dyDescent="0.25">
      <c r="A25" s="17">
        <v>23</v>
      </c>
      <c r="B25" s="17" t="s">
        <v>14</v>
      </c>
      <c r="C25" s="17">
        <v>1.74</v>
      </c>
      <c r="D25" s="18" t="s">
        <v>12</v>
      </c>
      <c r="E25" s="19">
        <v>2171</v>
      </c>
      <c r="F25" s="19">
        <v>790244</v>
      </c>
    </row>
    <row r="26" spans="1:6" x14ac:dyDescent="0.25">
      <c r="A26" s="17">
        <v>24</v>
      </c>
      <c r="B26" s="17" t="s">
        <v>37</v>
      </c>
      <c r="C26" s="17">
        <v>1.69</v>
      </c>
      <c r="D26" s="18" t="s">
        <v>36</v>
      </c>
      <c r="E26" s="19">
        <v>8709</v>
      </c>
      <c r="F26" s="19">
        <v>766305</v>
      </c>
    </row>
    <row r="27" spans="1:6" x14ac:dyDescent="0.25">
      <c r="A27" s="17">
        <v>25</v>
      </c>
      <c r="B27" s="17" t="s">
        <v>105</v>
      </c>
      <c r="C27" s="17">
        <v>1.67</v>
      </c>
      <c r="D27" s="18" t="s">
        <v>76</v>
      </c>
      <c r="E27" s="19">
        <v>6152</v>
      </c>
      <c r="F27" s="19">
        <v>758793</v>
      </c>
    </row>
    <row r="28" spans="1:6" x14ac:dyDescent="0.25">
      <c r="A28" s="17">
        <v>26</v>
      </c>
      <c r="B28" s="17" t="s">
        <v>49</v>
      </c>
      <c r="C28" s="17">
        <v>1.64</v>
      </c>
      <c r="D28" s="18" t="s">
        <v>48</v>
      </c>
      <c r="E28" s="19">
        <v>9083</v>
      </c>
      <c r="F28" s="19">
        <v>742444</v>
      </c>
    </row>
    <row r="29" spans="1:6" x14ac:dyDescent="0.25">
      <c r="A29" s="17">
        <v>27</v>
      </c>
      <c r="B29" s="17" t="s">
        <v>106</v>
      </c>
      <c r="C29" s="17">
        <v>1.53</v>
      </c>
      <c r="D29" s="18" t="s">
        <v>88</v>
      </c>
      <c r="E29" s="19">
        <v>4812</v>
      </c>
      <c r="F29" s="19">
        <v>693746</v>
      </c>
    </row>
    <row r="30" spans="1:6" x14ac:dyDescent="0.25">
      <c r="A30" s="17">
        <v>28</v>
      </c>
      <c r="B30" s="17" t="s">
        <v>45</v>
      </c>
      <c r="C30" s="17">
        <v>1.5</v>
      </c>
      <c r="D30" s="18" t="s">
        <v>44</v>
      </c>
      <c r="E30" s="19">
        <v>2790</v>
      </c>
      <c r="F30" s="19">
        <v>681764</v>
      </c>
    </row>
    <row r="31" spans="1:6" x14ac:dyDescent="0.25">
      <c r="A31" s="17">
        <v>29</v>
      </c>
      <c r="B31" s="17" t="s">
        <v>85</v>
      </c>
      <c r="C31" s="17">
        <v>1.5</v>
      </c>
      <c r="D31" s="18" t="s">
        <v>84</v>
      </c>
      <c r="E31" s="19">
        <v>11762</v>
      </c>
      <c r="F31" s="19">
        <v>679961</v>
      </c>
    </row>
    <row r="32" spans="1:6" x14ac:dyDescent="0.25">
      <c r="A32" s="17">
        <v>30</v>
      </c>
      <c r="B32" s="17" t="s">
        <v>108</v>
      </c>
      <c r="C32" s="17">
        <v>1.49</v>
      </c>
      <c r="D32" s="18" t="s">
        <v>34</v>
      </c>
      <c r="E32" s="19">
        <v>1976</v>
      </c>
      <c r="F32" s="19">
        <v>674488</v>
      </c>
    </row>
    <row r="33" spans="1:6" x14ac:dyDescent="0.25">
      <c r="A33" s="17">
        <v>31</v>
      </c>
      <c r="B33" s="17" t="s">
        <v>107</v>
      </c>
      <c r="C33" s="17">
        <v>1.47</v>
      </c>
      <c r="D33" s="18" t="s">
        <v>42</v>
      </c>
      <c r="E33" s="19">
        <v>17345</v>
      </c>
      <c r="F33" s="19">
        <v>668303</v>
      </c>
    </row>
    <row r="34" spans="1:6" x14ac:dyDescent="0.25">
      <c r="A34" s="17">
        <v>32</v>
      </c>
      <c r="B34" s="17" t="s">
        <v>33</v>
      </c>
      <c r="C34" s="17">
        <v>1.44</v>
      </c>
      <c r="D34" s="18" t="s">
        <v>32</v>
      </c>
      <c r="E34" s="19">
        <v>1795</v>
      </c>
      <c r="F34" s="19">
        <v>652141</v>
      </c>
    </row>
    <row r="35" spans="1:6" x14ac:dyDescent="0.25">
      <c r="A35" s="17">
        <v>33</v>
      </c>
      <c r="B35" s="17" t="s">
        <v>19</v>
      </c>
      <c r="C35" s="17">
        <v>1.37</v>
      </c>
      <c r="D35" s="18" t="s">
        <v>18</v>
      </c>
      <c r="E35" s="19">
        <v>5084</v>
      </c>
      <c r="F35" s="19">
        <v>620706</v>
      </c>
    </row>
    <row r="36" spans="1:6" x14ac:dyDescent="0.25">
      <c r="A36" s="17">
        <v>34</v>
      </c>
      <c r="B36" s="17" t="s">
        <v>109</v>
      </c>
      <c r="C36" s="17">
        <v>1.3</v>
      </c>
      <c r="D36" s="18" t="s">
        <v>90</v>
      </c>
      <c r="E36" s="19">
        <v>2470</v>
      </c>
      <c r="F36" s="19">
        <v>587070</v>
      </c>
    </row>
    <row r="37" spans="1:6" x14ac:dyDescent="0.25">
      <c r="A37" s="17">
        <v>35</v>
      </c>
      <c r="B37" s="17" t="s">
        <v>93</v>
      </c>
      <c r="C37" s="17">
        <v>1.25</v>
      </c>
      <c r="D37" s="18" t="s">
        <v>92</v>
      </c>
      <c r="E37" s="19">
        <v>1976</v>
      </c>
      <c r="F37" s="19">
        <v>568554</v>
      </c>
    </row>
    <row r="38" spans="1:6" x14ac:dyDescent="0.25">
      <c r="A38" s="17">
        <v>36</v>
      </c>
      <c r="B38" s="17" t="s">
        <v>110</v>
      </c>
      <c r="C38" s="17">
        <v>1.25</v>
      </c>
      <c r="D38" s="18" t="s">
        <v>82</v>
      </c>
      <c r="E38" s="19">
        <v>2880</v>
      </c>
      <c r="F38" s="19">
        <v>567907</v>
      </c>
    </row>
    <row r="39" spans="1:6" x14ac:dyDescent="0.25">
      <c r="A39" s="17">
        <v>37</v>
      </c>
      <c r="B39" s="17" t="s">
        <v>23</v>
      </c>
      <c r="C39" s="17">
        <v>1.23</v>
      </c>
      <c r="D39" s="18" t="s">
        <v>122</v>
      </c>
      <c r="E39" s="17">
        <v>776</v>
      </c>
      <c r="F39" s="19">
        <v>559007</v>
      </c>
    </row>
    <row r="40" spans="1:6" x14ac:dyDescent="0.25">
      <c r="A40" s="17">
        <v>38</v>
      </c>
      <c r="B40" s="17" t="s">
        <v>111</v>
      </c>
      <c r="C40" s="17">
        <v>1.22</v>
      </c>
      <c r="D40" s="18" t="s">
        <v>68</v>
      </c>
      <c r="E40" s="19">
        <v>9341</v>
      </c>
      <c r="F40" s="19">
        <v>553267</v>
      </c>
    </row>
    <row r="41" spans="1:6" x14ac:dyDescent="0.25">
      <c r="A41" s="17">
        <v>39</v>
      </c>
      <c r="B41" s="17" t="s">
        <v>53</v>
      </c>
      <c r="C41" s="17">
        <v>1.18</v>
      </c>
      <c r="D41" s="18" t="s">
        <v>52</v>
      </c>
      <c r="E41" s="19">
        <v>4646</v>
      </c>
      <c r="F41" s="19">
        <v>533082</v>
      </c>
    </row>
    <row r="42" spans="1:6" x14ac:dyDescent="0.25">
      <c r="A42" s="17">
        <v>40</v>
      </c>
      <c r="B42" s="17" t="s">
        <v>65</v>
      </c>
      <c r="C42" s="17">
        <v>1.1599999999999999</v>
      </c>
      <c r="D42" s="18" t="s">
        <v>64</v>
      </c>
      <c r="E42" s="19">
        <v>2872</v>
      </c>
      <c r="F42" s="19">
        <v>525662</v>
      </c>
    </row>
    <row r="43" spans="1:6" x14ac:dyDescent="0.25">
      <c r="A43" s="17">
        <v>41</v>
      </c>
      <c r="B43" s="17" t="s">
        <v>41</v>
      </c>
      <c r="C43" s="17">
        <v>1.1399999999999999</v>
      </c>
      <c r="D43" s="18" t="s">
        <v>40</v>
      </c>
      <c r="E43" s="19">
        <v>11195</v>
      </c>
      <c r="F43" s="19">
        <v>516873</v>
      </c>
    </row>
    <row r="44" spans="1:6" x14ac:dyDescent="0.25">
      <c r="A44" s="17">
        <v>42</v>
      </c>
      <c r="B44" s="17" t="s">
        <v>27</v>
      </c>
      <c r="C44" s="17">
        <v>1.1100000000000001</v>
      </c>
      <c r="D44" s="18" t="s">
        <v>26</v>
      </c>
      <c r="E44" s="19">
        <v>19119</v>
      </c>
      <c r="F44" s="19">
        <v>504742</v>
      </c>
    </row>
    <row r="45" spans="1:6" x14ac:dyDescent="0.25">
      <c r="A45" s="17">
        <v>43</v>
      </c>
      <c r="B45" s="17" t="s">
        <v>81</v>
      </c>
      <c r="C45" s="17">
        <v>1.1000000000000001</v>
      </c>
      <c r="D45" s="18" t="s">
        <v>80</v>
      </c>
      <c r="E45" s="17">
        <v>771</v>
      </c>
      <c r="F45" s="19">
        <v>497565</v>
      </c>
    </row>
    <row r="46" spans="1:6" x14ac:dyDescent="0.25">
      <c r="A46" s="17">
        <v>44</v>
      </c>
      <c r="B46" s="17" t="s">
        <v>112</v>
      </c>
      <c r="C46" s="17">
        <v>0.99</v>
      </c>
      <c r="D46" s="18" t="s">
        <v>20</v>
      </c>
      <c r="E46" s="19">
        <v>2735</v>
      </c>
      <c r="F46" s="19">
        <v>446694</v>
      </c>
    </row>
    <row r="47" spans="1:6" x14ac:dyDescent="0.25">
      <c r="A47" s="17">
        <v>45</v>
      </c>
      <c r="B47" s="17" t="s">
        <v>71</v>
      </c>
      <c r="C47" s="17">
        <v>0.88</v>
      </c>
      <c r="D47" s="18" t="s">
        <v>70</v>
      </c>
      <c r="E47" s="19">
        <v>2521</v>
      </c>
      <c r="F47" s="19">
        <v>400990</v>
      </c>
    </row>
    <row r="48" spans="1:6" x14ac:dyDescent="0.25">
      <c r="A48" s="17">
        <v>46</v>
      </c>
      <c r="B48" s="17" t="s">
        <v>113</v>
      </c>
      <c r="C48" s="17">
        <v>0.62</v>
      </c>
      <c r="D48" s="18" t="s">
        <v>8</v>
      </c>
      <c r="E48" s="19">
        <v>6000</v>
      </c>
      <c r="F48" s="19">
        <v>278732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shares</vt:lpstr>
      <vt:lpstr>07_30_2025_agix_holdings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2025-08-05T07:19:44Z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