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Utente\Dropbox (Politecnico Di Torino Studenti)\PC\Desktop\poli\3° anno\tesi\"/>
    </mc:Choice>
  </mc:AlternateContent>
  <xr:revisionPtr revIDLastSave="0" documentId="13_ncr:1_{502A3FDE-5777-4D5A-BE0B-B90E43BF1F00}" xr6:coauthVersionLast="47" xr6:coauthVersionMax="47" xr10:uidLastSave="{00000000-0000-0000-0000-000000000000}"/>
  <bookViews>
    <workbookView xWindow="-110" yWindow="-110" windowWidth="19420" windowHeight="10420" xr2:uid="{E4402834-03D8-C84B-BF2A-10440B6012D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80" i="1" l="1"/>
  <c r="E174" i="1"/>
  <c r="E22" i="1"/>
  <c r="BA7" i="1"/>
  <c r="AH205" i="1"/>
  <c r="AH207" i="1"/>
  <c r="AH203" i="1"/>
  <c r="AH209" i="1"/>
  <c r="AH208" i="1"/>
  <c r="AH206" i="1"/>
  <c r="AH204" i="1"/>
  <c r="AH202" i="1"/>
  <c r="AH201" i="1"/>
  <c r="AH174" i="1"/>
  <c r="AH173" i="1"/>
  <c r="AH179" i="1"/>
  <c r="AH178" i="1"/>
  <c r="AH177" i="1"/>
  <c r="AH176" i="1"/>
  <c r="AH175" i="1"/>
  <c r="AH172" i="1"/>
  <c r="AH24" i="1"/>
  <c r="AH25" i="1"/>
  <c r="AH23" i="1"/>
  <c r="AH22" i="1"/>
  <c r="AH21" i="1"/>
  <c r="AH20" i="1"/>
  <c r="AH19" i="1"/>
  <c r="AH18" i="1"/>
  <c r="AH17" i="1"/>
  <c r="AH49" i="1"/>
  <c r="AH48" i="1"/>
  <c r="AH47" i="1"/>
  <c r="AH46" i="1"/>
  <c r="AH45" i="1"/>
  <c r="AH44" i="1"/>
  <c r="AH43" i="1"/>
  <c r="AH42" i="1"/>
  <c r="AH41" i="1"/>
  <c r="AH77" i="1"/>
  <c r="AH76" i="1"/>
  <c r="AH75" i="1"/>
  <c r="AH74" i="1"/>
  <c r="AH73" i="1"/>
  <c r="AH72" i="1"/>
  <c r="AH71" i="1"/>
  <c r="AH70" i="1"/>
  <c r="AH69" i="1"/>
  <c r="AH101" i="1"/>
  <c r="AH100" i="1"/>
  <c r="AH99" i="1"/>
  <c r="AH98" i="1"/>
  <c r="AH97" i="1"/>
  <c r="AH96" i="1"/>
  <c r="AH95" i="1"/>
  <c r="AH94" i="1"/>
  <c r="AH93" i="1"/>
  <c r="AI161" i="1"/>
  <c r="AH144" i="1"/>
  <c r="AH152" i="1"/>
  <c r="AH151" i="1"/>
  <c r="AH150" i="1"/>
  <c r="AH149" i="1"/>
  <c r="AH148" i="1"/>
  <c r="AH147" i="1"/>
  <c r="AH146" i="1"/>
  <c r="AH145" i="1"/>
  <c r="AH127" i="1"/>
  <c r="AH128" i="1"/>
  <c r="AH126" i="1"/>
  <c r="AH124" i="1"/>
  <c r="AH125" i="1"/>
  <c r="AH123" i="1"/>
  <c r="AH121" i="1"/>
  <c r="AH122" i="1"/>
  <c r="AH120" i="1"/>
  <c r="AH109" i="1"/>
  <c r="AV116" i="1"/>
  <c r="AU116" i="1"/>
  <c r="AT116" i="1"/>
  <c r="AS116" i="1"/>
  <c r="AR116" i="1"/>
  <c r="AQ116" i="1"/>
  <c r="AV115" i="1"/>
  <c r="AU115" i="1"/>
  <c r="AT115" i="1"/>
  <c r="AS115" i="1"/>
  <c r="AR115" i="1"/>
  <c r="AQ115" i="1"/>
  <c r="AV114" i="1"/>
  <c r="AU114" i="1"/>
  <c r="AT114" i="1"/>
  <c r="AS114" i="1"/>
  <c r="AR114" i="1"/>
  <c r="AV113" i="1"/>
  <c r="AU113" i="1"/>
  <c r="AT113" i="1"/>
  <c r="AS113" i="1"/>
  <c r="AR113" i="1"/>
  <c r="AQ113" i="1"/>
  <c r="AV112" i="1"/>
  <c r="AU112" i="1"/>
  <c r="AT112" i="1"/>
  <c r="AS112" i="1"/>
  <c r="AR112" i="1"/>
  <c r="AQ112" i="1"/>
  <c r="AV65" i="1"/>
  <c r="AU65" i="1"/>
  <c r="AT65" i="1"/>
  <c r="AS65" i="1"/>
  <c r="AR65" i="1"/>
  <c r="AQ65" i="1"/>
  <c r="AV64" i="1"/>
  <c r="AU64" i="1"/>
  <c r="AT64" i="1"/>
  <c r="AS64" i="1"/>
  <c r="AR64" i="1"/>
  <c r="AQ64" i="1"/>
  <c r="AV63" i="1"/>
  <c r="AU63" i="1"/>
  <c r="AT63" i="1"/>
  <c r="AS63" i="1"/>
  <c r="AR63" i="1"/>
  <c r="AQ63" i="1"/>
  <c r="AV62" i="1"/>
  <c r="AU62" i="1"/>
  <c r="AT62" i="1"/>
  <c r="AS62" i="1"/>
  <c r="AR62" i="1"/>
  <c r="AQ62" i="1"/>
  <c r="AV61" i="1"/>
  <c r="AU61" i="1"/>
  <c r="AT61" i="1"/>
  <c r="AS61" i="1"/>
  <c r="AR61" i="1"/>
  <c r="AQ61" i="1"/>
  <c r="AV13" i="1"/>
  <c r="AV12" i="1"/>
  <c r="AV11" i="1"/>
  <c r="AV10" i="1"/>
  <c r="AV9" i="1"/>
  <c r="AT13" i="1"/>
  <c r="AT12" i="1"/>
  <c r="AT11" i="1"/>
  <c r="AT10" i="1"/>
  <c r="AT9" i="1"/>
  <c r="AR13" i="1"/>
  <c r="AR12" i="1"/>
  <c r="AR11" i="1"/>
  <c r="AR10" i="1"/>
  <c r="AR9" i="1"/>
  <c r="AU13" i="1"/>
  <c r="AU12" i="1"/>
  <c r="AU11" i="1"/>
  <c r="AU10" i="1"/>
  <c r="AU9" i="1"/>
  <c r="AS13" i="1"/>
  <c r="AS12" i="1"/>
  <c r="AS11" i="1"/>
  <c r="AS10" i="1"/>
  <c r="AS9" i="1"/>
  <c r="AQ13" i="1"/>
  <c r="AQ12" i="1"/>
  <c r="AQ11" i="1"/>
  <c r="AQ10" i="1"/>
  <c r="AQ9" i="1"/>
  <c r="F22" i="1"/>
  <c r="AI198" i="1"/>
  <c r="AH198" i="1"/>
  <c r="AI197" i="1"/>
  <c r="AH197" i="1"/>
  <c r="AI196" i="1"/>
  <c r="AH196" i="1"/>
  <c r="AH195" i="1"/>
  <c r="AH194" i="1"/>
  <c r="AH193" i="1"/>
  <c r="AI192" i="1"/>
  <c r="AH192" i="1"/>
  <c r="AI191" i="1"/>
  <c r="AH191" i="1"/>
  <c r="AI190" i="1"/>
  <c r="AH190" i="1"/>
  <c r="K174" i="1"/>
  <c r="AI169" i="1"/>
  <c r="AI168" i="1"/>
  <c r="AI167" i="1"/>
  <c r="AI163" i="1"/>
  <c r="AI162" i="1"/>
  <c r="AH165" i="1"/>
  <c r="AH164" i="1"/>
  <c r="AH166" i="1"/>
  <c r="AH168" i="1"/>
  <c r="AH167" i="1"/>
  <c r="AH169" i="1"/>
  <c r="AH163" i="1"/>
  <c r="AH162" i="1"/>
  <c r="AH161" i="1"/>
  <c r="AI139" i="1"/>
  <c r="AH139" i="1"/>
  <c r="AH141" i="1"/>
  <c r="AI141" i="1"/>
  <c r="AI140" i="1"/>
  <c r="AH140" i="1"/>
  <c r="AH138" i="1"/>
  <c r="AH137" i="1"/>
  <c r="AH136" i="1"/>
  <c r="AI135" i="1"/>
  <c r="AH135" i="1"/>
  <c r="AI134" i="1"/>
  <c r="AH134" i="1"/>
  <c r="AI133" i="1"/>
  <c r="AH133" i="1"/>
  <c r="AI115" i="1"/>
  <c r="AH117" i="1"/>
  <c r="AI117" i="1"/>
  <c r="AI116" i="1"/>
  <c r="AH116" i="1"/>
  <c r="AH115" i="1"/>
  <c r="AH114" i="1"/>
  <c r="AH113" i="1"/>
  <c r="AH112" i="1"/>
  <c r="AI111" i="1"/>
  <c r="AH111" i="1"/>
  <c r="AI110" i="1"/>
  <c r="AH110" i="1"/>
  <c r="AI109" i="1"/>
  <c r="AI88" i="1"/>
  <c r="AI90" i="1"/>
  <c r="AI89" i="1"/>
  <c r="AI84" i="1"/>
  <c r="AI83" i="1"/>
  <c r="AI82" i="1"/>
  <c r="AH87" i="1"/>
  <c r="AH90" i="1"/>
  <c r="AH89" i="1"/>
  <c r="AH84" i="1"/>
  <c r="AH82" i="1"/>
  <c r="AH88" i="1"/>
  <c r="AH86" i="1"/>
  <c r="AH85" i="1"/>
  <c r="AH83" i="1"/>
  <c r="AM6" i="1"/>
  <c r="AI14" i="1"/>
  <c r="AI12" i="1"/>
  <c r="AI6" i="1"/>
  <c r="AH11" i="1"/>
  <c r="AH14" i="1"/>
  <c r="AI13" i="1"/>
  <c r="AH13" i="1"/>
  <c r="AH12" i="1"/>
  <c r="AH10" i="1"/>
  <c r="AH9" i="1"/>
  <c r="AI8" i="1"/>
  <c r="AH8" i="1"/>
  <c r="AI7" i="1"/>
  <c r="AH7" i="1"/>
  <c r="AH6" i="1"/>
  <c r="AH38" i="1"/>
  <c r="AI36" i="1"/>
  <c r="AI37" i="1"/>
  <c r="AI38" i="1"/>
  <c r="AI30" i="1"/>
  <c r="AI31" i="1"/>
  <c r="AH35" i="1"/>
  <c r="AH32" i="1"/>
  <c r="AH37" i="1"/>
  <c r="AH36" i="1"/>
  <c r="AH34" i="1"/>
  <c r="AH33" i="1"/>
  <c r="AI32" i="1"/>
  <c r="AH31" i="1"/>
  <c r="AH30" i="1"/>
  <c r="AH60" i="1"/>
  <c r="AH65" i="1"/>
  <c r="AH66" i="1"/>
  <c r="AH64" i="1"/>
  <c r="AH62" i="1"/>
  <c r="AH63" i="1"/>
  <c r="AH61" i="1"/>
  <c r="AH59" i="1"/>
  <c r="AH58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F46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F74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F98" i="1"/>
  <c r="F125" i="1"/>
  <c r="G125" i="1"/>
  <c r="H125" i="1"/>
  <c r="AQ114" i="1" s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F149" i="1"/>
  <c r="G174" i="1"/>
  <c r="H174" i="1"/>
  <c r="I174" i="1"/>
  <c r="J174" i="1"/>
  <c r="L174" i="1"/>
  <c r="M174" i="1"/>
  <c r="N174" i="1"/>
  <c r="O174" i="1"/>
  <c r="P174" i="1"/>
  <c r="Q174" i="1"/>
  <c r="R174" i="1"/>
  <c r="S174" i="1"/>
  <c r="T174" i="1"/>
  <c r="U174" i="1"/>
  <c r="F174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F203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G22" i="1"/>
  <c r="O4" i="1"/>
  <c r="S5" i="1"/>
</calcChain>
</file>

<file path=xl/sharedStrings.xml><?xml version="1.0" encoding="utf-8"?>
<sst xmlns="http://schemas.openxmlformats.org/spreadsheetml/2006/main" count="881" uniqueCount="75">
  <si>
    <t>n</t>
  </si>
  <si>
    <t>Num. Istanze</t>
  </si>
  <si>
    <t xml:space="preserve">Num. Ottimi </t>
  </si>
  <si>
    <t>scost. Max</t>
  </si>
  <si>
    <t>totale</t>
  </si>
  <si>
    <t>e quelli dei precedenti due</t>
  </si>
  <si>
    <t>2**</t>
  </si>
  <si>
    <t>3*</t>
  </si>
  <si>
    <t>1***</t>
  </si>
  <si>
    <t>* quante no solution found trovate</t>
  </si>
  <si>
    <t xml:space="preserve">ottimi reali </t>
  </si>
  <si>
    <t>0*</t>
  </si>
  <si>
    <t>-</t>
  </si>
  <si>
    <t>0**</t>
  </si>
  <si>
    <t>se sono statim trovti</t>
  </si>
  <si>
    <t>0***</t>
  </si>
  <si>
    <t>Modello 1</t>
  </si>
  <si>
    <t>Modello 1 algoritmo T</t>
  </si>
  <si>
    <t>Modello 1 algoritmo assegnazione</t>
  </si>
  <si>
    <t>1*</t>
  </si>
  <si>
    <t>∑F.O.</t>
  </si>
  <si>
    <t>Ottimi Ass.</t>
  </si>
  <si>
    <t>m =2</t>
  </si>
  <si>
    <t>Modello 2</t>
  </si>
  <si>
    <t>Modello 2 algoritmo T</t>
  </si>
  <si>
    <t>Modello 2 algoritmo assegnazione</t>
  </si>
  <si>
    <t>m =4</t>
  </si>
  <si>
    <t>m =6</t>
  </si>
  <si>
    <t>m =10</t>
  </si>
  <si>
    <r>
      <t>∑</t>
    </r>
    <r>
      <rPr>
        <sz val="8.4"/>
        <color rgb="FF00B0F0"/>
        <rFont val="Poppins"/>
      </rPr>
      <t>t</t>
    </r>
  </si>
  <si>
    <t>mod 1</t>
  </si>
  <si>
    <t>tempo</t>
  </si>
  <si>
    <t>ottimi</t>
  </si>
  <si>
    <t>mod 1 t</t>
  </si>
  <si>
    <t>assegnazione</t>
  </si>
  <si>
    <t>mod 2</t>
  </si>
  <si>
    <t>mod 2 t</t>
  </si>
  <si>
    <t>10 l1</t>
  </si>
  <si>
    <t>10 l2</t>
  </si>
  <si>
    <t>10 l3</t>
  </si>
  <si>
    <t>20 l1</t>
  </si>
  <si>
    <t>20 l2</t>
  </si>
  <si>
    <t>20 l3</t>
  </si>
  <si>
    <t>30 l1</t>
  </si>
  <si>
    <t>30 l2</t>
  </si>
  <si>
    <t>30 l3</t>
  </si>
  <si>
    <t>50 l1</t>
  </si>
  <si>
    <t>50 l2</t>
  </si>
  <si>
    <t>50 l3</t>
  </si>
  <si>
    <t>75 l1</t>
  </si>
  <si>
    <t>75 l2</t>
  </si>
  <si>
    <t>75 l3</t>
  </si>
  <si>
    <t>100 l1</t>
  </si>
  <si>
    <t>100 l2</t>
  </si>
  <si>
    <t>100 l3</t>
  </si>
  <si>
    <t>1 level 1</t>
  </si>
  <si>
    <t>1 level 2</t>
  </si>
  <si>
    <t>1 level 3</t>
  </si>
  <si>
    <t>2 level 1</t>
  </si>
  <si>
    <t>2 level 2</t>
  </si>
  <si>
    <t>2 level 3</t>
  </si>
  <si>
    <t>3 level 1</t>
  </si>
  <si>
    <t>3 level 2</t>
  </si>
  <si>
    <t>3 level 3</t>
  </si>
  <si>
    <t xml:space="preserve">osservazioni </t>
  </si>
  <si>
    <t>caso per caso il t quando la soluzione ottima è trovata è abbastanza minore con algo t rispetto a modello base</t>
  </si>
  <si>
    <t>ma questo è compansato con il fatto che fa più fatica a trovare sol. Ottime o semplicemente soluzioni</t>
  </si>
  <si>
    <t>quindi non ci introduce miglioramenti</t>
  </si>
  <si>
    <t>per a 0.3 e a 0.5 allora non lo considereremo considerando molto simile al modello base</t>
  </si>
  <si>
    <t>ρ</t>
  </si>
  <si>
    <t>num. Ottimi</t>
  </si>
  <si>
    <t>∑t</t>
  </si>
  <si>
    <t>base</t>
  </si>
  <si>
    <t>algo T</t>
  </si>
  <si>
    <t>quindi grandi riduzioni di FO media tra base e T ma non abbastanza tempo dato (vuol dire che FO e bound più vicini) per far vedere i miglioramenti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</si>
</sst>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rgb="FF0070C0"/>
      <name val="Times New Roman"/>
      <family val="1"/>
    </font>
    <font>
      <sz val="8"/>
      <name val="Aptos Narrow"/>
      <family val="2"/>
      <scheme val="minor"/>
    </font>
    <font>
      <sz val="12"/>
      <color theme="1"/>
      <name val="Poppins"/>
    </font>
    <font>
      <sz val="12"/>
      <color rgb="FF0070C0"/>
      <name val="Poppins"/>
    </font>
    <font>
      <sz val="12"/>
      <color rgb="FF00B0F0"/>
      <name val="Poppins"/>
    </font>
    <font>
      <sz val="8.4"/>
      <color rgb="FF00B0F0"/>
      <name val="Poppins"/>
    </font>
    <font>
      <b/>
      <sz val="12"/>
      <color rgb="FF0070C0"/>
      <name val="Poppins"/>
    </font>
    <font>
      <b/>
      <sz val="12"/>
      <color theme="1"/>
      <name val="Poppins"/>
    </font>
    <font>
      <sz val="12"/>
      <color rgb="FF00B0F0"/>
      <name val="Calibri"/>
      <family val="2"/>
    </font>
    <font>
      <sz val="12"/>
      <color rgb="FF0070C0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40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/>
    <xf numFmtId="0" fontId="1" fillId="3" borderId="0" xfId="2"/>
    <xf numFmtId="0" fontId="1" fillId="3" borderId="0" xfId="2" applyAlignment="1">
      <alignment horizontal="center" vertical="center"/>
    </xf>
    <xf numFmtId="0" fontId="1" fillId="4" borderId="0" xfId="3"/>
    <xf numFmtId="0" fontId="1" fillId="0" borderId="0" xfId="2" applyFill="1"/>
    <xf numFmtId="0" fontId="1" fillId="0" borderId="0" xfId="2" applyFill="1" applyAlignment="1">
      <alignment horizontal="center" vertical="center"/>
    </xf>
    <xf numFmtId="0" fontId="1" fillId="0" borderId="0" xfId="3" applyFill="1"/>
    <xf numFmtId="0" fontId="1" fillId="0" borderId="0" xfId="3" applyFill="1" applyAlignment="1">
      <alignment horizontal="center" vertical="center"/>
    </xf>
    <xf numFmtId="0" fontId="1" fillId="0" borderId="0" xfId="1" applyFill="1"/>
    <xf numFmtId="0" fontId="1" fillId="0" borderId="0" xfId="1" applyFill="1" applyAlignment="1">
      <alignment horizontal="center" vertical="center"/>
    </xf>
    <xf numFmtId="0" fontId="0" fillId="0" borderId="0" xfId="2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2" fontId="5" fillId="3" borderId="0" xfId="2" applyNumberFormat="1" applyFont="1" applyBorder="1" applyAlignment="1">
      <alignment horizontal="center" vertical="center"/>
    </xf>
    <xf numFmtId="2" fontId="5" fillId="4" borderId="0" xfId="3" applyNumberFormat="1" applyFont="1" applyBorder="1" applyAlignment="1">
      <alignment horizontal="center" vertical="center"/>
    </xf>
    <xf numFmtId="2" fontId="5" fillId="2" borderId="0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2" borderId="0" xfId="1" applyFont="1" applyBorder="1" applyAlignment="1">
      <alignment horizontal="center" vertical="center"/>
    </xf>
    <xf numFmtId="0" fontId="5" fillId="2" borderId="5" xfId="1" applyFont="1" applyBorder="1" applyAlignment="1">
      <alignment horizontal="center" vertical="center"/>
    </xf>
    <xf numFmtId="0" fontId="5" fillId="3" borderId="0" xfId="2" applyFont="1" applyBorder="1" applyAlignment="1">
      <alignment horizontal="center" vertical="center"/>
    </xf>
    <xf numFmtId="0" fontId="5" fillId="3" borderId="5" xfId="2" applyFont="1" applyBorder="1" applyAlignment="1">
      <alignment horizontal="center" vertical="center"/>
    </xf>
    <xf numFmtId="0" fontId="5" fillId="4" borderId="0" xfId="3" applyFont="1" applyBorder="1" applyAlignment="1">
      <alignment horizontal="center" vertical="center"/>
    </xf>
    <xf numFmtId="0" fontId="5" fillId="4" borderId="5" xfId="3" applyFont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0" xfId="2" applyFont="1" applyFill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0" fontId="5" fillId="0" borderId="0" xfId="0" applyFont="1"/>
    <xf numFmtId="0" fontId="5" fillId="0" borderId="7" xfId="1" applyFont="1" applyFill="1" applyBorder="1"/>
    <xf numFmtId="0" fontId="5" fillId="0" borderId="0" xfId="2" applyFont="1" applyFill="1"/>
    <xf numFmtId="0" fontId="5" fillId="0" borderId="0" xfId="3" applyFont="1" applyFill="1"/>
    <xf numFmtId="0" fontId="6" fillId="0" borderId="4" xfId="0" applyFont="1" applyBorder="1" applyAlignment="1">
      <alignment horizontal="center" vertical="center"/>
    </xf>
    <xf numFmtId="0" fontId="5" fillId="2" borderId="2" xfId="1" applyFont="1" applyBorder="1" applyAlignment="1">
      <alignment horizontal="center" vertical="center"/>
    </xf>
    <xf numFmtId="0" fontId="5" fillId="2" borderId="3" xfId="1" applyFont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" fontId="5" fillId="3" borderId="5" xfId="2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5" fillId="2" borderId="0" xfId="1" applyNumberFormat="1" applyFont="1" applyBorder="1" applyAlignment="1">
      <alignment horizontal="center" vertical="center"/>
    </xf>
    <xf numFmtId="164" fontId="5" fillId="3" borderId="0" xfId="2" applyNumberFormat="1" applyFont="1" applyBorder="1" applyAlignment="1">
      <alignment horizontal="center" vertical="center"/>
    </xf>
    <xf numFmtId="164" fontId="5" fillId="4" borderId="0" xfId="3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/>
    <xf numFmtId="0" fontId="10" fillId="0" borderId="7" xfId="0" applyFont="1" applyBorder="1" applyAlignment="1">
      <alignment horizontal="center" vertical="center"/>
    </xf>
    <xf numFmtId="0" fontId="10" fillId="0" borderId="4" xfId="3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3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5" fillId="2" borderId="0" xfId="1" applyFont="1" applyBorder="1" applyAlignment="1">
      <alignment vertical="center"/>
    </xf>
    <xf numFmtId="0" fontId="5" fillId="5" borderId="0" xfId="1" applyFont="1" applyFill="1" applyBorder="1" applyAlignment="1">
      <alignment horizontal="center" vertical="center"/>
    </xf>
    <xf numFmtId="2" fontId="5" fillId="5" borderId="0" xfId="1" applyNumberFormat="1" applyFont="1" applyFill="1" applyBorder="1" applyAlignment="1">
      <alignment horizontal="center" vertical="center"/>
    </xf>
    <xf numFmtId="0" fontId="5" fillId="5" borderId="5" xfId="1" applyFont="1" applyFill="1" applyBorder="1" applyAlignment="1">
      <alignment horizontal="center" vertical="center"/>
    </xf>
    <xf numFmtId="0" fontId="1" fillId="0" borderId="0" xfId="2" applyFill="1" applyAlignment="1">
      <alignment horizontal="center"/>
    </xf>
    <xf numFmtId="0" fontId="1" fillId="0" borderId="0" xfId="3" applyFill="1" applyAlignment="1"/>
    <xf numFmtId="0" fontId="11" fillId="0" borderId="10" xfId="0" applyFont="1" applyBorder="1" applyAlignment="1">
      <alignment horizontal="center" vertical="center"/>
    </xf>
    <xf numFmtId="0" fontId="1" fillId="0" borderId="1" xfId="1" applyFill="1" applyBorder="1"/>
    <xf numFmtId="1" fontId="5" fillId="0" borderId="0" xfId="0" applyNumberFormat="1" applyFont="1" applyAlignment="1">
      <alignment horizontal="center"/>
    </xf>
    <xf numFmtId="1" fontId="5" fillId="0" borderId="0" xfId="2" applyNumberFormat="1" applyFont="1" applyFill="1" applyBorder="1" applyAlignment="1">
      <alignment horizontal="center" vertical="center"/>
    </xf>
    <xf numFmtId="1" fontId="5" fillId="0" borderId="0" xfId="3" applyNumberFormat="1" applyFont="1" applyFill="1" applyBorder="1" applyAlignment="1">
      <alignment horizontal="center" vertical="center"/>
    </xf>
    <xf numFmtId="1" fontId="5" fillId="0" borderId="0" xfId="2" applyNumberFormat="1" applyFont="1" applyFill="1" applyBorder="1" applyAlignment="1">
      <alignment horizontal="center"/>
    </xf>
    <xf numFmtId="1" fontId="5" fillId="0" borderId="5" xfId="3" applyNumberFormat="1" applyFont="1" applyFill="1" applyBorder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1" fontId="5" fillId="0" borderId="7" xfId="2" applyNumberFormat="1" applyFont="1" applyFill="1" applyBorder="1" applyAlignment="1">
      <alignment horizontal="center" vertical="center"/>
    </xf>
    <xf numFmtId="1" fontId="5" fillId="0" borderId="7" xfId="3" applyNumberFormat="1" applyFont="1" applyFill="1" applyBorder="1" applyAlignment="1">
      <alignment horizontal="center" vertical="center"/>
    </xf>
    <xf numFmtId="1" fontId="5" fillId="0" borderId="7" xfId="2" applyNumberFormat="1" applyFont="1" applyFill="1" applyBorder="1" applyAlignment="1">
      <alignment horizontal="center"/>
    </xf>
    <xf numFmtId="1" fontId="5" fillId="0" borderId="7" xfId="3" applyNumberFormat="1" applyFont="1" applyFill="1" applyBorder="1" applyAlignment="1">
      <alignment horizontal="center"/>
    </xf>
    <xf numFmtId="1" fontId="5" fillId="0" borderId="8" xfId="3" applyNumberFormat="1" applyFont="1" applyFill="1" applyBorder="1" applyAlignment="1">
      <alignment horizontal="center"/>
    </xf>
    <xf numFmtId="0" fontId="0" fillId="0" borderId="4" xfId="0" applyBorder="1"/>
    <xf numFmtId="0" fontId="12" fillId="0" borderId="4" xfId="3" applyFont="1" applyFill="1" applyBorder="1"/>
    <xf numFmtId="0" fontId="12" fillId="0" borderId="0" xfId="3" applyFont="1" applyFill="1" applyBorder="1"/>
    <xf numFmtId="0" fontId="6" fillId="0" borderId="0" xfId="0" applyFont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2" fontId="5" fillId="0" borderId="0" xfId="3" applyNumberFormat="1" applyFont="1" applyFill="1" applyBorder="1" applyAlignment="1">
      <alignment horizontal="center" vertical="center"/>
    </xf>
    <xf numFmtId="2" fontId="5" fillId="0" borderId="0" xfId="2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/>
    </xf>
    <xf numFmtId="1" fontId="5" fillId="0" borderId="2" xfId="2" applyNumberFormat="1" applyFont="1" applyFill="1" applyBorder="1" applyAlignment="1">
      <alignment horizontal="center" vertical="center"/>
    </xf>
    <xf numFmtId="1" fontId="5" fillId="0" borderId="2" xfId="3" applyNumberFormat="1" applyFont="1" applyFill="1" applyBorder="1" applyAlignment="1">
      <alignment horizontal="center" vertical="center"/>
    </xf>
    <xf numFmtId="1" fontId="5" fillId="0" borderId="2" xfId="2" applyNumberFormat="1" applyFont="1" applyFill="1" applyBorder="1" applyAlignment="1">
      <alignment horizontal="center"/>
    </xf>
    <xf numFmtId="1" fontId="5" fillId="0" borderId="3" xfId="3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1" fontId="5" fillId="0" borderId="4" xfId="0" applyNumberFormat="1" applyFont="1" applyBorder="1" applyAlignment="1">
      <alignment horizontal="center" vertical="center"/>
    </xf>
    <xf numFmtId="1" fontId="5" fillId="0" borderId="6" xfId="2" applyNumberFormat="1" applyFont="1" applyFill="1" applyBorder="1" applyAlignment="1">
      <alignment horizontal="center" vertical="center"/>
    </xf>
    <xf numFmtId="0" fontId="0" fillId="0" borderId="0" xfId="3" applyFont="1" applyFill="1"/>
    <xf numFmtId="0" fontId="0" fillId="0" borderId="0" xfId="1" applyFont="1" applyFill="1"/>
    <xf numFmtId="2" fontId="1" fillId="0" borderId="0" xfId="3" applyNumberFormat="1" applyFill="1"/>
    <xf numFmtId="2" fontId="1" fillId="0" borderId="7" xfId="1" applyNumberFormat="1" applyFill="1" applyBorder="1"/>
    <xf numFmtId="0" fontId="1" fillId="0" borderId="0" xfId="3" applyFill="1" applyBorder="1"/>
    <xf numFmtId="1" fontId="5" fillId="0" borderId="0" xfId="3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3" xfId="3" applyNumberFormat="1" applyFont="1" applyFill="1" applyBorder="1" applyAlignment="1">
      <alignment horizontal="center" vertical="center"/>
    </xf>
    <xf numFmtId="1" fontId="5" fillId="0" borderId="5" xfId="3" applyNumberFormat="1" applyFont="1" applyFill="1" applyBorder="1" applyAlignment="1">
      <alignment horizontal="center" vertical="center"/>
    </xf>
    <xf numFmtId="1" fontId="5" fillId="0" borderId="8" xfId="3" applyNumberFormat="1" applyFont="1" applyFill="1" applyBorder="1" applyAlignment="1">
      <alignment horizontal="center" vertical="center"/>
    </xf>
    <xf numFmtId="2" fontId="1" fillId="0" borderId="0" xfId="3" applyNumberFormat="1" applyFill="1" applyAlignment="1">
      <alignment horizontal="center" vertical="center"/>
    </xf>
    <xf numFmtId="2" fontId="1" fillId="0" borderId="7" xfId="1" applyNumberFormat="1" applyFill="1" applyBorder="1" applyAlignment="1">
      <alignment horizontal="center" vertical="center"/>
    </xf>
    <xf numFmtId="0" fontId="12" fillId="0" borderId="2" xfId="1" applyFont="1" applyFill="1" applyBorder="1" applyAlignment="1">
      <alignment vertical="center"/>
    </xf>
    <xf numFmtId="0" fontId="12" fillId="0" borderId="3" xfId="1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2" fillId="0" borderId="2" xfId="1" applyFont="1" applyFill="1" applyBorder="1" applyAlignment="1">
      <alignment horizontal="center" vertical="center"/>
    </xf>
    <xf numFmtId="0" fontId="12" fillId="0" borderId="3" xfId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1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0" fontId="0" fillId="0" borderId="4" xfId="0" applyFill="1" applyBorder="1"/>
    <xf numFmtId="0" fontId="7" fillId="0" borderId="10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" fontId="5" fillId="0" borderId="4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</cellXfs>
  <cellStyles count="4">
    <cellStyle name="20% - Colore 1" xfId="1" builtinId="30"/>
    <cellStyle name="20% - Colore 2" xfId="2" builtinId="34"/>
    <cellStyle name="20% - Colore 3" xfId="3" builtinId="3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Andamento t medi e ottimi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Foglio1!$AH$29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Foglio1!$AG$30:$AG$38</c:f>
              <c:strCache>
                <c:ptCount val="9"/>
                <c:pt idx="0">
                  <c:v>1 level 1</c:v>
                </c:pt>
                <c:pt idx="1">
                  <c:v>1 level 2</c:v>
                </c:pt>
                <c:pt idx="2">
                  <c:v>1 level 3</c:v>
                </c:pt>
                <c:pt idx="3">
                  <c:v>2 level 1</c:v>
                </c:pt>
                <c:pt idx="4">
                  <c:v>2 level 2</c:v>
                </c:pt>
                <c:pt idx="5">
                  <c:v>2 level 3</c:v>
                </c:pt>
                <c:pt idx="6">
                  <c:v>3 level 1</c:v>
                </c:pt>
                <c:pt idx="7">
                  <c:v>3 level 2</c:v>
                </c:pt>
                <c:pt idx="8">
                  <c:v>3 level 3</c:v>
                </c:pt>
              </c:strCache>
            </c:strRef>
          </c:cat>
          <c:val>
            <c:numRef>
              <c:f>Foglio1!$AH$30:$AH$38</c:f>
              <c:numCache>
                <c:formatCode>0.00</c:formatCode>
                <c:ptCount val="9"/>
                <c:pt idx="0">
                  <c:v>909.06586446761889</c:v>
                </c:pt>
                <c:pt idx="1">
                  <c:v>937.33660206794502</c:v>
                </c:pt>
                <c:pt idx="2">
                  <c:v>911.97750039100436</c:v>
                </c:pt>
                <c:pt idx="3">
                  <c:v>850.38519371350458</c:v>
                </c:pt>
                <c:pt idx="4">
                  <c:v>870.15908176501387</c:v>
                </c:pt>
                <c:pt idx="5">
                  <c:v>889.67790002822653</c:v>
                </c:pt>
                <c:pt idx="6" formatCode="General">
                  <c:v>751.86030073165773</c:v>
                </c:pt>
                <c:pt idx="7" formatCode="General">
                  <c:v>834.57999153137052</c:v>
                </c:pt>
                <c:pt idx="8" formatCode="General">
                  <c:v>867.01795411109788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7-43B7-A5F5-96B03E4A8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484367"/>
        <c:axId val="1002481967"/>
      </c:barChart>
      <c:lineChart>
        <c:grouping val="standard"/>
        <c:varyColors val="0"/>
        <c:ser>
          <c:idx val="1"/>
          <c:order val="1"/>
          <c:tx>
            <c:strRef>
              <c:f>Foglio1!$AI$29</c:f>
              <c:strCache>
                <c:ptCount val="1"/>
                <c:pt idx="0">
                  <c:v>ottimi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Foglio1!$AG$30:$AG$38</c:f>
              <c:strCache>
                <c:ptCount val="9"/>
                <c:pt idx="0">
                  <c:v>1 level 1</c:v>
                </c:pt>
                <c:pt idx="1">
                  <c:v>1 level 2</c:v>
                </c:pt>
                <c:pt idx="2">
                  <c:v>1 level 3</c:v>
                </c:pt>
                <c:pt idx="3">
                  <c:v>2 level 1</c:v>
                </c:pt>
                <c:pt idx="4">
                  <c:v>2 level 2</c:v>
                </c:pt>
                <c:pt idx="5">
                  <c:v>2 level 3</c:v>
                </c:pt>
                <c:pt idx="6">
                  <c:v>3 level 1</c:v>
                </c:pt>
                <c:pt idx="7">
                  <c:v>3 level 2</c:v>
                </c:pt>
                <c:pt idx="8">
                  <c:v>3 level 3</c:v>
                </c:pt>
              </c:strCache>
            </c:strRef>
          </c:cat>
          <c:val>
            <c:numRef>
              <c:f>Foglio1!$AI$30:$AI$38</c:f>
              <c:numCache>
                <c:formatCode>General</c:formatCode>
                <c:ptCount val="9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8</c:v>
                </c:pt>
                <c:pt idx="6">
                  <c:v>19</c:v>
                </c:pt>
                <c:pt idx="7">
                  <c:v>17</c:v>
                </c:pt>
                <c:pt idx="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7-43B7-A5F5-96B03E4A8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203359"/>
        <c:axId val="1216195679"/>
      </c:lineChart>
      <c:catAx>
        <c:axId val="100248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2481967"/>
        <c:crosses val="autoZero"/>
        <c:auto val="1"/>
        <c:lblAlgn val="ctr"/>
        <c:lblOffset val="100"/>
        <c:noMultiLvlLbl val="0"/>
      </c:catAx>
      <c:valAx>
        <c:axId val="100248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2484367"/>
        <c:crosses val="autoZero"/>
        <c:crossBetween val="between"/>
      </c:valAx>
      <c:valAx>
        <c:axId val="121619567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6203359"/>
        <c:crosses val="max"/>
        <c:crossBetween val="between"/>
      </c:valAx>
      <c:catAx>
        <c:axId val="12162033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6195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Andamento t medio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Foglio1!$AM$107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Foglio1!$AL$108:$AL$125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Foglio1!$AM$108:$AM$125</c:f>
              <c:numCache>
                <c:formatCode>0.00</c:formatCode>
                <c:ptCount val="18"/>
                <c:pt idx="0">
                  <c:v>0.7513266086578364</c:v>
                </c:pt>
                <c:pt idx="1">
                  <c:v>0.86056065559387096</c:v>
                </c:pt>
                <c:pt idx="2">
                  <c:v>1.1600107192993128</c:v>
                </c:pt>
                <c:pt idx="3">
                  <c:v>9.4855496883392085</c:v>
                </c:pt>
                <c:pt idx="4">
                  <c:v>9.6578900814056237</c:v>
                </c:pt>
                <c:pt idx="5">
                  <c:v>13.372939538955666</c:v>
                </c:pt>
                <c:pt idx="6">
                  <c:v>16.76659374237056</c:v>
                </c:pt>
                <c:pt idx="7">
                  <c:v>32.170011472702001</c:v>
                </c:pt>
                <c:pt idx="8">
                  <c:v>47.604383134841825</c:v>
                </c:pt>
                <c:pt idx="9">
                  <c:v>152.34426822662323</c:v>
                </c:pt>
                <c:pt idx="10">
                  <c:v>164.89585456848118</c:v>
                </c:pt>
                <c:pt idx="11">
                  <c:v>200.078501462936</c:v>
                </c:pt>
                <c:pt idx="12">
                  <c:v>300.13238224983161</c:v>
                </c:pt>
                <c:pt idx="13">
                  <c:v>295.14192538261341</c:v>
                </c:pt>
                <c:pt idx="14">
                  <c:v>300.19453907012905</c:v>
                </c:pt>
                <c:pt idx="15">
                  <c:v>300.28890132903996</c:v>
                </c:pt>
                <c:pt idx="16">
                  <c:v>300.35286798477119</c:v>
                </c:pt>
                <c:pt idx="17">
                  <c:v>300.32369894981315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E-474E-80E6-AA08E2C5E193}"/>
            </c:ext>
          </c:extLst>
        </c:ser>
        <c:ser>
          <c:idx val="1"/>
          <c:order val="1"/>
          <c:tx>
            <c:strRef>
              <c:f>Foglio1!$AN$107</c:f>
              <c:strCache>
                <c:ptCount val="1"/>
                <c:pt idx="0">
                  <c:v>mod 1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Foglio1!$AL$108:$AL$125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Foglio1!$AN$108:$AN$125</c:f>
              <c:numCache>
                <c:formatCode>0.00</c:formatCode>
                <c:ptCount val="18"/>
                <c:pt idx="0">
                  <c:v>0.67330603599548211</c:v>
                </c:pt>
                <c:pt idx="1">
                  <c:v>0.67250032424926587</c:v>
                </c:pt>
                <c:pt idx="2">
                  <c:v>1.3801205635070768</c:v>
                </c:pt>
                <c:pt idx="3">
                  <c:v>7.2463949203491165</c:v>
                </c:pt>
                <c:pt idx="4">
                  <c:v>7.518448448181104</c:v>
                </c:pt>
                <c:pt idx="5">
                  <c:v>13.33041653633116</c:v>
                </c:pt>
                <c:pt idx="6">
                  <c:v>6.4988070964813174</c:v>
                </c:pt>
                <c:pt idx="7">
                  <c:v>41.350487709045368</c:v>
                </c:pt>
                <c:pt idx="8">
                  <c:v>42.340968561172375</c:v>
                </c:pt>
                <c:pt idx="9">
                  <c:v>112.08559627532929</c:v>
                </c:pt>
                <c:pt idx="10">
                  <c:v>200.04968106746628</c:v>
                </c:pt>
                <c:pt idx="11">
                  <c:v>200.04618144035268</c:v>
                </c:pt>
                <c:pt idx="12">
                  <c:v>300.27101176977095</c:v>
                </c:pt>
                <c:pt idx="13">
                  <c:v>300.58116730054167</c:v>
                </c:pt>
                <c:pt idx="14">
                  <c:v>300.06021499633755</c:v>
                </c:pt>
                <c:pt idx="15">
                  <c:v>300.07411456108059</c:v>
                </c:pt>
                <c:pt idx="16">
                  <c:v>300.08811724185875</c:v>
                </c:pt>
                <c:pt idx="17">
                  <c:v>300.09087149302098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E-474E-80E6-AA08E2C5E193}"/>
            </c:ext>
          </c:extLst>
        </c:ser>
        <c:ser>
          <c:idx val="2"/>
          <c:order val="2"/>
          <c:tx>
            <c:strRef>
              <c:f>Foglio1!$AO$107</c:f>
              <c:strCache>
                <c:ptCount val="1"/>
                <c:pt idx="0">
                  <c:v>assegnazione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Foglio1!$AL$108:$AL$125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Foglio1!$AO$108:$AO$125</c:f>
              <c:numCache>
                <c:formatCode>General</c:formatCode>
                <c:ptCount val="18"/>
                <c:pt idx="0">
                  <c:v>0.43337478637695287</c:v>
                </c:pt>
                <c:pt idx="1">
                  <c:v>0.45769543647766059</c:v>
                </c:pt>
                <c:pt idx="2">
                  <c:v>0.43264398574829038</c:v>
                </c:pt>
                <c:pt idx="3">
                  <c:v>1.6087046623229919</c:v>
                </c:pt>
                <c:pt idx="4">
                  <c:v>2.9764286994934022</c:v>
                </c:pt>
                <c:pt idx="5">
                  <c:v>5.752296304702754</c:v>
                </c:pt>
                <c:pt idx="6">
                  <c:v>1.9256647586822482</c:v>
                </c:pt>
                <c:pt idx="7">
                  <c:v>8.1452278614044111</c:v>
                </c:pt>
                <c:pt idx="8">
                  <c:v>8.1967803478240775</c:v>
                </c:pt>
                <c:pt idx="9">
                  <c:v>4.3627685070037785</c:v>
                </c:pt>
                <c:pt idx="10">
                  <c:v>77.05690689086893</c:v>
                </c:pt>
                <c:pt idx="11">
                  <c:v>167.16066002845724</c:v>
                </c:pt>
                <c:pt idx="12">
                  <c:v>18.590444278717012</c:v>
                </c:pt>
                <c:pt idx="13">
                  <c:v>297.0855217456816</c:v>
                </c:pt>
                <c:pt idx="14">
                  <c:v>260.12627968788081</c:v>
                </c:pt>
                <c:pt idx="15">
                  <c:v>40.157994079589784</c:v>
                </c:pt>
                <c:pt idx="16">
                  <c:v>207.90698204040501</c:v>
                </c:pt>
                <c:pt idx="17">
                  <c:v>203.22432537078834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9E-474E-80E6-AA08E2C5E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140415"/>
        <c:axId val="1212150975"/>
      </c:lineChart>
      <c:catAx>
        <c:axId val="121214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2150975"/>
        <c:crosses val="autoZero"/>
        <c:auto val="1"/>
        <c:lblAlgn val="ctr"/>
        <c:lblOffset val="100"/>
        <c:noMultiLvlLbl val="0"/>
      </c:catAx>
      <c:valAx>
        <c:axId val="12121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214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Andamento t medi e ottimi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Foglio1!$AH$131:$AH$132</c:f>
              <c:strCache>
                <c:ptCount val="2"/>
                <c:pt idx="1">
                  <c:v>tempo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Foglio1!$AG$133:$AG$141</c:f>
              <c:strCache>
                <c:ptCount val="9"/>
                <c:pt idx="0">
                  <c:v>1 level 1</c:v>
                </c:pt>
                <c:pt idx="1">
                  <c:v>1 level 2</c:v>
                </c:pt>
                <c:pt idx="2">
                  <c:v>1 level 3</c:v>
                </c:pt>
                <c:pt idx="3">
                  <c:v>2 level 1</c:v>
                </c:pt>
                <c:pt idx="4">
                  <c:v>2 level 2</c:v>
                </c:pt>
                <c:pt idx="5">
                  <c:v>2 level 3</c:v>
                </c:pt>
                <c:pt idx="6">
                  <c:v>3 level 1</c:v>
                </c:pt>
                <c:pt idx="7">
                  <c:v>3 level 2</c:v>
                </c:pt>
                <c:pt idx="8">
                  <c:v>3 level 3</c:v>
                </c:pt>
              </c:strCache>
            </c:strRef>
          </c:cat>
          <c:val>
            <c:numRef>
              <c:f>Foglio1!$AH$133:$AH$141</c:f>
              <c:numCache>
                <c:formatCode>0.00</c:formatCode>
                <c:ptCount val="9"/>
                <c:pt idx="0">
                  <c:v>636.16750593185293</c:v>
                </c:pt>
                <c:pt idx="1">
                  <c:v>736.74008226394562</c:v>
                </c:pt>
                <c:pt idx="2">
                  <c:v>1045.0394989967313</c:v>
                </c:pt>
                <c:pt idx="3">
                  <c:v>690.80585699081325</c:v>
                </c:pt>
                <c:pt idx="4">
                  <c:v>792.79169359207049</c:v>
                </c:pt>
                <c:pt idx="5">
                  <c:v>917.29346584065604</c:v>
                </c:pt>
                <c:pt idx="6" formatCode="General">
                  <c:v>52.939155435562057</c:v>
                </c:pt>
                <c:pt idx="7" formatCode="General">
                  <c:v>145.20393085479711</c:v>
                </c:pt>
                <c:pt idx="8" formatCode="General">
                  <c:v>791.93403615951411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2-4DB8-B2C4-DAF0ECC41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953743"/>
        <c:axId val="1104958543"/>
      </c:barChart>
      <c:lineChart>
        <c:grouping val="standard"/>
        <c:varyColors val="0"/>
        <c:ser>
          <c:idx val="1"/>
          <c:order val="1"/>
          <c:tx>
            <c:strRef>
              <c:f>Foglio1!$AI$131:$AI$132</c:f>
              <c:strCache>
                <c:ptCount val="2"/>
                <c:pt idx="1">
                  <c:v>ottimi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Foglio1!$AG$133:$AG$141</c:f>
              <c:strCache>
                <c:ptCount val="9"/>
                <c:pt idx="0">
                  <c:v>1 level 1</c:v>
                </c:pt>
                <c:pt idx="1">
                  <c:v>1 level 2</c:v>
                </c:pt>
                <c:pt idx="2">
                  <c:v>1 level 3</c:v>
                </c:pt>
                <c:pt idx="3">
                  <c:v>2 level 1</c:v>
                </c:pt>
                <c:pt idx="4">
                  <c:v>2 level 2</c:v>
                </c:pt>
                <c:pt idx="5">
                  <c:v>2 level 3</c:v>
                </c:pt>
                <c:pt idx="6">
                  <c:v>3 level 1</c:v>
                </c:pt>
                <c:pt idx="7">
                  <c:v>3 level 2</c:v>
                </c:pt>
                <c:pt idx="8">
                  <c:v>3 level 3</c:v>
                </c:pt>
              </c:strCache>
            </c:strRef>
          </c:cat>
          <c:val>
            <c:numRef>
              <c:f>Foglio1!$AI$133:$AI$141</c:f>
              <c:numCache>
                <c:formatCode>General</c:formatCode>
                <c:ptCount val="9"/>
                <c:pt idx="0">
                  <c:v>22</c:v>
                </c:pt>
                <c:pt idx="1">
                  <c:v>19</c:v>
                </c:pt>
                <c:pt idx="2">
                  <c:v>13</c:v>
                </c:pt>
                <c:pt idx="3">
                  <c:v>20</c:v>
                </c:pt>
                <c:pt idx="4">
                  <c:v>16</c:v>
                </c:pt>
                <c:pt idx="5">
                  <c:v>10</c:v>
                </c:pt>
                <c:pt idx="6">
                  <c:v>30</c:v>
                </c:pt>
                <c:pt idx="7">
                  <c:v>30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2-4DB8-B2C4-DAF0ECC41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949423"/>
        <c:axId val="1104962863"/>
      </c:lineChart>
      <c:catAx>
        <c:axId val="110495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4958543"/>
        <c:crosses val="autoZero"/>
        <c:auto val="1"/>
        <c:lblAlgn val="ctr"/>
        <c:lblOffset val="100"/>
        <c:noMultiLvlLbl val="0"/>
      </c:catAx>
      <c:valAx>
        <c:axId val="110495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4953743"/>
        <c:crosses val="autoZero"/>
        <c:crossBetween val="between"/>
      </c:valAx>
      <c:valAx>
        <c:axId val="110496286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4949423"/>
        <c:crosses val="max"/>
        <c:crossBetween val="between"/>
      </c:valAx>
      <c:catAx>
        <c:axId val="11049494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4962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Andamento t medio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Foglio1!$AM$131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Foglio1!$AL$132:$AL$149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Foglio1!$AM$132:$AM$149</c:f>
              <c:numCache>
                <c:formatCode>0.00</c:formatCode>
                <c:ptCount val="18"/>
                <c:pt idx="0">
                  <c:v>0.7513266086578364</c:v>
                </c:pt>
                <c:pt idx="1">
                  <c:v>0.86056065559387096</c:v>
                </c:pt>
                <c:pt idx="2">
                  <c:v>1.1600107192993128</c:v>
                </c:pt>
                <c:pt idx="3">
                  <c:v>9.4855496883392085</c:v>
                </c:pt>
                <c:pt idx="4">
                  <c:v>9.6578900814056237</c:v>
                </c:pt>
                <c:pt idx="5">
                  <c:v>13.372939538955666</c:v>
                </c:pt>
                <c:pt idx="6">
                  <c:v>16.76659374237056</c:v>
                </c:pt>
                <c:pt idx="7">
                  <c:v>32.170011472702001</c:v>
                </c:pt>
                <c:pt idx="8">
                  <c:v>47.604383134841825</c:v>
                </c:pt>
                <c:pt idx="9">
                  <c:v>152.34426822662323</c:v>
                </c:pt>
                <c:pt idx="10">
                  <c:v>164.89585456848118</c:v>
                </c:pt>
                <c:pt idx="11">
                  <c:v>200.078501462936</c:v>
                </c:pt>
                <c:pt idx="12">
                  <c:v>300.13238224983161</c:v>
                </c:pt>
                <c:pt idx="13">
                  <c:v>295.14192538261341</c:v>
                </c:pt>
                <c:pt idx="14">
                  <c:v>300.19453907012905</c:v>
                </c:pt>
                <c:pt idx="15">
                  <c:v>300.28890132903996</c:v>
                </c:pt>
                <c:pt idx="16">
                  <c:v>300.35286798477119</c:v>
                </c:pt>
                <c:pt idx="17">
                  <c:v>300.32369894981315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0-4533-82F0-3456EDEAD4D5}"/>
            </c:ext>
          </c:extLst>
        </c:ser>
        <c:ser>
          <c:idx val="1"/>
          <c:order val="1"/>
          <c:tx>
            <c:strRef>
              <c:f>Foglio1!$AN$131</c:f>
              <c:strCache>
                <c:ptCount val="1"/>
                <c:pt idx="0">
                  <c:v>mod 2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Foglio1!$AL$132:$AL$149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Foglio1!$AN$132:$AN$149</c:f>
              <c:numCache>
                <c:formatCode>0.00</c:formatCode>
                <c:ptCount val="18"/>
                <c:pt idx="0">
                  <c:v>0.67330603599548211</c:v>
                </c:pt>
                <c:pt idx="1">
                  <c:v>0.67250032424926587</c:v>
                </c:pt>
                <c:pt idx="2">
                  <c:v>1.3801205635070768</c:v>
                </c:pt>
                <c:pt idx="3">
                  <c:v>7.2463949203491165</c:v>
                </c:pt>
                <c:pt idx="4">
                  <c:v>7.518448448181104</c:v>
                </c:pt>
                <c:pt idx="5">
                  <c:v>13.33041653633116</c:v>
                </c:pt>
                <c:pt idx="6">
                  <c:v>6.4988070964813174</c:v>
                </c:pt>
                <c:pt idx="7">
                  <c:v>41.350487709045368</c:v>
                </c:pt>
                <c:pt idx="8">
                  <c:v>42.340968561172375</c:v>
                </c:pt>
                <c:pt idx="9">
                  <c:v>112.08559627532929</c:v>
                </c:pt>
                <c:pt idx="10">
                  <c:v>200.04968106746628</c:v>
                </c:pt>
                <c:pt idx="11">
                  <c:v>200.04618144035268</c:v>
                </c:pt>
                <c:pt idx="12">
                  <c:v>300.27101176977095</c:v>
                </c:pt>
                <c:pt idx="13">
                  <c:v>300.58116730054167</c:v>
                </c:pt>
                <c:pt idx="14">
                  <c:v>300.06021499633755</c:v>
                </c:pt>
                <c:pt idx="15">
                  <c:v>300.07411456108059</c:v>
                </c:pt>
                <c:pt idx="16">
                  <c:v>300.08811724185875</c:v>
                </c:pt>
                <c:pt idx="17">
                  <c:v>300.09087149302098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0-4533-82F0-3456EDEAD4D5}"/>
            </c:ext>
          </c:extLst>
        </c:ser>
        <c:ser>
          <c:idx val="2"/>
          <c:order val="2"/>
          <c:tx>
            <c:strRef>
              <c:f>Foglio1!$AO$131</c:f>
              <c:strCache>
                <c:ptCount val="1"/>
                <c:pt idx="0">
                  <c:v>assegnazione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Foglio1!$AL$132:$AL$149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Foglio1!$AO$132:$AO$149</c:f>
              <c:numCache>
                <c:formatCode>General</c:formatCode>
                <c:ptCount val="18"/>
                <c:pt idx="0">
                  <c:v>0.43337478637695287</c:v>
                </c:pt>
                <c:pt idx="1">
                  <c:v>0.45769543647766059</c:v>
                </c:pt>
                <c:pt idx="2">
                  <c:v>0.43264398574829038</c:v>
                </c:pt>
                <c:pt idx="3">
                  <c:v>1.6087046623229919</c:v>
                </c:pt>
                <c:pt idx="4">
                  <c:v>2.9764286994934022</c:v>
                </c:pt>
                <c:pt idx="5">
                  <c:v>5.752296304702754</c:v>
                </c:pt>
                <c:pt idx="6">
                  <c:v>1.9256647586822482</c:v>
                </c:pt>
                <c:pt idx="7">
                  <c:v>8.1452278614044111</c:v>
                </c:pt>
                <c:pt idx="8">
                  <c:v>8.1967803478240775</c:v>
                </c:pt>
                <c:pt idx="9">
                  <c:v>4.3627685070037785</c:v>
                </c:pt>
                <c:pt idx="10">
                  <c:v>77.05690689086893</c:v>
                </c:pt>
                <c:pt idx="11">
                  <c:v>167.16066002845724</c:v>
                </c:pt>
                <c:pt idx="12">
                  <c:v>18.590444278717012</c:v>
                </c:pt>
                <c:pt idx="13">
                  <c:v>297.0855217456816</c:v>
                </c:pt>
                <c:pt idx="14">
                  <c:v>260.12627968788081</c:v>
                </c:pt>
                <c:pt idx="15">
                  <c:v>40.157994079589784</c:v>
                </c:pt>
                <c:pt idx="16">
                  <c:v>207.90698204040501</c:v>
                </c:pt>
                <c:pt idx="17">
                  <c:v>203.22432537078834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0-4533-82F0-3456EDEAD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379743"/>
        <c:axId val="1013391263"/>
      </c:lineChart>
      <c:catAx>
        <c:axId val="101337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3391263"/>
        <c:crosses val="autoZero"/>
        <c:auto val="1"/>
        <c:lblAlgn val="ctr"/>
        <c:lblOffset val="100"/>
        <c:noMultiLvlLbl val="0"/>
      </c:catAx>
      <c:valAx>
        <c:axId val="10133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337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Andamento t medi e ottimi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Foglio1!$AH$160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Foglio1!$AG$161:$AG$169</c:f>
              <c:strCache>
                <c:ptCount val="9"/>
                <c:pt idx="0">
                  <c:v>1 level 1</c:v>
                </c:pt>
                <c:pt idx="1">
                  <c:v>1 level 2</c:v>
                </c:pt>
                <c:pt idx="2">
                  <c:v>1 level 3</c:v>
                </c:pt>
                <c:pt idx="3">
                  <c:v>2 level 1</c:v>
                </c:pt>
                <c:pt idx="4">
                  <c:v>2 level 2</c:v>
                </c:pt>
                <c:pt idx="5">
                  <c:v>2 level 3</c:v>
                </c:pt>
                <c:pt idx="6">
                  <c:v>3 level 1</c:v>
                </c:pt>
                <c:pt idx="7">
                  <c:v>3 level 2</c:v>
                </c:pt>
                <c:pt idx="8">
                  <c:v>3 level 3</c:v>
                </c:pt>
              </c:strCache>
            </c:strRef>
          </c:cat>
          <c:val>
            <c:numRef>
              <c:f>Foglio1!$AH$161:$AH$169</c:f>
              <c:numCache>
                <c:formatCode>0.00</c:formatCode>
                <c:ptCount val="9"/>
                <c:pt idx="0">
                  <c:v>444.83905992507863</c:v>
                </c:pt>
                <c:pt idx="1">
                  <c:v>663.06430740356348</c:v>
                </c:pt>
                <c:pt idx="2">
                  <c:v>811.48708691596846</c:v>
                </c:pt>
                <c:pt idx="3">
                  <c:v>327.98322563171337</c:v>
                </c:pt>
                <c:pt idx="4">
                  <c:v>722.90274186134195</c:v>
                </c:pt>
                <c:pt idx="5">
                  <c:v>813.57050185203423</c:v>
                </c:pt>
                <c:pt idx="6" formatCode="General">
                  <c:v>9.588109350204455</c:v>
                </c:pt>
                <c:pt idx="7" formatCode="General">
                  <c:v>88.121797990798854</c:v>
                </c:pt>
                <c:pt idx="8" formatCode="General">
                  <c:v>403.64423780441189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7-4EE4-B244-9026D40B7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2150015"/>
        <c:axId val="1212155775"/>
      </c:barChart>
      <c:lineChart>
        <c:grouping val="standard"/>
        <c:varyColors val="0"/>
        <c:ser>
          <c:idx val="1"/>
          <c:order val="1"/>
          <c:tx>
            <c:strRef>
              <c:f>Foglio1!$AI$160</c:f>
              <c:strCache>
                <c:ptCount val="1"/>
                <c:pt idx="0">
                  <c:v>ottimi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Foglio1!$AG$161:$AG$169</c:f>
              <c:strCache>
                <c:ptCount val="9"/>
                <c:pt idx="0">
                  <c:v>1 level 1</c:v>
                </c:pt>
                <c:pt idx="1">
                  <c:v>1 level 2</c:v>
                </c:pt>
                <c:pt idx="2">
                  <c:v>1 level 3</c:v>
                </c:pt>
                <c:pt idx="3">
                  <c:v>2 level 1</c:v>
                </c:pt>
                <c:pt idx="4">
                  <c:v>2 level 2</c:v>
                </c:pt>
                <c:pt idx="5">
                  <c:v>2 level 3</c:v>
                </c:pt>
                <c:pt idx="6">
                  <c:v>3 level 1</c:v>
                </c:pt>
                <c:pt idx="7">
                  <c:v>3 level 2</c:v>
                </c:pt>
                <c:pt idx="8">
                  <c:v>3 level 3</c:v>
                </c:pt>
              </c:strCache>
            </c:strRef>
          </c:cat>
          <c:val>
            <c:numRef>
              <c:f>Foglio1!$AI$161:$AI$169</c:f>
              <c:numCache>
                <c:formatCode>General</c:formatCode>
                <c:ptCount val="9"/>
                <c:pt idx="0">
                  <c:v>20</c:v>
                </c:pt>
                <c:pt idx="1">
                  <c:v>18</c:v>
                </c:pt>
                <c:pt idx="2">
                  <c:v>12</c:v>
                </c:pt>
                <c:pt idx="3">
                  <c:v>20</c:v>
                </c:pt>
                <c:pt idx="4">
                  <c:v>15</c:v>
                </c:pt>
                <c:pt idx="5">
                  <c:v>11</c:v>
                </c:pt>
                <c:pt idx="6">
                  <c:v>25</c:v>
                </c:pt>
                <c:pt idx="7">
                  <c:v>25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7-4EE4-B244-9026D40B7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156735"/>
        <c:axId val="1212156255"/>
      </c:lineChart>
      <c:catAx>
        <c:axId val="121215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2155775"/>
        <c:crosses val="autoZero"/>
        <c:auto val="1"/>
        <c:lblAlgn val="ctr"/>
        <c:lblOffset val="100"/>
        <c:noMultiLvlLbl val="0"/>
      </c:catAx>
      <c:valAx>
        <c:axId val="121215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2150015"/>
        <c:crosses val="autoZero"/>
        <c:crossBetween val="between"/>
      </c:valAx>
      <c:valAx>
        <c:axId val="121215625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2156735"/>
        <c:crosses val="max"/>
        <c:crossBetween val="between"/>
      </c:valAx>
      <c:catAx>
        <c:axId val="1212156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2156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Andamento t medio </a:t>
            </a:r>
          </a:p>
        </c:rich>
      </c:tx>
      <c:layout>
        <c:manualLayout>
          <c:xMode val="edge"/>
          <c:yMode val="edge"/>
          <c:x val="0.3674930008748906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Foglio1!$AM$159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Foglio1!$AL$160:$AL$174</c:f>
              <c:strCache>
                <c:ptCount val="15"/>
                <c:pt idx="0">
                  <c:v>20 l1</c:v>
                </c:pt>
                <c:pt idx="1">
                  <c:v>20 l2</c:v>
                </c:pt>
                <c:pt idx="2">
                  <c:v>20 l3</c:v>
                </c:pt>
                <c:pt idx="3">
                  <c:v>30 l1</c:v>
                </c:pt>
                <c:pt idx="4">
                  <c:v>30 l2</c:v>
                </c:pt>
                <c:pt idx="5">
                  <c:v>30 l3</c:v>
                </c:pt>
                <c:pt idx="6">
                  <c:v>50 l1</c:v>
                </c:pt>
                <c:pt idx="7">
                  <c:v>50 l2</c:v>
                </c:pt>
                <c:pt idx="8">
                  <c:v>50 l3</c:v>
                </c:pt>
                <c:pt idx="9">
                  <c:v>75 l1</c:v>
                </c:pt>
                <c:pt idx="10">
                  <c:v>75 l2</c:v>
                </c:pt>
                <c:pt idx="11">
                  <c:v>75 l3</c:v>
                </c:pt>
                <c:pt idx="12">
                  <c:v>100 l1</c:v>
                </c:pt>
                <c:pt idx="13">
                  <c:v>100 l2</c:v>
                </c:pt>
                <c:pt idx="14">
                  <c:v>100 l3</c:v>
                </c:pt>
              </c:strCache>
            </c:strRef>
          </c:cat>
          <c:val>
            <c:numRef>
              <c:f>Foglio1!$AM$160:$AM$177</c:f>
              <c:numCache>
                <c:formatCode>0.00</c:formatCode>
                <c:ptCount val="18"/>
                <c:pt idx="0">
                  <c:v>4.870279932022088</c:v>
                </c:pt>
                <c:pt idx="1">
                  <c:v>5.3193824291229221</c:v>
                </c:pt>
                <c:pt idx="2">
                  <c:v>6.9284877777099565</c:v>
                </c:pt>
                <c:pt idx="3">
                  <c:v>8.6142368316650177</c:v>
                </c:pt>
                <c:pt idx="4">
                  <c:v>12.155071163177471</c:v>
                </c:pt>
                <c:pt idx="5">
                  <c:v>20.090177202224659</c:v>
                </c:pt>
                <c:pt idx="6">
                  <c:v>30.679114341735776</c:v>
                </c:pt>
                <c:pt idx="7">
                  <c:v>67.918026638030966</c:v>
                </c:pt>
                <c:pt idx="8">
                  <c:v>183.3181931018824</c:v>
                </c:pt>
                <c:pt idx="9">
                  <c:v>99.377040147781145</c:v>
                </c:pt>
                <c:pt idx="10">
                  <c:v>276.81768193244898</c:v>
                </c:pt>
                <c:pt idx="11">
                  <c:v>300.21749329566921</c:v>
                </c:pt>
                <c:pt idx="12">
                  <c:v>301.29838867187459</c:v>
                </c:pt>
                <c:pt idx="13">
                  <c:v>300.85414524078317</c:v>
                </c:pt>
                <c:pt idx="14">
                  <c:v>300.93273553848223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5-4571-ACFD-AE39DEB5EC9D}"/>
            </c:ext>
          </c:extLst>
        </c:ser>
        <c:ser>
          <c:idx val="1"/>
          <c:order val="1"/>
          <c:tx>
            <c:strRef>
              <c:f>Foglio1!$AN$159</c:f>
              <c:strCache>
                <c:ptCount val="1"/>
                <c:pt idx="0">
                  <c:v>mod 1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Foglio1!$AL$160:$AL$174</c:f>
              <c:strCache>
                <c:ptCount val="15"/>
                <c:pt idx="0">
                  <c:v>20 l1</c:v>
                </c:pt>
                <c:pt idx="1">
                  <c:v>20 l2</c:v>
                </c:pt>
                <c:pt idx="2">
                  <c:v>20 l3</c:v>
                </c:pt>
                <c:pt idx="3">
                  <c:v>30 l1</c:v>
                </c:pt>
                <c:pt idx="4">
                  <c:v>30 l2</c:v>
                </c:pt>
                <c:pt idx="5">
                  <c:v>30 l3</c:v>
                </c:pt>
                <c:pt idx="6">
                  <c:v>50 l1</c:v>
                </c:pt>
                <c:pt idx="7">
                  <c:v>50 l2</c:v>
                </c:pt>
                <c:pt idx="8">
                  <c:v>50 l3</c:v>
                </c:pt>
                <c:pt idx="9">
                  <c:v>75 l1</c:v>
                </c:pt>
                <c:pt idx="10">
                  <c:v>75 l2</c:v>
                </c:pt>
                <c:pt idx="11">
                  <c:v>75 l3</c:v>
                </c:pt>
                <c:pt idx="12">
                  <c:v>100 l1</c:v>
                </c:pt>
                <c:pt idx="13">
                  <c:v>100 l2</c:v>
                </c:pt>
                <c:pt idx="14">
                  <c:v>100 l3</c:v>
                </c:pt>
              </c:strCache>
            </c:strRef>
          </c:cat>
          <c:val>
            <c:numRef>
              <c:f>Foglio1!$AN$160:$AN$177</c:f>
              <c:numCache>
                <c:formatCode>0.00</c:formatCode>
                <c:ptCount val="18"/>
                <c:pt idx="0">
                  <c:v>0.3753384113311764</c:v>
                </c:pt>
                <c:pt idx="1">
                  <c:v>0.56860809326171824</c:v>
                </c:pt>
                <c:pt idx="2">
                  <c:v>2.214671134948726</c:v>
                </c:pt>
                <c:pt idx="3">
                  <c:v>0.70488128662109339</c:v>
                </c:pt>
                <c:pt idx="4">
                  <c:v>7.6348959922790316</c:v>
                </c:pt>
                <c:pt idx="5">
                  <c:v>26.060515975952097</c:v>
                </c:pt>
                <c:pt idx="6">
                  <c:v>3.1987451076507498</c:v>
                </c:pt>
                <c:pt idx="7">
                  <c:v>121.54637255668601</c:v>
                </c:pt>
                <c:pt idx="8">
                  <c:v>185.20789437293962</c:v>
                </c:pt>
                <c:pt idx="9">
                  <c:v>23.631869840621924</c:v>
                </c:pt>
                <c:pt idx="10">
                  <c:v>293.091339063644</c:v>
                </c:pt>
                <c:pt idx="11">
                  <c:v>300.03976945877037</c:v>
                </c:pt>
                <c:pt idx="12">
                  <c:v>300.07239098548843</c:v>
                </c:pt>
                <c:pt idx="13">
                  <c:v>300.0615261554712</c:v>
                </c:pt>
                <c:pt idx="14">
                  <c:v>300.0476509094234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5-4571-ACFD-AE39DEB5EC9D}"/>
            </c:ext>
          </c:extLst>
        </c:ser>
        <c:ser>
          <c:idx val="2"/>
          <c:order val="2"/>
          <c:tx>
            <c:strRef>
              <c:f>Foglio1!$AO$159</c:f>
              <c:strCache>
                <c:ptCount val="1"/>
                <c:pt idx="0">
                  <c:v>assegnazione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Foglio1!$AL$160:$AL$174</c:f>
              <c:strCache>
                <c:ptCount val="15"/>
                <c:pt idx="0">
                  <c:v>20 l1</c:v>
                </c:pt>
                <c:pt idx="1">
                  <c:v>20 l2</c:v>
                </c:pt>
                <c:pt idx="2">
                  <c:v>20 l3</c:v>
                </c:pt>
                <c:pt idx="3">
                  <c:v>30 l1</c:v>
                </c:pt>
                <c:pt idx="4">
                  <c:v>30 l2</c:v>
                </c:pt>
                <c:pt idx="5">
                  <c:v>30 l3</c:v>
                </c:pt>
                <c:pt idx="6">
                  <c:v>50 l1</c:v>
                </c:pt>
                <c:pt idx="7">
                  <c:v>50 l2</c:v>
                </c:pt>
                <c:pt idx="8">
                  <c:v>50 l3</c:v>
                </c:pt>
                <c:pt idx="9">
                  <c:v>75 l1</c:v>
                </c:pt>
                <c:pt idx="10">
                  <c:v>75 l2</c:v>
                </c:pt>
                <c:pt idx="11">
                  <c:v>75 l3</c:v>
                </c:pt>
                <c:pt idx="12">
                  <c:v>100 l1</c:v>
                </c:pt>
                <c:pt idx="13">
                  <c:v>100 l2</c:v>
                </c:pt>
                <c:pt idx="14">
                  <c:v>100 l3</c:v>
                </c:pt>
              </c:strCache>
            </c:strRef>
          </c:cat>
          <c:val>
            <c:numRef>
              <c:f>Foglio1!$AO$160:$AO$177</c:f>
              <c:numCache>
                <c:formatCode>General</c:formatCode>
                <c:ptCount val="18"/>
                <c:pt idx="0">
                  <c:v>0.39740066528320261</c:v>
                </c:pt>
                <c:pt idx="1">
                  <c:v>0.23817157745361278</c:v>
                </c:pt>
                <c:pt idx="2">
                  <c:v>1.1508613109588575</c:v>
                </c:pt>
                <c:pt idx="3">
                  <c:v>0.50836648941040008</c:v>
                </c:pt>
                <c:pt idx="4">
                  <c:v>0.72846565246581874</c:v>
                </c:pt>
                <c:pt idx="5">
                  <c:v>4.8708464145660137</c:v>
                </c:pt>
                <c:pt idx="6">
                  <c:v>1.3717708587646436</c:v>
                </c:pt>
                <c:pt idx="7">
                  <c:v>27.616897344589212</c:v>
                </c:pt>
                <c:pt idx="8">
                  <c:v>102.44308247566201</c:v>
                </c:pt>
                <c:pt idx="9">
                  <c:v>1.7320642471313441</c:v>
                </c:pt>
                <c:pt idx="10">
                  <c:v>2.6845341205596882</c:v>
                </c:pt>
                <c:pt idx="11">
                  <c:v>225.25475125312749</c:v>
                </c:pt>
                <c:pt idx="12">
                  <c:v>5.5785070896148659</c:v>
                </c:pt>
                <c:pt idx="13">
                  <c:v>56.853729295730524</c:v>
                </c:pt>
                <c:pt idx="14">
                  <c:v>69.924696350097534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65-4571-ACFD-AE39DEB5E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155295"/>
        <c:axId val="1212157215"/>
      </c:lineChart>
      <c:catAx>
        <c:axId val="12121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2157215"/>
        <c:crosses val="autoZero"/>
        <c:auto val="1"/>
        <c:lblAlgn val="ctr"/>
        <c:lblOffset val="100"/>
        <c:noMultiLvlLbl val="0"/>
      </c:catAx>
      <c:valAx>
        <c:axId val="121215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21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t medi e ottimi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Foglio1!$AH$189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Foglio1!$AG$190:$AG$198</c:f>
              <c:strCache>
                <c:ptCount val="9"/>
                <c:pt idx="0">
                  <c:v>1 level 1</c:v>
                </c:pt>
                <c:pt idx="1">
                  <c:v>1 level 2</c:v>
                </c:pt>
                <c:pt idx="2">
                  <c:v>1 level 3</c:v>
                </c:pt>
                <c:pt idx="3">
                  <c:v>2 level 1</c:v>
                </c:pt>
                <c:pt idx="4">
                  <c:v>2 level 2</c:v>
                </c:pt>
                <c:pt idx="5">
                  <c:v>2 level 3</c:v>
                </c:pt>
                <c:pt idx="6">
                  <c:v>3 level 1</c:v>
                </c:pt>
                <c:pt idx="7">
                  <c:v>3 level 2</c:v>
                </c:pt>
                <c:pt idx="8">
                  <c:v>3 level 3</c:v>
                </c:pt>
              </c:strCache>
            </c:strRef>
          </c:cat>
          <c:val>
            <c:numRef>
              <c:f>Foglio1!$AH$190:$AH$198</c:f>
              <c:numCache>
                <c:formatCode>0.00</c:formatCode>
                <c:ptCount val="9"/>
                <c:pt idx="0">
                  <c:v>304.73321390151926</c:v>
                </c:pt>
                <c:pt idx="1">
                  <c:v>613.24210700988692</c:v>
                </c:pt>
                <c:pt idx="2">
                  <c:v>805.85840411186052</c:v>
                </c:pt>
                <c:pt idx="3">
                  <c:v>160.55092859268169</c:v>
                </c:pt>
                <c:pt idx="4">
                  <c:v>735.90658931732014</c:v>
                </c:pt>
                <c:pt idx="5">
                  <c:v>817.88443422317368</c:v>
                </c:pt>
                <c:pt idx="6" formatCode="General">
                  <c:v>8.5528715133666839</c:v>
                </c:pt>
                <c:pt idx="7" formatCode="General">
                  <c:v>41.207265424728348</c:v>
                </c:pt>
                <c:pt idx="8" formatCode="General">
                  <c:v>384.54826474189673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6-4237-837F-8DD330EF2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0952447"/>
        <c:axId val="1010948127"/>
      </c:barChart>
      <c:lineChart>
        <c:grouping val="standard"/>
        <c:varyColors val="0"/>
        <c:ser>
          <c:idx val="1"/>
          <c:order val="1"/>
          <c:tx>
            <c:strRef>
              <c:f>Foglio1!$AI$189</c:f>
              <c:strCache>
                <c:ptCount val="1"/>
                <c:pt idx="0">
                  <c:v>ottimi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Foglio1!$AG$190:$AG$198</c:f>
              <c:strCache>
                <c:ptCount val="9"/>
                <c:pt idx="0">
                  <c:v>1 level 1</c:v>
                </c:pt>
                <c:pt idx="1">
                  <c:v>1 level 2</c:v>
                </c:pt>
                <c:pt idx="2">
                  <c:v>1 level 3</c:v>
                </c:pt>
                <c:pt idx="3">
                  <c:v>2 level 1</c:v>
                </c:pt>
                <c:pt idx="4">
                  <c:v>2 level 2</c:v>
                </c:pt>
                <c:pt idx="5">
                  <c:v>2 level 3</c:v>
                </c:pt>
                <c:pt idx="6">
                  <c:v>3 level 1</c:v>
                </c:pt>
                <c:pt idx="7">
                  <c:v>3 level 2</c:v>
                </c:pt>
                <c:pt idx="8">
                  <c:v>3 level 3</c:v>
                </c:pt>
              </c:strCache>
            </c:strRef>
          </c:cat>
          <c:val>
            <c:numRef>
              <c:f>Foglio1!$AI$190:$AI$198</c:f>
              <c:numCache>
                <c:formatCode>General</c:formatCode>
                <c:ptCount val="9"/>
                <c:pt idx="0">
                  <c:v>23</c:v>
                </c:pt>
                <c:pt idx="1">
                  <c:v>18</c:v>
                </c:pt>
                <c:pt idx="2">
                  <c:v>11</c:v>
                </c:pt>
                <c:pt idx="3">
                  <c:v>23</c:v>
                </c:pt>
                <c:pt idx="4">
                  <c:v>15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6-4237-837F-8DD330EF2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951007"/>
        <c:axId val="1010952927"/>
      </c:lineChart>
      <c:catAx>
        <c:axId val="101095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0948127"/>
        <c:crosses val="autoZero"/>
        <c:auto val="1"/>
        <c:lblAlgn val="ctr"/>
        <c:lblOffset val="100"/>
        <c:noMultiLvlLbl val="0"/>
      </c:catAx>
      <c:valAx>
        <c:axId val="101094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0952447"/>
        <c:crosses val="autoZero"/>
        <c:crossBetween val="between"/>
      </c:valAx>
      <c:valAx>
        <c:axId val="101095292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0951007"/>
        <c:crosses val="max"/>
        <c:crossBetween val="between"/>
      </c:valAx>
      <c:catAx>
        <c:axId val="1010951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109529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Andamento t medio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Foglio1!$AM$188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Foglio1!$AL$189:$AL$203</c:f>
              <c:strCache>
                <c:ptCount val="15"/>
                <c:pt idx="0">
                  <c:v>20 l1</c:v>
                </c:pt>
                <c:pt idx="1">
                  <c:v>20 l2</c:v>
                </c:pt>
                <c:pt idx="2">
                  <c:v>20 l3</c:v>
                </c:pt>
                <c:pt idx="3">
                  <c:v>30 l1</c:v>
                </c:pt>
                <c:pt idx="4">
                  <c:v>30 l2</c:v>
                </c:pt>
                <c:pt idx="5">
                  <c:v>30 l3</c:v>
                </c:pt>
                <c:pt idx="6">
                  <c:v>50 l1</c:v>
                </c:pt>
                <c:pt idx="7">
                  <c:v>50 l2</c:v>
                </c:pt>
                <c:pt idx="8">
                  <c:v>50 l3</c:v>
                </c:pt>
                <c:pt idx="9">
                  <c:v>75 l1</c:v>
                </c:pt>
                <c:pt idx="10">
                  <c:v>75 l2</c:v>
                </c:pt>
                <c:pt idx="11">
                  <c:v>75 l3</c:v>
                </c:pt>
                <c:pt idx="12">
                  <c:v>100 l1</c:v>
                </c:pt>
                <c:pt idx="13">
                  <c:v>100 l2</c:v>
                </c:pt>
                <c:pt idx="14">
                  <c:v>100 l3</c:v>
                </c:pt>
              </c:strCache>
            </c:strRef>
          </c:cat>
          <c:val>
            <c:numRef>
              <c:f>Foglio1!$AM$189:$AM$203</c:f>
              <c:numCache>
                <c:formatCode>0.00</c:formatCode>
                <c:ptCount val="15"/>
                <c:pt idx="0">
                  <c:v>0.7513266086578364</c:v>
                </c:pt>
                <c:pt idx="1">
                  <c:v>0.86056065559387096</c:v>
                </c:pt>
                <c:pt idx="2">
                  <c:v>1.1600107192993128</c:v>
                </c:pt>
                <c:pt idx="3">
                  <c:v>9.4855496883392085</c:v>
                </c:pt>
                <c:pt idx="4">
                  <c:v>9.6578900814056237</c:v>
                </c:pt>
                <c:pt idx="5">
                  <c:v>13.372939538955666</c:v>
                </c:pt>
                <c:pt idx="6">
                  <c:v>16.76659374237056</c:v>
                </c:pt>
                <c:pt idx="7">
                  <c:v>32.170011472702001</c:v>
                </c:pt>
                <c:pt idx="8">
                  <c:v>47.604383134841825</c:v>
                </c:pt>
                <c:pt idx="9">
                  <c:v>152.34426822662323</c:v>
                </c:pt>
                <c:pt idx="10">
                  <c:v>164.89585456848118</c:v>
                </c:pt>
                <c:pt idx="11">
                  <c:v>200.078501462936</c:v>
                </c:pt>
                <c:pt idx="12">
                  <c:v>300.13238224983161</c:v>
                </c:pt>
                <c:pt idx="13">
                  <c:v>295.14192538261341</c:v>
                </c:pt>
                <c:pt idx="14">
                  <c:v>300.19453907012905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2-4038-8530-BDC9BE53E335}"/>
            </c:ext>
          </c:extLst>
        </c:ser>
        <c:ser>
          <c:idx val="1"/>
          <c:order val="1"/>
          <c:tx>
            <c:strRef>
              <c:f>Foglio1!$AN$188</c:f>
              <c:strCache>
                <c:ptCount val="1"/>
                <c:pt idx="0">
                  <c:v>mod 2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Foglio1!$AL$189:$AL$203</c:f>
              <c:strCache>
                <c:ptCount val="15"/>
                <c:pt idx="0">
                  <c:v>20 l1</c:v>
                </c:pt>
                <c:pt idx="1">
                  <c:v>20 l2</c:v>
                </c:pt>
                <c:pt idx="2">
                  <c:v>20 l3</c:v>
                </c:pt>
                <c:pt idx="3">
                  <c:v>30 l1</c:v>
                </c:pt>
                <c:pt idx="4">
                  <c:v>30 l2</c:v>
                </c:pt>
                <c:pt idx="5">
                  <c:v>30 l3</c:v>
                </c:pt>
                <c:pt idx="6">
                  <c:v>50 l1</c:v>
                </c:pt>
                <c:pt idx="7">
                  <c:v>50 l2</c:v>
                </c:pt>
                <c:pt idx="8">
                  <c:v>50 l3</c:v>
                </c:pt>
                <c:pt idx="9">
                  <c:v>75 l1</c:v>
                </c:pt>
                <c:pt idx="10">
                  <c:v>75 l2</c:v>
                </c:pt>
                <c:pt idx="11">
                  <c:v>75 l3</c:v>
                </c:pt>
                <c:pt idx="12">
                  <c:v>100 l1</c:v>
                </c:pt>
                <c:pt idx="13">
                  <c:v>100 l2</c:v>
                </c:pt>
                <c:pt idx="14">
                  <c:v>100 l3</c:v>
                </c:pt>
              </c:strCache>
            </c:strRef>
          </c:cat>
          <c:val>
            <c:numRef>
              <c:f>Foglio1!$AN$189:$AN$203</c:f>
              <c:numCache>
                <c:formatCode>0.00</c:formatCode>
                <c:ptCount val="15"/>
                <c:pt idx="0">
                  <c:v>0.67330603599548211</c:v>
                </c:pt>
                <c:pt idx="1">
                  <c:v>0.67250032424926587</c:v>
                </c:pt>
                <c:pt idx="2">
                  <c:v>1.3801205635070768</c:v>
                </c:pt>
                <c:pt idx="3">
                  <c:v>7.2463949203491165</c:v>
                </c:pt>
                <c:pt idx="4">
                  <c:v>7.518448448181104</c:v>
                </c:pt>
                <c:pt idx="5">
                  <c:v>13.33041653633116</c:v>
                </c:pt>
                <c:pt idx="6">
                  <c:v>6.4988070964813174</c:v>
                </c:pt>
                <c:pt idx="7">
                  <c:v>41.350487709045368</c:v>
                </c:pt>
                <c:pt idx="8">
                  <c:v>42.340968561172375</c:v>
                </c:pt>
                <c:pt idx="9">
                  <c:v>112.08559627532929</c:v>
                </c:pt>
                <c:pt idx="10">
                  <c:v>200.04968106746628</c:v>
                </c:pt>
                <c:pt idx="11">
                  <c:v>200.04618144035268</c:v>
                </c:pt>
                <c:pt idx="12">
                  <c:v>300.27101176977095</c:v>
                </c:pt>
                <c:pt idx="13">
                  <c:v>300.58116730054167</c:v>
                </c:pt>
                <c:pt idx="14">
                  <c:v>300.06021499633755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2-4038-8530-BDC9BE53E335}"/>
            </c:ext>
          </c:extLst>
        </c:ser>
        <c:ser>
          <c:idx val="2"/>
          <c:order val="2"/>
          <c:tx>
            <c:strRef>
              <c:f>Foglio1!$AO$188</c:f>
              <c:strCache>
                <c:ptCount val="1"/>
                <c:pt idx="0">
                  <c:v>assegnazione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Foglio1!$AL$189:$AL$203</c:f>
              <c:strCache>
                <c:ptCount val="15"/>
                <c:pt idx="0">
                  <c:v>20 l1</c:v>
                </c:pt>
                <c:pt idx="1">
                  <c:v>20 l2</c:v>
                </c:pt>
                <c:pt idx="2">
                  <c:v>20 l3</c:v>
                </c:pt>
                <c:pt idx="3">
                  <c:v>30 l1</c:v>
                </c:pt>
                <c:pt idx="4">
                  <c:v>30 l2</c:v>
                </c:pt>
                <c:pt idx="5">
                  <c:v>30 l3</c:v>
                </c:pt>
                <c:pt idx="6">
                  <c:v>50 l1</c:v>
                </c:pt>
                <c:pt idx="7">
                  <c:v>50 l2</c:v>
                </c:pt>
                <c:pt idx="8">
                  <c:v>50 l3</c:v>
                </c:pt>
                <c:pt idx="9">
                  <c:v>75 l1</c:v>
                </c:pt>
                <c:pt idx="10">
                  <c:v>75 l2</c:v>
                </c:pt>
                <c:pt idx="11">
                  <c:v>75 l3</c:v>
                </c:pt>
                <c:pt idx="12">
                  <c:v>100 l1</c:v>
                </c:pt>
                <c:pt idx="13">
                  <c:v>100 l2</c:v>
                </c:pt>
                <c:pt idx="14">
                  <c:v>100 l3</c:v>
                </c:pt>
              </c:strCache>
            </c:strRef>
          </c:cat>
          <c:val>
            <c:numRef>
              <c:f>Foglio1!$AO$189:$AO$203</c:f>
              <c:numCache>
                <c:formatCode>General</c:formatCode>
                <c:ptCount val="15"/>
                <c:pt idx="0">
                  <c:v>0.43337478637695287</c:v>
                </c:pt>
                <c:pt idx="1">
                  <c:v>0.45769543647766059</c:v>
                </c:pt>
                <c:pt idx="2">
                  <c:v>0.43264398574829038</c:v>
                </c:pt>
                <c:pt idx="3">
                  <c:v>1.6087046623229919</c:v>
                </c:pt>
                <c:pt idx="4">
                  <c:v>2.9764286994934022</c:v>
                </c:pt>
                <c:pt idx="5">
                  <c:v>5.752296304702754</c:v>
                </c:pt>
                <c:pt idx="6">
                  <c:v>1.9256647586822482</c:v>
                </c:pt>
                <c:pt idx="7">
                  <c:v>8.1452278614044111</c:v>
                </c:pt>
                <c:pt idx="8">
                  <c:v>8.1967803478240775</c:v>
                </c:pt>
                <c:pt idx="9">
                  <c:v>4.3627685070037785</c:v>
                </c:pt>
                <c:pt idx="10">
                  <c:v>77.05690689086893</c:v>
                </c:pt>
                <c:pt idx="11">
                  <c:v>167.16066002845724</c:v>
                </c:pt>
                <c:pt idx="12">
                  <c:v>18.590444278717012</c:v>
                </c:pt>
                <c:pt idx="13">
                  <c:v>297.0855217456816</c:v>
                </c:pt>
                <c:pt idx="14">
                  <c:v>260.12627968788081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02-4038-8530-BDC9BE53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456351"/>
        <c:axId val="1350476031"/>
      </c:lineChart>
      <c:catAx>
        <c:axId val="135045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0476031"/>
        <c:crosses val="autoZero"/>
        <c:auto val="1"/>
        <c:lblAlgn val="ctr"/>
        <c:lblOffset val="100"/>
        <c:noMultiLvlLbl val="0"/>
      </c:catAx>
      <c:valAx>
        <c:axId val="135047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045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</a:t>
            </a:r>
            <a:r>
              <a:rPr lang="it-IT" baseline="0"/>
              <a:t> F.O. medio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Foglio1!$AX$107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Foglio1!$AW$108:$AW$126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Foglio1!$AX$108:$AX$126</c:f>
              <c:numCache>
                <c:formatCode>General</c:formatCode>
                <c:ptCount val="19"/>
                <c:pt idx="0">
                  <c:v>57.4</c:v>
                </c:pt>
                <c:pt idx="1">
                  <c:v>63.6</c:v>
                </c:pt>
                <c:pt idx="2">
                  <c:v>68.8</c:v>
                </c:pt>
                <c:pt idx="3">
                  <c:v>104.8</c:v>
                </c:pt>
                <c:pt idx="4">
                  <c:v>109.6</c:v>
                </c:pt>
                <c:pt idx="5">
                  <c:v>118.6</c:v>
                </c:pt>
                <c:pt idx="6">
                  <c:v>144.6</c:v>
                </c:pt>
                <c:pt idx="7">
                  <c:v>154.4</c:v>
                </c:pt>
                <c:pt idx="8">
                  <c:v>167.4</c:v>
                </c:pt>
                <c:pt idx="9">
                  <c:v>236</c:v>
                </c:pt>
                <c:pt idx="10">
                  <c:v>250.4</c:v>
                </c:pt>
                <c:pt idx="11">
                  <c:v>276.60000000000002</c:v>
                </c:pt>
                <c:pt idx="12">
                  <c:v>369.4</c:v>
                </c:pt>
                <c:pt idx="13">
                  <c:v>389.2</c:v>
                </c:pt>
                <c:pt idx="14">
                  <c:v>428</c:v>
                </c:pt>
                <c:pt idx="15">
                  <c:v>5470.4</c:v>
                </c:pt>
                <c:pt idx="16">
                  <c:v>5658.8</c:v>
                </c:pt>
                <c:pt idx="17">
                  <c:v>5983.2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0-4F39-90A9-F6567B798A12}"/>
            </c:ext>
          </c:extLst>
        </c:ser>
        <c:ser>
          <c:idx val="1"/>
          <c:order val="1"/>
          <c:tx>
            <c:strRef>
              <c:f>Foglio1!$AY$107</c:f>
              <c:strCache>
                <c:ptCount val="1"/>
                <c:pt idx="0">
                  <c:v>mod 1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Foglio1!$AW$108:$AW$126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Foglio1!$AY$108:$AY$126</c:f>
              <c:numCache>
                <c:formatCode>General</c:formatCode>
                <c:ptCount val="19"/>
                <c:pt idx="0">
                  <c:v>57.4</c:v>
                </c:pt>
                <c:pt idx="1">
                  <c:v>63.6</c:v>
                </c:pt>
                <c:pt idx="2">
                  <c:v>68.8</c:v>
                </c:pt>
                <c:pt idx="3">
                  <c:v>104.8</c:v>
                </c:pt>
                <c:pt idx="4">
                  <c:v>109.6</c:v>
                </c:pt>
                <c:pt idx="5">
                  <c:v>118.6</c:v>
                </c:pt>
                <c:pt idx="6">
                  <c:v>144.6</c:v>
                </c:pt>
                <c:pt idx="7">
                  <c:v>154.4</c:v>
                </c:pt>
                <c:pt idx="8">
                  <c:v>169.4</c:v>
                </c:pt>
                <c:pt idx="9">
                  <c:v>236</c:v>
                </c:pt>
                <c:pt idx="10">
                  <c:v>252.4</c:v>
                </c:pt>
                <c:pt idx="11">
                  <c:v>275</c:v>
                </c:pt>
                <c:pt idx="12">
                  <c:v>359.4</c:v>
                </c:pt>
                <c:pt idx="13">
                  <c:v>378.8</c:v>
                </c:pt>
                <c:pt idx="14">
                  <c:v>409.6</c:v>
                </c:pt>
                <c:pt idx="15">
                  <c:v>483.4</c:v>
                </c:pt>
                <c:pt idx="16">
                  <c:v>508</c:v>
                </c:pt>
                <c:pt idx="17" formatCode="0.00">
                  <c:v>545.66666666666663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0-4F39-90A9-F6567B798A12}"/>
            </c:ext>
          </c:extLst>
        </c:ser>
        <c:ser>
          <c:idx val="2"/>
          <c:order val="2"/>
          <c:tx>
            <c:strRef>
              <c:f>Foglio1!$AZ$107</c:f>
              <c:strCache>
                <c:ptCount val="1"/>
                <c:pt idx="0">
                  <c:v>assegnazione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Foglio1!$AW$108:$AW$126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Foglio1!$AZ$108:$AZ$126</c:f>
              <c:numCache>
                <c:formatCode>General</c:formatCode>
                <c:ptCount val="19"/>
                <c:pt idx="0">
                  <c:v>58.6</c:v>
                </c:pt>
                <c:pt idx="1">
                  <c:v>65.599999999999994</c:v>
                </c:pt>
                <c:pt idx="2">
                  <c:v>70.8</c:v>
                </c:pt>
                <c:pt idx="3">
                  <c:v>108</c:v>
                </c:pt>
                <c:pt idx="4">
                  <c:v>112.8</c:v>
                </c:pt>
                <c:pt idx="5">
                  <c:v>120</c:v>
                </c:pt>
                <c:pt idx="6">
                  <c:v>145.4</c:v>
                </c:pt>
                <c:pt idx="7">
                  <c:v>155.4</c:v>
                </c:pt>
                <c:pt idx="8">
                  <c:v>168.2</c:v>
                </c:pt>
                <c:pt idx="9">
                  <c:v>240.2</c:v>
                </c:pt>
                <c:pt idx="10">
                  <c:v>250.4</c:v>
                </c:pt>
                <c:pt idx="11">
                  <c:v>272.8</c:v>
                </c:pt>
                <c:pt idx="12">
                  <c:v>353.2</c:v>
                </c:pt>
                <c:pt idx="13">
                  <c:v>370.4</c:v>
                </c:pt>
                <c:pt idx="14">
                  <c:v>402.6</c:v>
                </c:pt>
                <c:pt idx="15">
                  <c:v>469.8</c:v>
                </c:pt>
                <c:pt idx="16">
                  <c:v>491</c:v>
                </c:pt>
                <c:pt idx="17">
                  <c:v>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A0-4F39-90A9-F6567B798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817951"/>
        <c:axId val="1430827551"/>
      </c:lineChart>
      <c:catAx>
        <c:axId val="14308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0827551"/>
        <c:crosses val="autoZero"/>
        <c:auto val="1"/>
        <c:lblAlgn val="ctr"/>
        <c:lblOffset val="100"/>
        <c:noMultiLvlLbl val="0"/>
      </c:catAx>
      <c:valAx>
        <c:axId val="143082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081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Relazione F.O.</a:t>
            </a:r>
            <a:r>
              <a:rPr lang="it-IT" baseline="0"/>
              <a:t> media e ottimi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Foglio1!$AH$119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Foglio1!$AG$120:$AG$128</c:f>
              <c:strCache>
                <c:ptCount val="9"/>
                <c:pt idx="0">
                  <c:v>1 level 1</c:v>
                </c:pt>
                <c:pt idx="1">
                  <c:v>1 level 2</c:v>
                </c:pt>
                <c:pt idx="2">
                  <c:v>1 level 3</c:v>
                </c:pt>
                <c:pt idx="3">
                  <c:v>2 level 1</c:v>
                </c:pt>
                <c:pt idx="4">
                  <c:v>2 level 2</c:v>
                </c:pt>
                <c:pt idx="5">
                  <c:v>2 level 3</c:v>
                </c:pt>
                <c:pt idx="6">
                  <c:v>3 level 1</c:v>
                </c:pt>
                <c:pt idx="7">
                  <c:v>3 level 2</c:v>
                </c:pt>
                <c:pt idx="8">
                  <c:v>3 level 3</c:v>
                </c:pt>
              </c:strCache>
            </c:strRef>
          </c:cat>
          <c:val>
            <c:numRef>
              <c:f>Foglio1!$AH$120:$AH$128</c:f>
              <c:numCache>
                <c:formatCode>0.00</c:formatCode>
                <c:ptCount val="9"/>
                <c:pt idx="0">
                  <c:v>6382.5999999999995</c:v>
                </c:pt>
                <c:pt idx="1">
                  <c:v>6626</c:v>
                </c:pt>
                <c:pt idx="2">
                  <c:v>7042.6</c:v>
                </c:pt>
                <c:pt idx="3">
                  <c:v>1385.6</c:v>
                </c:pt>
                <c:pt idx="4">
                  <c:v>1466.8</c:v>
                </c:pt>
                <c:pt idx="5">
                  <c:v>1587.0666666666666</c:v>
                </c:pt>
                <c:pt idx="6" formatCode="General">
                  <c:v>1375.2</c:v>
                </c:pt>
                <c:pt idx="7" formatCode="General">
                  <c:v>1445.6</c:v>
                </c:pt>
                <c:pt idx="8" formatCode="General">
                  <c:v>1565.4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D-40C9-BD18-A4CCA2FEA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3969583"/>
        <c:axId val="1463965263"/>
      </c:barChart>
      <c:lineChart>
        <c:grouping val="standard"/>
        <c:varyColors val="0"/>
        <c:ser>
          <c:idx val="1"/>
          <c:order val="1"/>
          <c:tx>
            <c:strRef>
              <c:f>Foglio1!$AI$119</c:f>
              <c:strCache>
                <c:ptCount val="1"/>
                <c:pt idx="0">
                  <c:v>ottimi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Foglio1!$AG$120:$AG$128</c:f>
              <c:strCache>
                <c:ptCount val="9"/>
                <c:pt idx="0">
                  <c:v>1 level 1</c:v>
                </c:pt>
                <c:pt idx="1">
                  <c:v>1 level 2</c:v>
                </c:pt>
                <c:pt idx="2">
                  <c:v>1 level 3</c:v>
                </c:pt>
                <c:pt idx="3">
                  <c:v>2 level 1</c:v>
                </c:pt>
                <c:pt idx="4">
                  <c:v>2 level 2</c:v>
                </c:pt>
                <c:pt idx="5">
                  <c:v>2 level 3</c:v>
                </c:pt>
                <c:pt idx="6">
                  <c:v>3 level 1</c:v>
                </c:pt>
                <c:pt idx="7">
                  <c:v>3 level 2</c:v>
                </c:pt>
                <c:pt idx="8">
                  <c:v>3 level 3</c:v>
                </c:pt>
              </c:strCache>
            </c:strRef>
          </c:cat>
          <c:val>
            <c:numRef>
              <c:f>Foglio1!$AI$120:$AI$128</c:f>
              <c:numCache>
                <c:formatCode>General</c:formatCode>
                <c:ptCount val="9"/>
                <c:pt idx="0">
                  <c:v>20</c:v>
                </c:pt>
                <c:pt idx="1">
                  <c:v>17</c:v>
                </c:pt>
                <c:pt idx="2">
                  <c:v>13</c:v>
                </c:pt>
                <c:pt idx="3">
                  <c:v>20</c:v>
                </c:pt>
                <c:pt idx="4">
                  <c:v>17</c:v>
                </c:pt>
                <c:pt idx="5">
                  <c:v>9</c:v>
                </c:pt>
                <c:pt idx="6">
                  <c:v>30</c:v>
                </c:pt>
                <c:pt idx="7">
                  <c:v>30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D-40C9-BD18-A4CCA2FEA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965743"/>
        <c:axId val="1463971023"/>
      </c:lineChart>
      <c:catAx>
        <c:axId val="146396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3965263"/>
        <c:crosses val="autoZero"/>
        <c:auto val="1"/>
        <c:lblAlgn val="ctr"/>
        <c:lblOffset val="100"/>
        <c:noMultiLvlLbl val="0"/>
      </c:catAx>
      <c:valAx>
        <c:axId val="146396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3969583"/>
        <c:crosses val="autoZero"/>
        <c:crossBetween val="between"/>
      </c:valAx>
      <c:valAx>
        <c:axId val="146397102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3965743"/>
        <c:crosses val="max"/>
        <c:crossBetween val="between"/>
      </c:valAx>
      <c:catAx>
        <c:axId val="14639657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3971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F.O. medi e ottimi</a:t>
            </a:r>
          </a:p>
        </c:rich>
      </c:tx>
      <c:layout>
        <c:manualLayout>
          <c:xMode val="edge"/>
          <c:yMode val="edge"/>
          <c:x val="0.2758263342082239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363648293963254"/>
          <c:y val="0.18560185185185185"/>
          <c:w val="0.80989370078740153"/>
          <c:h val="0.6153546952464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Foglio1!$AH$143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Foglio1!$AG$144:$AG$152</c:f>
              <c:strCache>
                <c:ptCount val="9"/>
                <c:pt idx="0">
                  <c:v>1 level 1</c:v>
                </c:pt>
                <c:pt idx="1">
                  <c:v>1 level 2</c:v>
                </c:pt>
                <c:pt idx="2">
                  <c:v>1 level 3</c:v>
                </c:pt>
                <c:pt idx="3">
                  <c:v>2 level 1</c:v>
                </c:pt>
                <c:pt idx="4">
                  <c:v>2 level 2</c:v>
                </c:pt>
                <c:pt idx="5">
                  <c:v>2 level 3</c:v>
                </c:pt>
                <c:pt idx="6">
                  <c:v>3 level 1</c:v>
                </c:pt>
                <c:pt idx="7">
                  <c:v>3 level 2</c:v>
                </c:pt>
                <c:pt idx="8">
                  <c:v>3 level 3</c:v>
                </c:pt>
              </c:strCache>
            </c:strRef>
          </c:cat>
          <c:val>
            <c:numRef>
              <c:f>Foglio1!$AH$144:$AH$152</c:f>
              <c:numCache>
                <c:formatCode>0.00</c:formatCode>
                <c:ptCount val="9"/>
                <c:pt idx="0">
                  <c:v>1401.8</c:v>
                </c:pt>
                <c:pt idx="1">
                  <c:v>2422.8000000000002</c:v>
                </c:pt>
                <c:pt idx="2">
                  <c:v>4040.7999999999997</c:v>
                </c:pt>
                <c:pt idx="3">
                  <c:v>1388.8</c:v>
                </c:pt>
                <c:pt idx="4">
                  <c:v>1463.4</c:v>
                </c:pt>
                <c:pt idx="5">
                  <c:v>1591.3166666666666</c:v>
                </c:pt>
                <c:pt idx="6" formatCode="General">
                  <c:v>1375</c:v>
                </c:pt>
                <c:pt idx="7" formatCode="General">
                  <c:v>1444.4</c:v>
                </c:pt>
                <c:pt idx="8" formatCode="General">
                  <c:v>1566.2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9-4F09-8614-A6FA8E4E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0840991"/>
        <c:axId val="1430810751"/>
      </c:barChart>
      <c:lineChart>
        <c:grouping val="standard"/>
        <c:varyColors val="0"/>
        <c:ser>
          <c:idx val="1"/>
          <c:order val="1"/>
          <c:tx>
            <c:strRef>
              <c:f>Foglio1!$AI$143</c:f>
              <c:strCache>
                <c:ptCount val="1"/>
                <c:pt idx="0">
                  <c:v>ottimi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Foglio1!$AG$144:$AG$152</c:f>
              <c:strCache>
                <c:ptCount val="9"/>
                <c:pt idx="0">
                  <c:v>1 level 1</c:v>
                </c:pt>
                <c:pt idx="1">
                  <c:v>1 level 2</c:v>
                </c:pt>
                <c:pt idx="2">
                  <c:v>1 level 3</c:v>
                </c:pt>
                <c:pt idx="3">
                  <c:v>2 level 1</c:v>
                </c:pt>
                <c:pt idx="4">
                  <c:v>2 level 2</c:v>
                </c:pt>
                <c:pt idx="5">
                  <c:v>2 level 3</c:v>
                </c:pt>
                <c:pt idx="6">
                  <c:v>3 level 1</c:v>
                </c:pt>
                <c:pt idx="7">
                  <c:v>3 level 2</c:v>
                </c:pt>
                <c:pt idx="8">
                  <c:v>3 level 3</c:v>
                </c:pt>
              </c:strCache>
            </c:strRef>
          </c:cat>
          <c:val>
            <c:numRef>
              <c:f>Foglio1!$AI$144:$AI$152</c:f>
              <c:numCache>
                <c:formatCode>General</c:formatCode>
                <c:ptCount val="9"/>
                <c:pt idx="0">
                  <c:v>22</c:v>
                </c:pt>
                <c:pt idx="1">
                  <c:v>19</c:v>
                </c:pt>
                <c:pt idx="2">
                  <c:v>13</c:v>
                </c:pt>
                <c:pt idx="3">
                  <c:v>20</c:v>
                </c:pt>
                <c:pt idx="4">
                  <c:v>16</c:v>
                </c:pt>
                <c:pt idx="5">
                  <c:v>10</c:v>
                </c:pt>
                <c:pt idx="6">
                  <c:v>30</c:v>
                </c:pt>
                <c:pt idx="7">
                  <c:v>30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9-4F09-8614-A6FA8E4E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841951"/>
        <c:axId val="1430822751"/>
      </c:lineChart>
      <c:catAx>
        <c:axId val="143084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0810751"/>
        <c:crosses val="autoZero"/>
        <c:auto val="1"/>
        <c:lblAlgn val="ctr"/>
        <c:lblOffset val="100"/>
        <c:noMultiLvlLbl val="0"/>
      </c:catAx>
      <c:valAx>
        <c:axId val="143081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0840991"/>
        <c:crosses val="autoZero"/>
        <c:crossBetween val="between"/>
      </c:valAx>
      <c:valAx>
        <c:axId val="143082275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0841951"/>
        <c:crosses val="max"/>
        <c:crossBetween val="between"/>
      </c:valAx>
      <c:catAx>
        <c:axId val="14308419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30822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Andamento t medi e ottimi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Foglio1!$AH$57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Foglio1!$AG$58:$AG$66</c:f>
              <c:strCache>
                <c:ptCount val="9"/>
                <c:pt idx="0">
                  <c:v>1 level 1</c:v>
                </c:pt>
                <c:pt idx="1">
                  <c:v>1 level 2</c:v>
                </c:pt>
                <c:pt idx="2">
                  <c:v>1 level 3</c:v>
                </c:pt>
                <c:pt idx="3">
                  <c:v>2 level 1</c:v>
                </c:pt>
                <c:pt idx="4">
                  <c:v>2 level 2</c:v>
                </c:pt>
                <c:pt idx="5">
                  <c:v>2 level 3</c:v>
                </c:pt>
                <c:pt idx="6">
                  <c:v>3 level 1</c:v>
                </c:pt>
                <c:pt idx="7">
                  <c:v>3 level 2</c:v>
                </c:pt>
                <c:pt idx="8">
                  <c:v>3 level 3</c:v>
                </c:pt>
              </c:strCache>
            </c:strRef>
          </c:cat>
          <c:val>
            <c:numRef>
              <c:f>Foglio1!$AH$58:$AH$66</c:f>
              <c:numCache>
                <c:formatCode>0.00</c:formatCode>
                <c:ptCount val="9"/>
                <c:pt idx="0">
                  <c:v>837.62309512138177</c:v>
                </c:pt>
                <c:pt idx="1">
                  <c:v>835.71036836624035</c:v>
                </c:pt>
                <c:pt idx="2">
                  <c:v>862.70976160049327</c:v>
                </c:pt>
                <c:pt idx="3">
                  <c:v>766.63552221298141</c:v>
                </c:pt>
                <c:pt idx="4">
                  <c:v>836.34313450733714</c:v>
                </c:pt>
                <c:pt idx="5">
                  <c:v>848.64940988143178</c:v>
                </c:pt>
                <c:pt idx="6" formatCode="General">
                  <c:v>89.388292999267506</c:v>
                </c:pt>
                <c:pt idx="7" formatCode="General">
                  <c:v>565.65916680335886</c:v>
                </c:pt>
                <c:pt idx="8" formatCode="General">
                  <c:v>682.62089219093218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1-46B3-8578-483D767C4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125919"/>
        <c:axId val="1100122079"/>
      </c:barChart>
      <c:lineChart>
        <c:grouping val="standard"/>
        <c:varyColors val="0"/>
        <c:ser>
          <c:idx val="1"/>
          <c:order val="1"/>
          <c:tx>
            <c:strRef>
              <c:f>Foglio1!$AI$57</c:f>
              <c:strCache>
                <c:ptCount val="1"/>
                <c:pt idx="0">
                  <c:v>ottimi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Foglio1!$AG$58:$AG$66</c:f>
              <c:strCache>
                <c:ptCount val="9"/>
                <c:pt idx="0">
                  <c:v>1 level 1</c:v>
                </c:pt>
                <c:pt idx="1">
                  <c:v>1 level 2</c:v>
                </c:pt>
                <c:pt idx="2">
                  <c:v>1 level 3</c:v>
                </c:pt>
                <c:pt idx="3">
                  <c:v>2 level 1</c:v>
                </c:pt>
                <c:pt idx="4">
                  <c:v>2 level 2</c:v>
                </c:pt>
                <c:pt idx="5">
                  <c:v>2 level 3</c:v>
                </c:pt>
                <c:pt idx="6">
                  <c:v>3 level 1</c:v>
                </c:pt>
                <c:pt idx="7">
                  <c:v>3 level 2</c:v>
                </c:pt>
                <c:pt idx="8">
                  <c:v>3 level 3</c:v>
                </c:pt>
              </c:strCache>
            </c:strRef>
          </c:cat>
          <c:val>
            <c:numRef>
              <c:f>Foglio1!$AI$58:$AI$66</c:f>
              <c:numCache>
                <c:formatCode>General</c:formatCode>
                <c:ptCount val="9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17</c:v>
                </c:pt>
                <c:pt idx="4">
                  <c:v>15</c:v>
                </c:pt>
                <c:pt idx="5">
                  <c:v>14</c:v>
                </c:pt>
                <c:pt idx="6">
                  <c:v>30</c:v>
                </c:pt>
                <c:pt idx="7">
                  <c:v>22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1-46B3-8578-483D767C4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111999"/>
        <c:axId val="1100115839"/>
      </c:lineChart>
      <c:catAx>
        <c:axId val="110012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0122079"/>
        <c:crosses val="autoZero"/>
        <c:auto val="1"/>
        <c:lblAlgn val="ctr"/>
        <c:lblOffset val="100"/>
        <c:noMultiLvlLbl val="0"/>
      </c:catAx>
      <c:valAx>
        <c:axId val="11001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0125919"/>
        <c:crosses val="autoZero"/>
        <c:crossBetween val="between"/>
      </c:valAx>
      <c:valAx>
        <c:axId val="110011583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0111999"/>
        <c:crosses val="max"/>
        <c:crossBetween val="between"/>
      </c:valAx>
      <c:catAx>
        <c:axId val="1100111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0115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F.O. medi e ottimo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Foglio1!$AH$171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Foglio1!$AG$172:$AG$181</c:f>
              <c:strCache>
                <c:ptCount val="9"/>
                <c:pt idx="0">
                  <c:v>1 level 1</c:v>
                </c:pt>
                <c:pt idx="1">
                  <c:v>1 level 2</c:v>
                </c:pt>
                <c:pt idx="2">
                  <c:v>1 level 3</c:v>
                </c:pt>
                <c:pt idx="3">
                  <c:v>2 level 1</c:v>
                </c:pt>
                <c:pt idx="4">
                  <c:v>2 level 2</c:v>
                </c:pt>
                <c:pt idx="5">
                  <c:v>2 level 3</c:v>
                </c:pt>
                <c:pt idx="6">
                  <c:v>3 level 1</c:v>
                </c:pt>
                <c:pt idx="7">
                  <c:v>3 level 2</c:v>
                </c:pt>
                <c:pt idx="8">
                  <c:v>3 level 3</c:v>
                </c:pt>
              </c:strCache>
            </c:strRef>
          </c:cat>
          <c:val>
            <c:numRef>
              <c:f>Foglio1!$AH$172:$AH$181</c:f>
              <c:numCache>
                <c:formatCode>0.00</c:formatCode>
                <c:ptCount val="10"/>
                <c:pt idx="0">
                  <c:v>779.39999999999986</c:v>
                </c:pt>
                <c:pt idx="1">
                  <c:v>6026.8</c:v>
                </c:pt>
                <c:pt idx="2">
                  <c:v>5039.9999999999991</c:v>
                </c:pt>
                <c:pt idx="3">
                  <c:v>762.6</c:v>
                </c:pt>
                <c:pt idx="4">
                  <c:v>1043.4666666666667</c:v>
                </c:pt>
                <c:pt idx="5">
                  <c:v>1094.3333333333335</c:v>
                </c:pt>
                <c:pt idx="6" formatCode="General">
                  <c:v>769.8</c:v>
                </c:pt>
                <c:pt idx="7" formatCode="General">
                  <c:v>841</c:v>
                </c:pt>
                <c:pt idx="8" formatCode="General">
                  <c:v>882.80000000000007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7-4D67-8CB4-7D9068D3B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113951"/>
        <c:axId val="1433119231"/>
      </c:barChart>
      <c:lineChart>
        <c:grouping val="standard"/>
        <c:varyColors val="0"/>
        <c:ser>
          <c:idx val="1"/>
          <c:order val="1"/>
          <c:tx>
            <c:strRef>
              <c:f>Foglio1!$AI$171</c:f>
              <c:strCache>
                <c:ptCount val="1"/>
                <c:pt idx="0">
                  <c:v>ottimi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Foglio1!$AG$172:$AG$181</c:f>
              <c:strCache>
                <c:ptCount val="9"/>
                <c:pt idx="0">
                  <c:v>1 level 1</c:v>
                </c:pt>
                <c:pt idx="1">
                  <c:v>1 level 2</c:v>
                </c:pt>
                <c:pt idx="2">
                  <c:v>1 level 3</c:v>
                </c:pt>
                <c:pt idx="3">
                  <c:v>2 level 1</c:v>
                </c:pt>
                <c:pt idx="4">
                  <c:v>2 level 2</c:v>
                </c:pt>
                <c:pt idx="5">
                  <c:v>2 level 3</c:v>
                </c:pt>
                <c:pt idx="6">
                  <c:v>3 level 1</c:v>
                </c:pt>
                <c:pt idx="7">
                  <c:v>3 level 2</c:v>
                </c:pt>
                <c:pt idx="8">
                  <c:v>3 level 3</c:v>
                </c:pt>
              </c:strCache>
            </c:strRef>
          </c:cat>
          <c:val>
            <c:numRef>
              <c:f>Foglio1!$AI$172:$AI$181</c:f>
              <c:numCache>
                <c:formatCode>General</c:formatCode>
                <c:ptCount val="10"/>
                <c:pt idx="0">
                  <c:v>20</c:v>
                </c:pt>
                <c:pt idx="1">
                  <c:v>18</c:v>
                </c:pt>
                <c:pt idx="2">
                  <c:v>12</c:v>
                </c:pt>
                <c:pt idx="3">
                  <c:v>20</c:v>
                </c:pt>
                <c:pt idx="4">
                  <c:v>15</c:v>
                </c:pt>
                <c:pt idx="5">
                  <c:v>11</c:v>
                </c:pt>
                <c:pt idx="6">
                  <c:v>25</c:v>
                </c:pt>
                <c:pt idx="7">
                  <c:v>25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7-4D67-8CB4-7D9068D3B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121151"/>
        <c:axId val="1433112511"/>
      </c:lineChart>
      <c:catAx>
        <c:axId val="143311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3119231"/>
        <c:crosses val="autoZero"/>
        <c:auto val="1"/>
        <c:lblAlgn val="ctr"/>
        <c:lblOffset val="100"/>
        <c:noMultiLvlLbl val="0"/>
      </c:catAx>
      <c:valAx>
        <c:axId val="143311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3113951"/>
        <c:crosses val="autoZero"/>
        <c:crossBetween val="between"/>
      </c:valAx>
      <c:valAx>
        <c:axId val="143311251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3121151"/>
        <c:crosses val="max"/>
        <c:crossBetween val="between"/>
      </c:valAx>
      <c:catAx>
        <c:axId val="14331211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3311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Andamenti F.O. medi e ottimi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Foglio1!$AH$92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Foglio1!$AG$93:$AG$101</c:f>
              <c:strCache>
                <c:ptCount val="9"/>
                <c:pt idx="0">
                  <c:v>1 level 1</c:v>
                </c:pt>
                <c:pt idx="1">
                  <c:v>1 level 2</c:v>
                </c:pt>
                <c:pt idx="2">
                  <c:v>1 level 3</c:v>
                </c:pt>
                <c:pt idx="3">
                  <c:v>2 level 1</c:v>
                </c:pt>
                <c:pt idx="4">
                  <c:v>2 level 2</c:v>
                </c:pt>
                <c:pt idx="5">
                  <c:v>2 level 3</c:v>
                </c:pt>
                <c:pt idx="6">
                  <c:v>3 level 1</c:v>
                </c:pt>
                <c:pt idx="7">
                  <c:v>3 level 2</c:v>
                </c:pt>
                <c:pt idx="8">
                  <c:v>3 level 3</c:v>
                </c:pt>
              </c:strCache>
            </c:strRef>
          </c:cat>
          <c:val>
            <c:numRef>
              <c:f>Foglio1!$AH$93:$AH$101</c:f>
              <c:numCache>
                <c:formatCode>0.00</c:formatCode>
                <c:ptCount val="9"/>
                <c:pt idx="0">
                  <c:v>4222.2</c:v>
                </c:pt>
                <c:pt idx="1">
                  <c:v>4449.4000000000005</c:v>
                </c:pt>
                <c:pt idx="2">
                  <c:v>5477.1999999999989</c:v>
                </c:pt>
                <c:pt idx="3">
                  <c:v>2099.9499999999998</c:v>
                </c:pt>
                <c:pt idx="4">
                  <c:v>2230.2333333333336</c:v>
                </c:pt>
                <c:pt idx="5">
                  <c:v>2422.4</c:v>
                </c:pt>
                <c:pt idx="6" formatCode="General">
                  <c:v>2089.4</c:v>
                </c:pt>
                <c:pt idx="7" formatCode="General">
                  <c:v>2211</c:v>
                </c:pt>
                <c:pt idx="8" formatCode="General">
                  <c:v>2392.4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4-41FF-8B64-429886F0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3952303"/>
        <c:axId val="1463958543"/>
      </c:barChart>
      <c:lineChart>
        <c:grouping val="standard"/>
        <c:varyColors val="0"/>
        <c:ser>
          <c:idx val="1"/>
          <c:order val="1"/>
          <c:tx>
            <c:strRef>
              <c:f>Foglio1!$AI$92</c:f>
              <c:strCache>
                <c:ptCount val="1"/>
                <c:pt idx="0">
                  <c:v>ottimi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Foglio1!$AG$93:$AG$101</c:f>
              <c:strCache>
                <c:ptCount val="9"/>
                <c:pt idx="0">
                  <c:v>1 level 1</c:v>
                </c:pt>
                <c:pt idx="1">
                  <c:v>1 level 2</c:v>
                </c:pt>
                <c:pt idx="2">
                  <c:v>1 level 3</c:v>
                </c:pt>
                <c:pt idx="3">
                  <c:v>2 level 1</c:v>
                </c:pt>
                <c:pt idx="4">
                  <c:v>2 level 2</c:v>
                </c:pt>
                <c:pt idx="5">
                  <c:v>2 level 3</c:v>
                </c:pt>
                <c:pt idx="6">
                  <c:v>3 level 1</c:v>
                </c:pt>
                <c:pt idx="7">
                  <c:v>3 level 2</c:v>
                </c:pt>
                <c:pt idx="8">
                  <c:v>3 level 3</c:v>
                </c:pt>
              </c:strCache>
            </c:strRef>
          </c:cat>
          <c:val>
            <c:numRef>
              <c:f>Foglio1!$AI$93:$AI$101</c:f>
              <c:numCache>
                <c:formatCode>General</c:formatCode>
                <c:ptCount val="9"/>
                <c:pt idx="0">
                  <c:v>17</c:v>
                </c:pt>
                <c:pt idx="1">
                  <c:v>17</c:v>
                </c:pt>
                <c:pt idx="2">
                  <c:v>14</c:v>
                </c:pt>
                <c:pt idx="3">
                  <c:v>20</c:v>
                </c:pt>
                <c:pt idx="4">
                  <c:v>15</c:v>
                </c:pt>
                <c:pt idx="5">
                  <c:v>14</c:v>
                </c:pt>
                <c:pt idx="6">
                  <c:v>30</c:v>
                </c:pt>
                <c:pt idx="7">
                  <c:v>23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C4-41FF-8B64-429886F0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942223"/>
        <c:axId val="1463937903"/>
      </c:lineChart>
      <c:catAx>
        <c:axId val="146395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3958543"/>
        <c:crosses val="autoZero"/>
        <c:auto val="1"/>
        <c:lblAlgn val="ctr"/>
        <c:lblOffset val="100"/>
        <c:noMultiLvlLbl val="0"/>
      </c:catAx>
      <c:valAx>
        <c:axId val="146395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3952303"/>
        <c:crosses val="autoZero"/>
        <c:crossBetween val="between"/>
      </c:valAx>
      <c:valAx>
        <c:axId val="146393790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3942223"/>
        <c:crosses val="max"/>
        <c:crossBetween val="between"/>
      </c:valAx>
      <c:catAx>
        <c:axId val="1463942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39379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F.O. medi e ottimi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Foglio1!$AH$68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Foglio1!$AG$69:$AG$77</c:f>
              <c:strCache>
                <c:ptCount val="9"/>
                <c:pt idx="0">
                  <c:v>1 level 1</c:v>
                </c:pt>
                <c:pt idx="1">
                  <c:v>1 level 2</c:v>
                </c:pt>
                <c:pt idx="2">
                  <c:v>1 level 3</c:v>
                </c:pt>
                <c:pt idx="3">
                  <c:v>2 level 1</c:v>
                </c:pt>
                <c:pt idx="4">
                  <c:v>2 level 2</c:v>
                </c:pt>
                <c:pt idx="5">
                  <c:v>2 level 3</c:v>
                </c:pt>
                <c:pt idx="6">
                  <c:v>3 level 1</c:v>
                </c:pt>
                <c:pt idx="7">
                  <c:v>3 level 2</c:v>
                </c:pt>
                <c:pt idx="8">
                  <c:v>3 level 3</c:v>
                </c:pt>
              </c:strCache>
            </c:strRef>
          </c:cat>
          <c:val>
            <c:numRef>
              <c:f>Foglio1!$AH$69:$AH$77</c:f>
              <c:numCache>
                <c:formatCode>0.00</c:formatCode>
                <c:ptCount val="9"/>
                <c:pt idx="0">
                  <c:v>7088.8</c:v>
                </c:pt>
                <c:pt idx="1">
                  <c:v>7461.2000000000007</c:v>
                </c:pt>
                <c:pt idx="2">
                  <c:v>11242.6</c:v>
                </c:pt>
                <c:pt idx="3">
                  <c:v>2117.5</c:v>
                </c:pt>
                <c:pt idx="4">
                  <c:v>2250.9833333333336</c:v>
                </c:pt>
                <c:pt idx="5">
                  <c:v>2356.8000000000002</c:v>
                </c:pt>
                <c:pt idx="6" formatCode="General">
                  <c:v>2099.4</c:v>
                </c:pt>
                <c:pt idx="7" formatCode="General">
                  <c:v>2234</c:v>
                </c:pt>
                <c:pt idx="8" formatCode="General">
                  <c:v>2335.2000000000003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6-4A2D-B7F6-8CC47B63C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3256271"/>
        <c:axId val="1363258191"/>
      </c:barChart>
      <c:lineChart>
        <c:grouping val="standard"/>
        <c:varyColors val="0"/>
        <c:ser>
          <c:idx val="1"/>
          <c:order val="1"/>
          <c:tx>
            <c:strRef>
              <c:f>Foglio1!$AI$68</c:f>
              <c:strCache>
                <c:ptCount val="1"/>
                <c:pt idx="0">
                  <c:v>ottimi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Foglio1!$AG$69:$AG$77</c:f>
              <c:strCache>
                <c:ptCount val="9"/>
                <c:pt idx="0">
                  <c:v>1 level 1</c:v>
                </c:pt>
                <c:pt idx="1">
                  <c:v>1 level 2</c:v>
                </c:pt>
                <c:pt idx="2">
                  <c:v>1 level 3</c:v>
                </c:pt>
                <c:pt idx="3">
                  <c:v>2 level 1</c:v>
                </c:pt>
                <c:pt idx="4">
                  <c:v>2 level 2</c:v>
                </c:pt>
                <c:pt idx="5">
                  <c:v>2 level 3</c:v>
                </c:pt>
                <c:pt idx="6">
                  <c:v>3 level 1</c:v>
                </c:pt>
                <c:pt idx="7">
                  <c:v>3 level 2</c:v>
                </c:pt>
                <c:pt idx="8">
                  <c:v>3 level 3</c:v>
                </c:pt>
              </c:strCache>
            </c:strRef>
          </c:cat>
          <c:val>
            <c:numRef>
              <c:f>Foglio1!$AI$69:$AI$77</c:f>
              <c:numCache>
                <c:formatCode>General</c:formatCode>
                <c:ptCount val="9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17</c:v>
                </c:pt>
                <c:pt idx="4">
                  <c:v>15</c:v>
                </c:pt>
                <c:pt idx="5">
                  <c:v>14</c:v>
                </c:pt>
                <c:pt idx="6">
                  <c:v>30</c:v>
                </c:pt>
                <c:pt idx="7">
                  <c:v>22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6-4A2D-B7F6-8CC47B63C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283151"/>
        <c:axId val="1363264911"/>
      </c:lineChart>
      <c:catAx>
        <c:axId val="136325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3258191"/>
        <c:crosses val="autoZero"/>
        <c:auto val="1"/>
        <c:lblAlgn val="ctr"/>
        <c:lblOffset val="100"/>
        <c:noMultiLvlLbl val="0"/>
      </c:catAx>
      <c:valAx>
        <c:axId val="13632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3256271"/>
        <c:crosses val="autoZero"/>
        <c:crossBetween val="between"/>
      </c:valAx>
      <c:valAx>
        <c:axId val="136326491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3283151"/>
        <c:crosses val="max"/>
        <c:crossBetween val="between"/>
      </c:valAx>
      <c:catAx>
        <c:axId val="13632831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3264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F.O. medi e ottimi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Foglio1!$AH$40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Foglio1!$AG$41:$AG$49</c:f>
              <c:strCache>
                <c:ptCount val="9"/>
                <c:pt idx="0">
                  <c:v>1 level 1</c:v>
                </c:pt>
                <c:pt idx="1">
                  <c:v>1 level 2</c:v>
                </c:pt>
                <c:pt idx="2">
                  <c:v>1 level 3</c:v>
                </c:pt>
                <c:pt idx="3">
                  <c:v>2 level 1</c:v>
                </c:pt>
                <c:pt idx="4">
                  <c:v>2 level 2</c:v>
                </c:pt>
                <c:pt idx="5">
                  <c:v>2 level 3</c:v>
                </c:pt>
                <c:pt idx="6">
                  <c:v>3 level 1</c:v>
                </c:pt>
                <c:pt idx="7">
                  <c:v>3 level 2</c:v>
                </c:pt>
                <c:pt idx="8">
                  <c:v>3 level 3</c:v>
                </c:pt>
              </c:strCache>
            </c:strRef>
          </c:cat>
          <c:val>
            <c:numRef>
              <c:f>Foglio1!$AH$41:$AH$49</c:f>
              <c:numCache>
                <c:formatCode>0.00</c:formatCode>
                <c:ptCount val="9"/>
                <c:pt idx="0">
                  <c:v>7106.3999999999987</c:v>
                </c:pt>
                <c:pt idx="1">
                  <c:v>7867</c:v>
                </c:pt>
                <c:pt idx="2">
                  <c:v>9050</c:v>
                </c:pt>
                <c:pt idx="3">
                  <c:v>4517.9333333333334</c:v>
                </c:pt>
                <c:pt idx="4">
                  <c:v>4876.583333333333</c:v>
                </c:pt>
                <c:pt idx="5">
                  <c:v>5202.3666666666668</c:v>
                </c:pt>
                <c:pt idx="6" formatCode="General">
                  <c:v>4494.7999999999993</c:v>
                </c:pt>
                <c:pt idx="7" formatCode="General">
                  <c:v>4860.5999999999995</c:v>
                </c:pt>
                <c:pt idx="8" formatCode="General">
                  <c:v>5348.7999999999993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9-4B2B-AF81-816F3EDB3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3909583"/>
        <c:axId val="1463916303"/>
      </c:barChart>
      <c:lineChart>
        <c:grouping val="standard"/>
        <c:varyColors val="0"/>
        <c:ser>
          <c:idx val="1"/>
          <c:order val="1"/>
          <c:tx>
            <c:strRef>
              <c:f>Foglio1!$AI$40</c:f>
              <c:strCache>
                <c:ptCount val="1"/>
                <c:pt idx="0">
                  <c:v>ottimi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Foglio1!$AG$41:$AG$49</c:f>
              <c:strCache>
                <c:ptCount val="9"/>
                <c:pt idx="0">
                  <c:v>1 level 1</c:v>
                </c:pt>
                <c:pt idx="1">
                  <c:v>1 level 2</c:v>
                </c:pt>
                <c:pt idx="2">
                  <c:v>1 level 3</c:v>
                </c:pt>
                <c:pt idx="3">
                  <c:v>2 level 1</c:v>
                </c:pt>
                <c:pt idx="4">
                  <c:v>2 level 2</c:v>
                </c:pt>
                <c:pt idx="5">
                  <c:v>2 level 3</c:v>
                </c:pt>
                <c:pt idx="6">
                  <c:v>3 level 1</c:v>
                </c:pt>
                <c:pt idx="7">
                  <c:v>3 level 2</c:v>
                </c:pt>
                <c:pt idx="8">
                  <c:v>3 level 3</c:v>
                </c:pt>
              </c:strCache>
            </c:strRef>
          </c:cat>
          <c:val>
            <c:numRef>
              <c:f>Foglio1!$AI$41:$AI$49</c:f>
              <c:numCache>
                <c:formatCode>General</c:formatCode>
                <c:ptCount val="9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8</c:v>
                </c:pt>
                <c:pt idx="6">
                  <c:v>19</c:v>
                </c:pt>
                <c:pt idx="7">
                  <c:v>17</c:v>
                </c:pt>
                <c:pt idx="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9-4B2B-AF81-816F3EDB3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916783"/>
        <c:axId val="1463927823"/>
      </c:lineChart>
      <c:catAx>
        <c:axId val="146390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3916303"/>
        <c:crosses val="autoZero"/>
        <c:auto val="1"/>
        <c:lblAlgn val="ctr"/>
        <c:lblOffset val="100"/>
        <c:noMultiLvlLbl val="0"/>
      </c:catAx>
      <c:valAx>
        <c:axId val="14639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3909583"/>
        <c:crosses val="autoZero"/>
        <c:crossBetween val="between"/>
      </c:valAx>
      <c:valAx>
        <c:axId val="146392782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3916783"/>
        <c:crosses val="max"/>
        <c:crossBetween val="between"/>
      </c:valAx>
      <c:catAx>
        <c:axId val="14639167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39278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</a:t>
            </a:r>
            <a:r>
              <a:rPr lang="it-IT" baseline="0"/>
              <a:t> F.O. medi e ottimi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Foglio1!$AH$16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Foglio1!$AG$17:$AG$25</c:f>
              <c:strCache>
                <c:ptCount val="9"/>
                <c:pt idx="0">
                  <c:v>1 level 1</c:v>
                </c:pt>
                <c:pt idx="1">
                  <c:v>1 level 2</c:v>
                </c:pt>
                <c:pt idx="2">
                  <c:v>1 level 3</c:v>
                </c:pt>
                <c:pt idx="3">
                  <c:v>2 level 1</c:v>
                </c:pt>
                <c:pt idx="4">
                  <c:v>2 level 2</c:v>
                </c:pt>
                <c:pt idx="5">
                  <c:v>2 level 3</c:v>
                </c:pt>
                <c:pt idx="6">
                  <c:v>3 level 1</c:v>
                </c:pt>
                <c:pt idx="7">
                  <c:v>3 level 2</c:v>
                </c:pt>
                <c:pt idx="8">
                  <c:v>3 level 3</c:v>
                </c:pt>
              </c:strCache>
            </c:strRef>
          </c:cat>
          <c:val>
            <c:numRef>
              <c:f>Foglio1!$AH$17:$AH$25</c:f>
              <c:numCache>
                <c:formatCode>0.00</c:formatCode>
                <c:ptCount val="9"/>
                <c:pt idx="0">
                  <c:v>12926.8</c:v>
                </c:pt>
                <c:pt idx="1">
                  <c:v>13998.999999999998</c:v>
                </c:pt>
                <c:pt idx="2">
                  <c:v>14639</c:v>
                </c:pt>
                <c:pt idx="3">
                  <c:v>4622.3999999999996</c:v>
                </c:pt>
                <c:pt idx="4">
                  <c:v>4991.2333333333336</c:v>
                </c:pt>
                <c:pt idx="5">
                  <c:v>5037</c:v>
                </c:pt>
                <c:pt idx="6" formatCode="General">
                  <c:v>4604.2</c:v>
                </c:pt>
                <c:pt idx="7" formatCode="General">
                  <c:v>4983</c:v>
                </c:pt>
                <c:pt idx="8" formatCode="General">
                  <c:v>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B-4F5B-8CD4-D1761D19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095231"/>
        <c:axId val="1433095711"/>
      </c:barChart>
      <c:lineChart>
        <c:grouping val="standard"/>
        <c:varyColors val="0"/>
        <c:ser>
          <c:idx val="1"/>
          <c:order val="1"/>
          <c:tx>
            <c:strRef>
              <c:f>Foglio1!$AI$16</c:f>
              <c:strCache>
                <c:ptCount val="1"/>
                <c:pt idx="0">
                  <c:v>ottimi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Foglio1!$AG$17:$AG$25</c:f>
              <c:strCache>
                <c:ptCount val="9"/>
                <c:pt idx="0">
                  <c:v>1 level 1</c:v>
                </c:pt>
                <c:pt idx="1">
                  <c:v>1 level 2</c:v>
                </c:pt>
                <c:pt idx="2">
                  <c:v>1 level 3</c:v>
                </c:pt>
                <c:pt idx="3">
                  <c:v>2 level 1</c:v>
                </c:pt>
                <c:pt idx="4">
                  <c:v>2 level 2</c:v>
                </c:pt>
                <c:pt idx="5">
                  <c:v>2 level 3</c:v>
                </c:pt>
                <c:pt idx="6">
                  <c:v>3 level 1</c:v>
                </c:pt>
                <c:pt idx="7">
                  <c:v>3 level 2</c:v>
                </c:pt>
                <c:pt idx="8">
                  <c:v>3 level 3</c:v>
                </c:pt>
              </c:strCache>
            </c:strRef>
          </c:cat>
          <c:val>
            <c:numRef>
              <c:f>Foglio1!$AI$17:$AI$25</c:f>
              <c:numCache>
                <c:formatCode>General</c:formatCode>
                <c:ptCount val="9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16</c:v>
                </c:pt>
                <c:pt idx="4">
                  <c:v>15</c:v>
                </c:pt>
                <c:pt idx="5">
                  <c:v>11</c:v>
                </c:pt>
                <c:pt idx="6">
                  <c:v>18</c:v>
                </c:pt>
                <c:pt idx="7">
                  <c:v>18</c:v>
                </c:pt>
                <c:pt idx="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B-4F5B-8CD4-D1761D19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107711"/>
        <c:axId val="1433107231"/>
      </c:lineChart>
      <c:catAx>
        <c:axId val="143309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3095711"/>
        <c:crosses val="autoZero"/>
        <c:auto val="1"/>
        <c:lblAlgn val="ctr"/>
        <c:lblOffset val="100"/>
        <c:noMultiLvlLbl val="0"/>
      </c:catAx>
      <c:valAx>
        <c:axId val="143309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3095231"/>
        <c:crosses val="autoZero"/>
        <c:crossBetween val="between"/>
      </c:valAx>
      <c:valAx>
        <c:axId val="143310723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3107711"/>
        <c:crosses val="max"/>
        <c:crossBetween val="between"/>
      </c:valAx>
      <c:catAx>
        <c:axId val="14331077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331072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Andamento F.O. medio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Foglio1!$AR$131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Foglio1!$AQ$132:$AQ$149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Foglio1!$AR$132:$AR$149</c:f>
              <c:numCache>
                <c:formatCode>General</c:formatCode>
                <c:ptCount val="18"/>
                <c:pt idx="0">
                  <c:v>57.4</c:v>
                </c:pt>
                <c:pt idx="1">
                  <c:v>62.4</c:v>
                </c:pt>
                <c:pt idx="2">
                  <c:v>68.8</c:v>
                </c:pt>
                <c:pt idx="3">
                  <c:v>104.8</c:v>
                </c:pt>
                <c:pt idx="4">
                  <c:v>109.6</c:v>
                </c:pt>
                <c:pt idx="5">
                  <c:v>118.6</c:v>
                </c:pt>
                <c:pt idx="6">
                  <c:v>144.6</c:v>
                </c:pt>
                <c:pt idx="7">
                  <c:v>154.4</c:v>
                </c:pt>
                <c:pt idx="8">
                  <c:v>169</c:v>
                </c:pt>
                <c:pt idx="9">
                  <c:v>236</c:v>
                </c:pt>
                <c:pt idx="10">
                  <c:v>249</c:v>
                </c:pt>
                <c:pt idx="11">
                  <c:v>275</c:v>
                </c:pt>
                <c:pt idx="12">
                  <c:v>363</c:v>
                </c:pt>
                <c:pt idx="13">
                  <c:v>390.6</c:v>
                </c:pt>
                <c:pt idx="14">
                  <c:v>435.2</c:v>
                </c:pt>
                <c:pt idx="15">
                  <c:v>496</c:v>
                </c:pt>
                <c:pt idx="16">
                  <c:v>1456.8</c:v>
                </c:pt>
                <c:pt idx="17">
                  <c:v>2974.2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B-4E10-B4EC-7C6C561626DF}"/>
            </c:ext>
          </c:extLst>
        </c:ser>
        <c:ser>
          <c:idx val="1"/>
          <c:order val="1"/>
          <c:tx>
            <c:strRef>
              <c:f>Foglio1!$AS$131</c:f>
              <c:strCache>
                <c:ptCount val="1"/>
                <c:pt idx="0">
                  <c:v>mod 2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Foglio1!$AQ$132:$AQ$149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Foglio1!$AS$132:$AS$149</c:f>
              <c:numCache>
                <c:formatCode>General</c:formatCode>
                <c:ptCount val="18"/>
                <c:pt idx="0">
                  <c:v>57.4</c:v>
                </c:pt>
                <c:pt idx="1">
                  <c:v>62.4</c:v>
                </c:pt>
                <c:pt idx="2">
                  <c:v>68.8</c:v>
                </c:pt>
                <c:pt idx="3">
                  <c:v>104.8</c:v>
                </c:pt>
                <c:pt idx="4">
                  <c:v>109.6</c:v>
                </c:pt>
                <c:pt idx="5">
                  <c:v>118.8</c:v>
                </c:pt>
                <c:pt idx="6">
                  <c:v>144.6</c:v>
                </c:pt>
                <c:pt idx="7">
                  <c:v>154.4</c:v>
                </c:pt>
                <c:pt idx="8">
                  <c:v>170.6</c:v>
                </c:pt>
                <c:pt idx="9">
                  <c:v>236</c:v>
                </c:pt>
                <c:pt idx="10">
                  <c:v>250.8</c:v>
                </c:pt>
                <c:pt idx="11">
                  <c:v>278.25</c:v>
                </c:pt>
                <c:pt idx="12">
                  <c:v>362.2</c:v>
                </c:pt>
                <c:pt idx="13">
                  <c:v>379</c:v>
                </c:pt>
                <c:pt idx="14">
                  <c:v>411.2</c:v>
                </c:pt>
                <c:pt idx="15">
                  <c:v>483.8</c:v>
                </c:pt>
                <c:pt idx="16">
                  <c:v>507.2</c:v>
                </c:pt>
                <c:pt idx="17" formatCode="0.00">
                  <c:v>543.66666666666663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B-4E10-B4EC-7C6C561626DF}"/>
            </c:ext>
          </c:extLst>
        </c:ser>
        <c:ser>
          <c:idx val="2"/>
          <c:order val="2"/>
          <c:tx>
            <c:strRef>
              <c:f>Foglio1!$AT$131</c:f>
              <c:strCache>
                <c:ptCount val="1"/>
                <c:pt idx="0">
                  <c:v>assegnazione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Foglio1!$AQ$132:$AQ$149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Foglio1!$AT$132:$AT$149</c:f>
              <c:numCache>
                <c:formatCode>General</c:formatCode>
                <c:ptCount val="18"/>
                <c:pt idx="0">
                  <c:v>58.4</c:v>
                </c:pt>
                <c:pt idx="1">
                  <c:v>64.400000000000006</c:v>
                </c:pt>
                <c:pt idx="2">
                  <c:v>70.8</c:v>
                </c:pt>
                <c:pt idx="3">
                  <c:v>108</c:v>
                </c:pt>
                <c:pt idx="4">
                  <c:v>112.8</c:v>
                </c:pt>
                <c:pt idx="5">
                  <c:v>120</c:v>
                </c:pt>
                <c:pt idx="6">
                  <c:v>145.4</c:v>
                </c:pt>
                <c:pt idx="7">
                  <c:v>155.4</c:v>
                </c:pt>
                <c:pt idx="8">
                  <c:v>168.2</c:v>
                </c:pt>
                <c:pt idx="9">
                  <c:v>240.2</c:v>
                </c:pt>
                <c:pt idx="10">
                  <c:v>250.4</c:v>
                </c:pt>
                <c:pt idx="11">
                  <c:v>273.2</c:v>
                </c:pt>
                <c:pt idx="12">
                  <c:v>353.2</c:v>
                </c:pt>
                <c:pt idx="13">
                  <c:v>370.4</c:v>
                </c:pt>
                <c:pt idx="14">
                  <c:v>403</c:v>
                </c:pt>
                <c:pt idx="15">
                  <c:v>469.8</c:v>
                </c:pt>
                <c:pt idx="16">
                  <c:v>491</c:v>
                </c:pt>
                <c:pt idx="17">
                  <c:v>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DB-4E10-B4EC-7C6C56162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298991"/>
        <c:axId val="1363296111"/>
      </c:lineChart>
      <c:catAx>
        <c:axId val="136329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3296111"/>
        <c:crosses val="autoZero"/>
        <c:auto val="1"/>
        <c:lblAlgn val="ctr"/>
        <c:lblOffset val="100"/>
        <c:noMultiLvlLbl val="0"/>
      </c:catAx>
      <c:valAx>
        <c:axId val="136329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329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Andamento F.O. medio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Foglio1!$AS$165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Foglio1!$AR$166:$AR$180</c:f>
              <c:strCache>
                <c:ptCount val="15"/>
                <c:pt idx="0">
                  <c:v>20 l1</c:v>
                </c:pt>
                <c:pt idx="1">
                  <c:v>20 l2</c:v>
                </c:pt>
                <c:pt idx="2">
                  <c:v>20 l3</c:v>
                </c:pt>
                <c:pt idx="3">
                  <c:v>30 l1</c:v>
                </c:pt>
                <c:pt idx="4">
                  <c:v>30 l2</c:v>
                </c:pt>
                <c:pt idx="5">
                  <c:v>30 l3</c:v>
                </c:pt>
                <c:pt idx="6">
                  <c:v>50 l1</c:v>
                </c:pt>
                <c:pt idx="7">
                  <c:v>50 l2</c:v>
                </c:pt>
                <c:pt idx="8">
                  <c:v>50 l3</c:v>
                </c:pt>
                <c:pt idx="9">
                  <c:v>75 l1</c:v>
                </c:pt>
                <c:pt idx="10">
                  <c:v>75 l2</c:v>
                </c:pt>
                <c:pt idx="11">
                  <c:v>75 l3</c:v>
                </c:pt>
                <c:pt idx="12">
                  <c:v>100 l1</c:v>
                </c:pt>
                <c:pt idx="13">
                  <c:v>100 l2</c:v>
                </c:pt>
                <c:pt idx="14">
                  <c:v>100 l3</c:v>
                </c:pt>
              </c:strCache>
            </c:strRef>
          </c:cat>
          <c:val>
            <c:numRef>
              <c:f>Foglio1!$AS$166:$AS$180</c:f>
              <c:numCache>
                <c:formatCode>General</c:formatCode>
                <c:ptCount val="15"/>
                <c:pt idx="0">
                  <c:v>59</c:v>
                </c:pt>
                <c:pt idx="1">
                  <c:v>70.400000000000006</c:v>
                </c:pt>
                <c:pt idx="2">
                  <c:v>74</c:v>
                </c:pt>
                <c:pt idx="3">
                  <c:v>85.8</c:v>
                </c:pt>
                <c:pt idx="4">
                  <c:v>97.2</c:v>
                </c:pt>
                <c:pt idx="5">
                  <c:v>101.2</c:v>
                </c:pt>
                <c:pt idx="6">
                  <c:v>138.80000000000001</c:v>
                </c:pt>
                <c:pt idx="7">
                  <c:v>152</c:v>
                </c:pt>
                <c:pt idx="8">
                  <c:v>157.4</c:v>
                </c:pt>
                <c:pt idx="9">
                  <c:v>204.6</c:v>
                </c:pt>
                <c:pt idx="10">
                  <c:v>221.6</c:v>
                </c:pt>
                <c:pt idx="11">
                  <c:v>239</c:v>
                </c:pt>
                <c:pt idx="12">
                  <c:v>291.2</c:v>
                </c:pt>
                <c:pt idx="13">
                  <c:v>5485.6</c:v>
                </c:pt>
                <c:pt idx="14">
                  <c:v>4468.3999999999996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E-40DD-B827-3B44805E025D}"/>
            </c:ext>
          </c:extLst>
        </c:ser>
        <c:ser>
          <c:idx val="1"/>
          <c:order val="1"/>
          <c:tx>
            <c:strRef>
              <c:f>Foglio1!$AT$165</c:f>
              <c:strCache>
                <c:ptCount val="1"/>
                <c:pt idx="0">
                  <c:v>mod 1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Foglio1!$AR$166:$AR$180</c:f>
              <c:strCache>
                <c:ptCount val="15"/>
                <c:pt idx="0">
                  <c:v>20 l1</c:v>
                </c:pt>
                <c:pt idx="1">
                  <c:v>20 l2</c:v>
                </c:pt>
                <c:pt idx="2">
                  <c:v>20 l3</c:v>
                </c:pt>
                <c:pt idx="3">
                  <c:v>30 l1</c:v>
                </c:pt>
                <c:pt idx="4">
                  <c:v>30 l2</c:v>
                </c:pt>
                <c:pt idx="5">
                  <c:v>30 l3</c:v>
                </c:pt>
                <c:pt idx="6">
                  <c:v>50 l1</c:v>
                </c:pt>
                <c:pt idx="7">
                  <c:v>50 l2</c:v>
                </c:pt>
                <c:pt idx="8">
                  <c:v>50 l3</c:v>
                </c:pt>
                <c:pt idx="9">
                  <c:v>75 l1</c:v>
                </c:pt>
                <c:pt idx="10">
                  <c:v>75 l2</c:v>
                </c:pt>
                <c:pt idx="11">
                  <c:v>75 l3</c:v>
                </c:pt>
                <c:pt idx="12">
                  <c:v>100 l1</c:v>
                </c:pt>
                <c:pt idx="13">
                  <c:v>100 l2</c:v>
                </c:pt>
                <c:pt idx="14">
                  <c:v>100 l3</c:v>
                </c:pt>
              </c:strCache>
            </c:strRef>
          </c:cat>
          <c:val>
            <c:numRef>
              <c:f>Foglio1!$AT$166:$AT$180</c:f>
              <c:numCache>
                <c:formatCode>General</c:formatCode>
                <c:ptCount val="15"/>
                <c:pt idx="0">
                  <c:v>59</c:v>
                </c:pt>
                <c:pt idx="1">
                  <c:v>70.400000000000006</c:v>
                </c:pt>
                <c:pt idx="2">
                  <c:v>74</c:v>
                </c:pt>
                <c:pt idx="3">
                  <c:v>85.8</c:v>
                </c:pt>
                <c:pt idx="4">
                  <c:v>97.2</c:v>
                </c:pt>
                <c:pt idx="5">
                  <c:v>101.2</c:v>
                </c:pt>
                <c:pt idx="6">
                  <c:v>138.80000000000001</c:v>
                </c:pt>
                <c:pt idx="7">
                  <c:v>152.4</c:v>
                </c:pt>
                <c:pt idx="8">
                  <c:v>158.80000000000001</c:v>
                </c:pt>
                <c:pt idx="9">
                  <c:v>204.6</c:v>
                </c:pt>
                <c:pt idx="10">
                  <c:v>223.8</c:v>
                </c:pt>
                <c:pt idx="11">
                  <c:v>236</c:v>
                </c:pt>
                <c:pt idx="12">
                  <c:v>274.39999999999998</c:v>
                </c:pt>
                <c:pt idx="13" formatCode="0.00">
                  <c:v>499.66666666666669</c:v>
                </c:pt>
                <c:pt idx="14" formatCode="0.00">
                  <c:v>524.33333333333337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E-40DD-B827-3B44805E025D}"/>
            </c:ext>
          </c:extLst>
        </c:ser>
        <c:ser>
          <c:idx val="2"/>
          <c:order val="2"/>
          <c:tx>
            <c:strRef>
              <c:f>Foglio1!$AU$165</c:f>
              <c:strCache>
                <c:ptCount val="1"/>
                <c:pt idx="0">
                  <c:v>assegnazione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Foglio1!$AR$166:$AR$180</c:f>
              <c:strCache>
                <c:ptCount val="15"/>
                <c:pt idx="0">
                  <c:v>20 l1</c:v>
                </c:pt>
                <c:pt idx="1">
                  <c:v>20 l2</c:v>
                </c:pt>
                <c:pt idx="2">
                  <c:v>20 l3</c:v>
                </c:pt>
                <c:pt idx="3">
                  <c:v>30 l1</c:v>
                </c:pt>
                <c:pt idx="4">
                  <c:v>30 l2</c:v>
                </c:pt>
                <c:pt idx="5">
                  <c:v>30 l3</c:v>
                </c:pt>
                <c:pt idx="6">
                  <c:v>50 l1</c:v>
                </c:pt>
                <c:pt idx="7">
                  <c:v>50 l2</c:v>
                </c:pt>
                <c:pt idx="8">
                  <c:v>50 l3</c:v>
                </c:pt>
                <c:pt idx="9">
                  <c:v>75 l1</c:v>
                </c:pt>
                <c:pt idx="10">
                  <c:v>75 l2</c:v>
                </c:pt>
                <c:pt idx="11">
                  <c:v>75 l3</c:v>
                </c:pt>
                <c:pt idx="12">
                  <c:v>100 l1</c:v>
                </c:pt>
                <c:pt idx="13">
                  <c:v>100 l2</c:v>
                </c:pt>
                <c:pt idx="14">
                  <c:v>100 l3</c:v>
                </c:pt>
              </c:strCache>
            </c:strRef>
          </c:cat>
          <c:val>
            <c:numRef>
              <c:f>Foglio1!$AU$166:$AU$180</c:f>
              <c:numCache>
                <c:formatCode>General</c:formatCode>
                <c:ptCount val="15"/>
                <c:pt idx="0">
                  <c:v>59.4</c:v>
                </c:pt>
                <c:pt idx="1">
                  <c:v>72</c:v>
                </c:pt>
                <c:pt idx="2">
                  <c:v>75.8</c:v>
                </c:pt>
                <c:pt idx="3">
                  <c:v>86</c:v>
                </c:pt>
                <c:pt idx="4">
                  <c:v>99.6</c:v>
                </c:pt>
                <c:pt idx="5">
                  <c:v>103.4</c:v>
                </c:pt>
                <c:pt idx="6">
                  <c:v>139.19999999999999</c:v>
                </c:pt>
                <c:pt idx="7">
                  <c:v>153</c:v>
                </c:pt>
                <c:pt idx="8">
                  <c:v>160.4</c:v>
                </c:pt>
                <c:pt idx="9">
                  <c:v>211.2</c:v>
                </c:pt>
                <c:pt idx="10">
                  <c:v>223.4</c:v>
                </c:pt>
                <c:pt idx="11">
                  <c:v>233.6</c:v>
                </c:pt>
                <c:pt idx="12">
                  <c:v>274</c:v>
                </c:pt>
                <c:pt idx="13">
                  <c:v>293</c:v>
                </c:pt>
                <c:pt idx="14">
                  <c:v>309.60000000000002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3E-40DD-B827-3B44805E0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905743"/>
        <c:axId val="1463927343"/>
      </c:lineChart>
      <c:catAx>
        <c:axId val="146390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3927343"/>
        <c:crosses val="autoZero"/>
        <c:auto val="1"/>
        <c:lblAlgn val="ctr"/>
        <c:lblOffset val="100"/>
        <c:noMultiLvlLbl val="0"/>
      </c:catAx>
      <c:valAx>
        <c:axId val="14639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390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Andamento F.O. medio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Foglio1!$AR$188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Foglio1!$AQ$189:$AQ$203</c:f>
              <c:strCache>
                <c:ptCount val="15"/>
                <c:pt idx="0">
                  <c:v>20 l1</c:v>
                </c:pt>
                <c:pt idx="1">
                  <c:v>20 l2</c:v>
                </c:pt>
                <c:pt idx="2">
                  <c:v>20 l3</c:v>
                </c:pt>
                <c:pt idx="3">
                  <c:v>30 l1</c:v>
                </c:pt>
                <c:pt idx="4">
                  <c:v>30 l2</c:v>
                </c:pt>
                <c:pt idx="5">
                  <c:v>30 l3</c:v>
                </c:pt>
                <c:pt idx="6">
                  <c:v>50 l1</c:v>
                </c:pt>
                <c:pt idx="7">
                  <c:v>50 l2</c:v>
                </c:pt>
                <c:pt idx="8">
                  <c:v>50 l3</c:v>
                </c:pt>
                <c:pt idx="9">
                  <c:v>75 l1</c:v>
                </c:pt>
                <c:pt idx="10">
                  <c:v>75 l2</c:v>
                </c:pt>
                <c:pt idx="11">
                  <c:v>75 l3</c:v>
                </c:pt>
                <c:pt idx="12">
                  <c:v>100 l1</c:v>
                </c:pt>
                <c:pt idx="13">
                  <c:v>100 l2</c:v>
                </c:pt>
                <c:pt idx="14">
                  <c:v>100 l3</c:v>
                </c:pt>
              </c:strCache>
            </c:strRef>
          </c:cat>
          <c:val>
            <c:numRef>
              <c:f>Foglio1!$AR$189:$AR$203</c:f>
              <c:numCache>
                <c:formatCode>General</c:formatCode>
                <c:ptCount val="15"/>
                <c:pt idx="0">
                  <c:v>59</c:v>
                </c:pt>
                <c:pt idx="1">
                  <c:v>70.400000000000006</c:v>
                </c:pt>
                <c:pt idx="2">
                  <c:v>74</c:v>
                </c:pt>
                <c:pt idx="3">
                  <c:v>85.8</c:v>
                </c:pt>
                <c:pt idx="4">
                  <c:v>97.2</c:v>
                </c:pt>
                <c:pt idx="5">
                  <c:v>101.2</c:v>
                </c:pt>
                <c:pt idx="6">
                  <c:v>138.80000000000001</c:v>
                </c:pt>
                <c:pt idx="7">
                  <c:v>152</c:v>
                </c:pt>
                <c:pt idx="8">
                  <c:v>159.6</c:v>
                </c:pt>
                <c:pt idx="9">
                  <c:v>204.6</c:v>
                </c:pt>
                <c:pt idx="10">
                  <c:v>222</c:v>
                </c:pt>
                <c:pt idx="11">
                  <c:v>235.4</c:v>
                </c:pt>
                <c:pt idx="12">
                  <c:v>273.8</c:v>
                </c:pt>
                <c:pt idx="13">
                  <c:v>303.60000000000002</c:v>
                </c:pt>
                <c:pt idx="14">
                  <c:v>319.8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7-489C-9510-6C0F2EB73034}"/>
            </c:ext>
          </c:extLst>
        </c:ser>
        <c:ser>
          <c:idx val="1"/>
          <c:order val="1"/>
          <c:tx>
            <c:strRef>
              <c:f>Foglio1!$AS$188</c:f>
              <c:strCache>
                <c:ptCount val="1"/>
                <c:pt idx="0">
                  <c:v>mod 2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Foglio1!$AQ$189:$AQ$203</c:f>
              <c:strCache>
                <c:ptCount val="15"/>
                <c:pt idx="0">
                  <c:v>20 l1</c:v>
                </c:pt>
                <c:pt idx="1">
                  <c:v>20 l2</c:v>
                </c:pt>
                <c:pt idx="2">
                  <c:v>20 l3</c:v>
                </c:pt>
                <c:pt idx="3">
                  <c:v>30 l1</c:v>
                </c:pt>
                <c:pt idx="4">
                  <c:v>30 l2</c:v>
                </c:pt>
                <c:pt idx="5">
                  <c:v>30 l3</c:v>
                </c:pt>
                <c:pt idx="6">
                  <c:v>50 l1</c:v>
                </c:pt>
                <c:pt idx="7">
                  <c:v>50 l2</c:v>
                </c:pt>
                <c:pt idx="8">
                  <c:v>50 l3</c:v>
                </c:pt>
                <c:pt idx="9">
                  <c:v>75 l1</c:v>
                </c:pt>
                <c:pt idx="10">
                  <c:v>75 l2</c:v>
                </c:pt>
                <c:pt idx="11">
                  <c:v>75 l3</c:v>
                </c:pt>
                <c:pt idx="12">
                  <c:v>100 l1</c:v>
                </c:pt>
                <c:pt idx="13">
                  <c:v>100 l2</c:v>
                </c:pt>
                <c:pt idx="14">
                  <c:v>100 l3</c:v>
                </c:pt>
              </c:strCache>
            </c:strRef>
          </c:cat>
          <c:val>
            <c:numRef>
              <c:f>Foglio1!$AS$189:$AS$203</c:f>
              <c:numCache>
                <c:formatCode>General</c:formatCode>
                <c:ptCount val="15"/>
                <c:pt idx="0">
                  <c:v>59</c:v>
                </c:pt>
                <c:pt idx="1">
                  <c:v>70.400000000000006</c:v>
                </c:pt>
                <c:pt idx="2">
                  <c:v>74</c:v>
                </c:pt>
                <c:pt idx="3">
                  <c:v>85.8</c:v>
                </c:pt>
                <c:pt idx="4">
                  <c:v>97.2</c:v>
                </c:pt>
                <c:pt idx="5">
                  <c:v>101.2</c:v>
                </c:pt>
                <c:pt idx="6">
                  <c:v>138.80000000000001</c:v>
                </c:pt>
                <c:pt idx="7">
                  <c:v>152.4</c:v>
                </c:pt>
                <c:pt idx="8">
                  <c:v>160.80000000000001</c:v>
                </c:pt>
                <c:pt idx="9">
                  <c:v>204.6</c:v>
                </c:pt>
                <c:pt idx="10">
                  <c:v>224.8</c:v>
                </c:pt>
                <c:pt idx="11">
                  <c:v>234.8</c:v>
                </c:pt>
                <c:pt idx="12">
                  <c:v>272.60000000000002</c:v>
                </c:pt>
                <c:pt idx="13">
                  <c:v>299.39999999999998</c:v>
                </c:pt>
                <c:pt idx="14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7-489C-9510-6C0F2EB73034}"/>
            </c:ext>
          </c:extLst>
        </c:ser>
        <c:ser>
          <c:idx val="2"/>
          <c:order val="2"/>
          <c:tx>
            <c:strRef>
              <c:f>Foglio1!$AT$188</c:f>
              <c:strCache>
                <c:ptCount val="1"/>
                <c:pt idx="0">
                  <c:v>assegnazione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Foglio1!$AQ$189:$AQ$203</c:f>
              <c:strCache>
                <c:ptCount val="15"/>
                <c:pt idx="0">
                  <c:v>20 l1</c:v>
                </c:pt>
                <c:pt idx="1">
                  <c:v>20 l2</c:v>
                </c:pt>
                <c:pt idx="2">
                  <c:v>20 l3</c:v>
                </c:pt>
                <c:pt idx="3">
                  <c:v>30 l1</c:v>
                </c:pt>
                <c:pt idx="4">
                  <c:v>30 l2</c:v>
                </c:pt>
                <c:pt idx="5">
                  <c:v>30 l3</c:v>
                </c:pt>
                <c:pt idx="6">
                  <c:v>50 l1</c:v>
                </c:pt>
                <c:pt idx="7">
                  <c:v>50 l2</c:v>
                </c:pt>
                <c:pt idx="8">
                  <c:v>50 l3</c:v>
                </c:pt>
                <c:pt idx="9">
                  <c:v>75 l1</c:v>
                </c:pt>
                <c:pt idx="10">
                  <c:v>75 l2</c:v>
                </c:pt>
                <c:pt idx="11">
                  <c:v>75 l3</c:v>
                </c:pt>
                <c:pt idx="12">
                  <c:v>100 l1</c:v>
                </c:pt>
                <c:pt idx="13">
                  <c:v>100 l2</c:v>
                </c:pt>
                <c:pt idx="14">
                  <c:v>100 l3</c:v>
                </c:pt>
              </c:strCache>
            </c:strRef>
          </c:cat>
          <c:val>
            <c:numRef>
              <c:f>Foglio1!$AT$189:$AT$203</c:f>
              <c:numCache>
                <c:formatCode>General</c:formatCode>
                <c:ptCount val="15"/>
                <c:pt idx="0">
                  <c:v>59.4</c:v>
                </c:pt>
                <c:pt idx="1">
                  <c:v>72</c:v>
                </c:pt>
                <c:pt idx="2">
                  <c:v>75.8</c:v>
                </c:pt>
                <c:pt idx="3">
                  <c:v>86</c:v>
                </c:pt>
                <c:pt idx="4">
                  <c:v>99.6</c:v>
                </c:pt>
                <c:pt idx="5">
                  <c:v>103.4</c:v>
                </c:pt>
                <c:pt idx="6">
                  <c:v>139.19999999999999</c:v>
                </c:pt>
                <c:pt idx="7">
                  <c:v>152.80000000000001</c:v>
                </c:pt>
                <c:pt idx="8">
                  <c:v>160.6</c:v>
                </c:pt>
                <c:pt idx="9">
                  <c:v>211.2</c:v>
                </c:pt>
                <c:pt idx="10">
                  <c:v>223.4</c:v>
                </c:pt>
                <c:pt idx="11">
                  <c:v>233.2</c:v>
                </c:pt>
                <c:pt idx="12">
                  <c:v>274</c:v>
                </c:pt>
                <c:pt idx="13">
                  <c:v>293</c:v>
                </c:pt>
                <c:pt idx="14">
                  <c:v>309.60000000000002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C7-489C-9510-6C0F2EB73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491391"/>
        <c:axId val="1350506751"/>
      </c:lineChart>
      <c:catAx>
        <c:axId val="135049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0506751"/>
        <c:crosses val="autoZero"/>
        <c:auto val="1"/>
        <c:lblAlgn val="ctr"/>
        <c:lblOffset val="100"/>
        <c:noMultiLvlLbl val="0"/>
      </c:catAx>
      <c:valAx>
        <c:axId val="135050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049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F.O. medi e ottimi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Foglio1!$AH$200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Foglio1!$AG$201:$AG$209</c:f>
              <c:strCache>
                <c:ptCount val="9"/>
                <c:pt idx="0">
                  <c:v>1 level 1</c:v>
                </c:pt>
                <c:pt idx="1">
                  <c:v>1 level 2</c:v>
                </c:pt>
                <c:pt idx="2">
                  <c:v>1 level 3</c:v>
                </c:pt>
                <c:pt idx="3">
                  <c:v>2 level 1</c:v>
                </c:pt>
                <c:pt idx="4">
                  <c:v>2 level 2</c:v>
                </c:pt>
                <c:pt idx="5">
                  <c:v>2 level 3</c:v>
                </c:pt>
                <c:pt idx="6">
                  <c:v>3 level 1</c:v>
                </c:pt>
                <c:pt idx="7">
                  <c:v>3 level 2</c:v>
                </c:pt>
                <c:pt idx="8">
                  <c:v>3 level 3</c:v>
                </c:pt>
              </c:strCache>
            </c:strRef>
          </c:cat>
          <c:val>
            <c:numRef>
              <c:f>Foglio1!$AH$201:$AH$209</c:f>
              <c:numCache>
                <c:formatCode>0.00</c:formatCode>
                <c:ptCount val="9"/>
                <c:pt idx="0">
                  <c:v>762</c:v>
                </c:pt>
                <c:pt idx="1">
                  <c:v>845.2</c:v>
                </c:pt>
                <c:pt idx="2">
                  <c:v>890.00000000000011</c:v>
                </c:pt>
                <c:pt idx="3">
                  <c:v>760.80000000000007</c:v>
                </c:pt>
                <c:pt idx="4">
                  <c:v>844.19999999999993</c:v>
                </c:pt>
                <c:pt idx="5">
                  <c:v>883.8</c:v>
                </c:pt>
                <c:pt idx="6" formatCode="General">
                  <c:v>769.8</c:v>
                </c:pt>
                <c:pt idx="7" formatCode="General">
                  <c:v>840.8</c:v>
                </c:pt>
                <c:pt idx="8" formatCode="General">
                  <c:v>882.6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9-4D7F-B731-1BD8EE4CC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3143567"/>
        <c:axId val="1383161327"/>
      </c:barChart>
      <c:lineChart>
        <c:grouping val="standard"/>
        <c:varyColors val="0"/>
        <c:ser>
          <c:idx val="1"/>
          <c:order val="1"/>
          <c:tx>
            <c:strRef>
              <c:f>Foglio1!$AI$200</c:f>
              <c:strCache>
                <c:ptCount val="1"/>
                <c:pt idx="0">
                  <c:v>ottimi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Foglio1!$AG$201:$AG$209</c:f>
              <c:strCache>
                <c:ptCount val="9"/>
                <c:pt idx="0">
                  <c:v>1 level 1</c:v>
                </c:pt>
                <c:pt idx="1">
                  <c:v>1 level 2</c:v>
                </c:pt>
                <c:pt idx="2">
                  <c:v>1 level 3</c:v>
                </c:pt>
                <c:pt idx="3">
                  <c:v>2 level 1</c:v>
                </c:pt>
                <c:pt idx="4">
                  <c:v>2 level 2</c:v>
                </c:pt>
                <c:pt idx="5">
                  <c:v>2 level 3</c:v>
                </c:pt>
                <c:pt idx="6">
                  <c:v>3 level 1</c:v>
                </c:pt>
                <c:pt idx="7">
                  <c:v>3 level 2</c:v>
                </c:pt>
                <c:pt idx="8">
                  <c:v>3 level 3</c:v>
                </c:pt>
              </c:strCache>
            </c:strRef>
          </c:cat>
          <c:val>
            <c:numRef>
              <c:f>Foglio1!$AI$201:$AI$209</c:f>
              <c:numCache>
                <c:formatCode>General</c:formatCode>
                <c:ptCount val="9"/>
                <c:pt idx="0">
                  <c:v>23</c:v>
                </c:pt>
                <c:pt idx="1">
                  <c:v>18</c:v>
                </c:pt>
                <c:pt idx="2">
                  <c:v>11</c:v>
                </c:pt>
                <c:pt idx="3">
                  <c:v>23</c:v>
                </c:pt>
                <c:pt idx="4">
                  <c:v>15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9-4D7F-B731-1BD8EE4CC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165647"/>
        <c:axId val="1383169967"/>
      </c:lineChart>
      <c:catAx>
        <c:axId val="138314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3161327"/>
        <c:crosses val="autoZero"/>
        <c:auto val="1"/>
        <c:lblAlgn val="ctr"/>
        <c:lblOffset val="100"/>
        <c:noMultiLvlLbl val="0"/>
      </c:catAx>
      <c:valAx>
        <c:axId val="138316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3143567"/>
        <c:crosses val="autoZero"/>
        <c:crossBetween val="between"/>
      </c:valAx>
      <c:valAx>
        <c:axId val="138316996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3165647"/>
        <c:crosses val="max"/>
        <c:crossBetween val="between"/>
      </c:valAx>
      <c:catAx>
        <c:axId val="13831656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831699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Andamento F.O. medio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Foglio1!$AQ$91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Foglio1!$AP$92:$AP$109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Foglio1!$AQ$92:$AQ$109</c:f>
              <c:numCache>
                <c:formatCode>General</c:formatCode>
                <c:ptCount val="18"/>
                <c:pt idx="0">
                  <c:v>83.8</c:v>
                </c:pt>
                <c:pt idx="1">
                  <c:v>88.8</c:v>
                </c:pt>
                <c:pt idx="2">
                  <c:v>97</c:v>
                </c:pt>
                <c:pt idx="3">
                  <c:v>148.80000000000001</c:v>
                </c:pt>
                <c:pt idx="4">
                  <c:v>159</c:v>
                </c:pt>
                <c:pt idx="5">
                  <c:v>175.4</c:v>
                </c:pt>
                <c:pt idx="6">
                  <c:v>219</c:v>
                </c:pt>
                <c:pt idx="7">
                  <c:v>232.6</c:v>
                </c:pt>
                <c:pt idx="8">
                  <c:v>252.4</c:v>
                </c:pt>
                <c:pt idx="9">
                  <c:v>370.2</c:v>
                </c:pt>
                <c:pt idx="10">
                  <c:v>395.4</c:v>
                </c:pt>
                <c:pt idx="11">
                  <c:v>439</c:v>
                </c:pt>
                <c:pt idx="12">
                  <c:v>568.4</c:v>
                </c:pt>
                <c:pt idx="13">
                  <c:v>594.4</c:v>
                </c:pt>
                <c:pt idx="14">
                  <c:v>1352</c:v>
                </c:pt>
                <c:pt idx="15">
                  <c:v>2832</c:v>
                </c:pt>
                <c:pt idx="16">
                  <c:v>2979.2</c:v>
                </c:pt>
                <c:pt idx="17">
                  <c:v>3161.4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5-428A-B641-BBAFF90AF2D5}"/>
            </c:ext>
          </c:extLst>
        </c:ser>
        <c:ser>
          <c:idx val="1"/>
          <c:order val="1"/>
          <c:tx>
            <c:strRef>
              <c:f>Foglio1!$AR$91</c:f>
              <c:strCache>
                <c:ptCount val="1"/>
                <c:pt idx="0">
                  <c:v>mod 2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Foglio1!$AP$92:$AP$109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Foglio1!$AR$92:$AR$109</c:f>
              <c:numCache>
                <c:formatCode>0.00</c:formatCode>
                <c:ptCount val="18"/>
                <c:pt idx="0">
                  <c:v>83.8</c:v>
                </c:pt>
                <c:pt idx="1">
                  <c:v>88.8</c:v>
                </c:pt>
                <c:pt idx="2">
                  <c:v>97</c:v>
                </c:pt>
                <c:pt idx="3">
                  <c:v>148.80000000000001</c:v>
                </c:pt>
                <c:pt idx="4">
                  <c:v>159</c:v>
                </c:pt>
                <c:pt idx="5">
                  <c:v>175.4</c:v>
                </c:pt>
                <c:pt idx="6">
                  <c:v>219</c:v>
                </c:pt>
                <c:pt idx="7">
                  <c:v>232.6</c:v>
                </c:pt>
                <c:pt idx="8">
                  <c:v>254</c:v>
                </c:pt>
                <c:pt idx="9">
                  <c:v>363.8</c:v>
                </c:pt>
                <c:pt idx="10">
                  <c:v>389.75</c:v>
                </c:pt>
                <c:pt idx="11">
                  <c:v>423</c:v>
                </c:pt>
                <c:pt idx="12">
                  <c:v>550.75</c:v>
                </c:pt>
                <c:pt idx="13">
                  <c:v>583.33333333333337</c:v>
                </c:pt>
                <c:pt idx="14">
                  <c:v>634</c:v>
                </c:pt>
                <c:pt idx="15">
                  <c:v>733.8</c:v>
                </c:pt>
                <c:pt idx="16">
                  <c:v>776.75</c:v>
                </c:pt>
                <c:pt idx="17">
                  <c:v>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5-428A-B641-BBAFF90AF2D5}"/>
            </c:ext>
          </c:extLst>
        </c:ser>
        <c:ser>
          <c:idx val="2"/>
          <c:order val="2"/>
          <c:tx>
            <c:strRef>
              <c:f>Foglio1!$AS$91</c:f>
              <c:strCache>
                <c:ptCount val="1"/>
                <c:pt idx="0">
                  <c:v>assegnazione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Foglio1!$AP$92:$AP$109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Foglio1!$AS$92:$AS$109</c:f>
              <c:numCache>
                <c:formatCode>General</c:formatCode>
                <c:ptCount val="18"/>
                <c:pt idx="0">
                  <c:v>85.6</c:v>
                </c:pt>
                <c:pt idx="1">
                  <c:v>91</c:v>
                </c:pt>
                <c:pt idx="2">
                  <c:v>99.2</c:v>
                </c:pt>
                <c:pt idx="3">
                  <c:v>149.6</c:v>
                </c:pt>
                <c:pt idx="4">
                  <c:v>159.6</c:v>
                </c:pt>
                <c:pt idx="5">
                  <c:v>176.6</c:v>
                </c:pt>
                <c:pt idx="6">
                  <c:v>223.4</c:v>
                </c:pt>
                <c:pt idx="7">
                  <c:v>234.8</c:v>
                </c:pt>
                <c:pt idx="8">
                  <c:v>253.4</c:v>
                </c:pt>
                <c:pt idx="9">
                  <c:v>366.2</c:v>
                </c:pt>
                <c:pt idx="10">
                  <c:v>386.8</c:v>
                </c:pt>
                <c:pt idx="11">
                  <c:v>418.8</c:v>
                </c:pt>
                <c:pt idx="12">
                  <c:v>543</c:v>
                </c:pt>
                <c:pt idx="13">
                  <c:v>575.20000000000005</c:v>
                </c:pt>
                <c:pt idx="14">
                  <c:v>622.4</c:v>
                </c:pt>
                <c:pt idx="15">
                  <c:v>721.6</c:v>
                </c:pt>
                <c:pt idx="16">
                  <c:v>763.6</c:v>
                </c:pt>
                <c:pt idx="17">
                  <c:v>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B5-428A-B641-BBAFF90AF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180047"/>
        <c:axId val="1383177647"/>
      </c:lineChart>
      <c:catAx>
        <c:axId val="138318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3177647"/>
        <c:crosses val="autoZero"/>
        <c:auto val="1"/>
        <c:lblAlgn val="ctr"/>
        <c:lblOffset val="100"/>
        <c:noMultiLvlLbl val="0"/>
      </c:catAx>
      <c:valAx>
        <c:axId val="13831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318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Andamento t medi e ottimi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Foglio1!$AH$5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Foglio1!$AG$6:$AG$14</c:f>
              <c:strCache>
                <c:ptCount val="9"/>
                <c:pt idx="0">
                  <c:v>1 level 1</c:v>
                </c:pt>
                <c:pt idx="1">
                  <c:v>1 level 2</c:v>
                </c:pt>
                <c:pt idx="2">
                  <c:v>1 level 3</c:v>
                </c:pt>
                <c:pt idx="3">
                  <c:v>2 level 1</c:v>
                </c:pt>
                <c:pt idx="4">
                  <c:v>2 level 2</c:v>
                </c:pt>
                <c:pt idx="5">
                  <c:v>2 level 3</c:v>
                </c:pt>
                <c:pt idx="6">
                  <c:v>3 level 1</c:v>
                </c:pt>
                <c:pt idx="7">
                  <c:v>3 level 2</c:v>
                </c:pt>
                <c:pt idx="8">
                  <c:v>3 level 3</c:v>
                </c:pt>
              </c:strCache>
            </c:strRef>
          </c:cat>
          <c:val>
            <c:numRef>
              <c:f>Foglio1!$AH$6:$AH$14</c:f>
              <c:numCache>
                <c:formatCode>0.00</c:formatCode>
                <c:ptCount val="9"/>
                <c:pt idx="0">
                  <c:v>909.60625307082978</c:v>
                </c:pt>
                <c:pt idx="1">
                  <c:v>918.70953063964657</c:v>
                </c:pt>
                <c:pt idx="2">
                  <c:v>940.46026074409315</c:v>
                </c:pt>
                <c:pt idx="3">
                  <c:v>860.26123334312274</c:v>
                </c:pt>
                <c:pt idx="4">
                  <c:v>1003.2271333058668</c:v>
                </c:pt>
                <c:pt idx="5">
                  <c:v>1098.5976174958532</c:v>
                </c:pt>
                <c:pt idx="6" formatCode="General">
                  <c:v>790.21792863654991</c:v>
                </c:pt>
                <c:pt idx="7" formatCode="General">
                  <c:v>800.87544867133965</c:v>
                </c:pt>
                <c:pt idx="8" formatCode="General">
                  <c:v>876.76000609969924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6-4E56-91CF-EDAE2A344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6191359"/>
        <c:axId val="1216201919"/>
      </c:barChart>
      <c:lineChart>
        <c:grouping val="standard"/>
        <c:varyColors val="0"/>
        <c:ser>
          <c:idx val="1"/>
          <c:order val="1"/>
          <c:tx>
            <c:strRef>
              <c:f>Foglio1!$AI$5</c:f>
              <c:strCache>
                <c:ptCount val="1"/>
                <c:pt idx="0">
                  <c:v>ottimi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Foglio1!$AG$6:$AG$14</c:f>
              <c:strCache>
                <c:ptCount val="9"/>
                <c:pt idx="0">
                  <c:v>1 level 1</c:v>
                </c:pt>
                <c:pt idx="1">
                  <c:v>1 level 2</c:v>
                </c:pt>
                <c:pt idx="2">
                  <c:v>1 level 3</c:v>
                </c:pt>
                <c:pt idx="3">
                  <c:v>2 level 1</c:v>
                </c:pt>
                <c:pt idx="4">
                  <c:v>2 level 2</c:v>
                </c:pt>
                <c:pt idx="5">
                  <c:v>2 level 3</c:v>
                </c:pt>
                <c:pt idx="6">
                  <c:v>3 level 1</c:v>
                </c:pt>
                <c:pt idx="7">
                  <c:v>3 level 2</c:v>
                </c:pt>
                <c:pt idx="8">
                  <c:v>3 level 3</c:v>
                </c:pt>
              </c:strCache>
            </c:strRef>
          </c:cat>
          <c:val>
            <c:numRef>
              <c:f>Foglio1!$AI$6:$AI$14</c:f>
              <c:numCache>
                <c:formatCode>General</c:formatCode>
                <c:ptCount val="9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16</c:v>
                </c:pt>
                <c:pt idx="4">
                  <c:v>15</c:v>
                </c:pt>
                <c:pt idx="5">
                  <c:v>11</c:v>
                </c:pt>
                <c:pt idx="6">
                  <c:v>18</c:v>
                </c:pt>
                <c:pt idx="7">
                  <c:v>18</c:v>
                </c:pt>
                <c:pt idx="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6-4E56-91CF-EDAE2A344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142815"/>
        <c:axId val="1216189919"/>
      </c:lineChart>
      <c:catAx>
        <c:axId val="12161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6201919"/>
        <c:crosses val="autoZero"/>
        <c:auto val="1"/>
        <c:lblAlgn val="ctr"/>
        <c:lblOffset val="100"/>
        <c:noMultiLvlLbl val="0"/>
      </c:catAx>
      <c:valAx>
        <c:axId val="121620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6191359"/>
        <c:crosses val="autoZero"/>
        <c:crossBetween val="between"/>
      </c:valAx>
      <c:valAx>
        <c:axId val="121618991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2142815"/>
        <c:crosses val="max"/>
        <c:crossBetween val="between"/>
      </c:valAx>
      <c:catAx>
        <c:axId val="12121428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6189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Andamento F.O. medio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Foglio1!$AR$68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Foglio1!$AQ$69:$AQ$86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Foglio1!$AR$69:$AR$86</c:f>
              <c:numCache>
                <c:formatCode>General</c:formatCode>
                <c:ptCount val="18"/>
                <c:pt idx="0">
                  <c:v>83.8</c:v>
                </c:pt>
                <c:pt idx="1">
                  <c:v>90.4</c:v>
                </c:pt>
                <c:pt idx="2">
                  <c:v>97</c:v>
                </c:pt>
                <c:pt idx="3">
                  <c:v>148.80000000000001</c:v>
                </c:pt>
                <c:pt idx="4">
                  <c:v>159</c:v>
                </c:pt>
                <c:pt idx="5">
                  <c:v>175.4</c:v>
                </c:pt>
                <c:pt idx="6">
                  <c:v>219</c:v>
                </c:pt>
                <c:pt idx="7">
                  <c:v>232.6</c:v>
                </c:pt>
                <c:pt idx="8">
                  <c:v>252.4</c:v>
                </c:pt>
                <c:pt idx="9">
                  <c:v>381.2</c:v>
                </c:pt>
                <c:pt idx="10">
                  <c:v>396.6</c:v>
                </c:pt>
                <c:pt idx="11">
                  <c:v>411.4</c:v>
                </c:pt>
                <c:pt idx="12">
                  <c:v>593.4</c:v>
                </c:pt>
                <c:pt idx="13">
                  <c:v>613.6</c:v>
                </c:pt>
                <c:pt idx="14">
                  <c:v>3953.8</c:v>
                </c:pt>
                <c:pt idx="15">
                  <c:v>5662.6</c:v>
                </c:pt>
                <c:pt idx="16">
                  <c:v>5969</c:v>
                </c:pt>
                <c:pt idx="17">
                  <c:v>6352.6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9-4223-94E7-78FC05CD77C3}"/>
            </c:ext>
          </c:extLst>
        </c:ser>
        <c:ser>
          <c:idx val="1"/>
          <c:order val="1"/>
          <c:tx>
            <c:strRef>
              <c:f>Foglio1!$AS$68</c:f>
              <c:strCache>
                <c:ptCount val="1"/>
                <c:pt idx="0">
                  <c:v>mod 1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Foglio1!$AQ$69:$AQ$86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Foglio1!$AS$69:$AS$86</c:f>
              <c:numCache>
                <c:formatCode>General</c:formatCode>
                <c:ptCount val="18"/>
                <c:pt idx="0">
                  <c:v>83.8</c:v>
                </c:pt>
                <c:pt idx="1">
                  <c:v>90.4</c:v>
                </c:pt>
                <c:pt idx="2">
                  <c:v>97</c:v>
                </c:pt>
                <c:pt idx="3" formatCode="0.00">
                  <c:v>159</c:v>
                </c:pt>
                <c:pt idx="4" formatCode="0.00">
                  <c:v>175.4</c:v>
                </c:pt>
                <c:pt idx="5" formatCode="0.00">
                  <c:v>118.8</c:v>
                </c:pt>
                <c:pt idx="6" formatCode="0.00">
                  <c:v>219</c:v>
                </c:pt>
                <c:pt idx="7" formatCode="0.00">
                  <c:v>232.6</c:v>
                </c:pt>
                <c:pt idx="8" formatCode="0.00">
                  <c:v>253</c:v>
                </c:pt>
                <c:pt idx="9" formatCode="0.00">
                  <c:v>370</c:v>
                </c:pt>
                <c:pt idx="10" formatCode="0.00">
                  <c:v>395.33333333333331</c:v>
                </c:pt>
                <c:pt idx="11" formatCode="0.00">
                  <c:v>418</c:v>
                </c:pt>
                <c:pt idx="12" formatCode="0.00">
                  <c:v>552.5</c:v>
                </c:pt>
                <c:pt idx="13" formatCode="0.00">
                  <c:v>582</c:v>
                </c:pt>
                <c:pt idx="14" formatCode="0.00">
                  <c:v>633</c:v>
                </c:pt>
                <c:pt idx="15" formatCode="0.00">
                  <c:v>733.2</c:v>
                </c:pt>
                <c:pt idx="16" formatCode="0.00">
                  <c:v>775.25</c:v>
                </c:pt>
                <c:pt idx="17" formatCode="0.00">
                  <c:v>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D9-4223-94E7-78FC05CD77C3}"/>
            </c:ext>
          </c:extLst>
        </c:ser>
        <c:ser>
          <c:idx val="2"/>
          <c:order val="2"/>
          <c:tx>
            <c:strRef>
              <c:f>Foglio1!$AT$68</c:f>
              <c:strCache>
                <c:ptCount val="1"/>
                <c:pt idx="0">
                  <c:v>assegnazione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Foglio1!$AQ$69:$AQ$86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Foglio1!$AT$69:$AT$86</c:f>
              <c:numCache>
                <c:formatCode>General</c:formatCode>
                <c:ptCount val="18"/>
                <c:pt idx="0">
                  <c:v>85.6</c:v>
                </c:pt>
                <c:pt idx="1">
                  <c:v>92.8</c:v>
                </c:pt>
                <c:pt idx="2">
                  <c:v>99.2</c:v>
                </c:pt>
                <c:pt idx="3">
                  <c:v>159.6</c:v>
                </c:pt>
                <c:pt idx="4">
                  <c:v>176.6</c:v>
                </c:pt>
                <c:pt idx="5">
                  <c:v>119.4</c:v>
                </c:pt>
                <c:pt idx="6">
                  <c:v>223.4</c:v>
                </c:pt>
                <c:pt idx="7">
                  <c:v>234.8</c:v>
                </c:pt>
                <c:pt idx="8">
                  <c:v>253.4</c:v>
                </c:pt>
                <c:pt idx="9">
                  <c:v>366.2</c:v>
                </c:pt>
                <c:pt idx="10">
                  <c:v>386.8</c:v>
                </c:pt>
                <c:pt idx="11">
                  <c:v>418.6</c:v>
                </c:pt>
                <c:pt idx="12">
                  <c:v>543</c:v>
                </c:pt>
                <c:pt idx="13">
                  <c:v>578.4</c:v>
                </c:pt>
                <c:pt idx="14">
                  <c:v>621.20000000000005</c:v>
                </c:pt>
                <c:pt idx="15">
                  <c:v>721.6</c:v>
                </c:pt>
                <c:pt idx="16">
                  <c:v>764.6</c:v>
                </c:pt>
                <c:pt idx="17">
                  <c:v>823.4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D9-4223-94E7-78FC05CD7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173807"/>
        <c:axId val="1383149807"/>
      </c:lineChart>
      <c:catAx>
        <c:axId val="138317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3149807"/>
        <c:crosses val="autoZero"/>
        <c:auto val="1"/>
        <c:lblAlgn val="ctr"/>
        <c:lblOffset val="100"/>
        <c:noMultiLvlLbl val="0"/>
      </c:catAx>
      <c:valAx>
        <c:axId val="13831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317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Andamento F.O. medio </a:t>
            </a:r>
          </a:p>
        </c:rich>
      </c:tx>
      <c:layout>
        <c:manualLayout>
          <c:xMode val="edge"/>
          <c:yMode val="edge"/>
          <c:x val="0.43415966754155733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Foglio1!$AT$38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Foglio1!$AS$39:$AS$56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Foglio1!$AT$39:$AT$56</c:f>
              <c:numCache>
                <c:formatCode>General</c:formatCode>
                <c:ptCount val="18"/>
                <c:pt idx="0">
                  <c:v>57.4</c:v>
                </c:pt>
                <c:pt idx="1">
                  <c:v>62.4</c:v>
                </c:pt>
                <c:pt idx="2">
                  <c:v>68.8</c:v>
                </c:pt>
                <c:pt idx="3">
                  <c:v>324.2</c:v>
                </c:pt>
                <c:pt idx="4">
                  <c:v>350.4</c:v>
                </c:pt>
                <c:pt idx="5">
                  <c:v>388.4</c:v>
                </c:pt>
                <c:pt idx="6">
                  <c:v>493.6</c:v>
                </c:pt>
                <c:pt idx="7">
                  <c:v>534.6</c:v>
                </c:pt>
                <c:pt idx="8">
                  <c:v>601.6</c:v>
                </c:pt>
                <c:pt idx="9">
                  <c:v>851.4</c:v>
                </c:pt>
                <c:pt idx="10">
                  <c:v>915.8</c:v>
                </c:pt>
                <c:pt idx="11">
                  <c:v>1370.4</c:v>
                </c:pt>
                <c:pt idx="12">
                  <c:v>2196.1999999999998</c:v>
                </c:pt>
                <c:pt idx="13">
                  <c:v>2574.4</c:v>
                </c:pt>
                <c:pt idx="14">
                  <c:v>2851</c:v>
                </c:pt>
                <c:pt idx="15">
                  <c:v>3183.6</c:v>
                </c:pt>
                <c:pt idx="16">
                  <c:v>3429.4</c:v>
                </c:pt>
                <c:pt idx="17">
                  <c:v>3769.8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7-40EC-A2A9-1C170EAD83DD}"/>
            </c:ext>
          </c:extLst>
        </c:ser>
        <c:ser>
          <c:idx val="1"/>
          <c:order val="1"/>
          <c:tx>
            <c:strRef>
              <c:f>Foglio1!$AU$38</c:f>
              <c:strCache>
                <c:ptCount val="1"/>
                <c:pt idx="0">
                  <c:v>mod 2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Foglio1!$AS$39:$AS$56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Foglio1!$AU$39:$AU$56</c:f>
              <c:numCache>
                <c:formatCode>0.00</c:formatCode>
                <c:ptCount val="18"/>
                <c:pt idx="0">
                  <c:v>57.4</c:v>
                </c:pt>
                <c:pt idx="1">
                  <c:v>62.4</c:v>
                </c:pt>
                <c:pt idx="2">
                  <c:v>68.8</c:v>
                </c:pt>
                <c:pt idx="3">
                  <c:v>324.2</c:v>
                </c:pt>
                <c:pt idx="4">
                  <c:v>350.4</c:v>
                </c:pt>
                <c:pt idx="5">
                  <c:v>389.4</c:v>
                </c:pt>
                <c:pt idx="6">
                  <c:v>490.33333333333331</c:v>
                </c:pt>
                <c:pt idx="7">
                  <c:v>529.25</c:v>
                </c:pt>
                <c:pt idx="8">
                  <c:v>590.5</c:v>
                </c:pt>
                <c:pt idx="9">
                  <c:v>805.2</c:v>
                </c:pt>
                <c:pt idx="10">
                  <c:v>866.2</c:v>
                </c:pt>
                <c:pt idx="11">
                  <c:v>770.6</c:v>
                </c:pt>
                <c:pt idx="12">
                  <c:v>1223.4000000000001</c:v>
                </c:pt>
                <c:pt idx="13">
                  <c:v>1323</c:v>
                </c:pt>
                <c:pt idx="14">
                  <c:v>1457.4</c:v>
                </c:pt>
                <c:pt idx="15">
                  <c:v>1617.4</c:v>
                </c:pt>
                <c:pt idx="16">
                  <c:v>1745.3333333333333</c:v>
                </c:pt>
                <c:pt idx="17">
                  <c:v>1925.6666666666667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07-40EC-A2A9-1C170EAD83DD}"/>
            </c:ext>
          </c:extLst>
        </c:ser>
        <c:ser>
          <c:idx val="2"/>
          <c:order val="2"/>
          <c:tx>
            <c:strRef>
              <c:f>Foglio1!$AV$38</c:f>
              <c:strCache>
                <c:ptCount val="1"/>
                <c:pt idx="0">
                  <c:v>assegnazione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Foglio1!$AS$39:$AS$56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Foglio1!$AV$39:$AV$56</c:f>
              <c:numCache>
                <c:formatCode>General</c:formatCode>
                <c:ptCount val="18"/>
                <c:pt idx="0">
                  <c:v>58.4</c:v>
                </c:pt>
                <c:pt idx="1">
                  <c:v>64.400000000000006</c:v>
                </c:pt>
                <c:pt idx="2">
                  <c:v>70.8</c:v>
                </c:pt>
                <c:pt idx="3">
                  <c:v>324.39999999999998</c:v>
                </c:pt>
                <c:pt idx="4">
                  <c:v>350.6</c:v>
                </c:pt>
                <c:pt idx="5">
                  <c:v>389</c:v>
                </c:pt>
                <c:pt idx="6">
                  <c:v>487.4</c:v>
                </c:pt>
                <c:pt idx="7">
                  <c:v>529.6</c:v>
                </c:pt>
                <c:pt idx="8">
                  <c:v>586</c:v>
                </c:pt>
                <c:pt idx="9">
                  <c:v>800.6</c:v>
                </c:pt>
                <c:pt idx="10">
                  <c:v>866</c:v>
                </c:pt>
                <c:pt idx="11">
                  <c:v>939.8</c:v>
                </c:pt>
                <c:pt idx="12">
                  <c:v>1215.4000000000001</c:v>
                </c:pt>
                <c:pt idx="13">
                  <c:v>1313.8</c:v>
                </c:pt>
                <c:pt idx="14">
                  <c:v>1449.8</c:v>
                </c:pt>
                <c:pt idx="15">
                  <c:v>1608.6</c:v>
                </c:pt>
                <c:pt idx="16">
                  <c:v>1736.2</c:v>
                </c:pt>
                <c:pt idx="17">
                  <c:v>1913.4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07-40EC-A2A9-1C170EAD8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179087"/>
        <c:axId val="1383120047"/>
      </c:lineChart>
      <c:catAx>
        <c:axId val="138317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3120047"/>
        <c:crosses val="autoZero"/>
        <c:auto val="1"/>
        <c:lblAlgn val="ctr"/>
        <c:lblOffset val="100"/>
        <c:noMultiLvlLbl val="0"/>
      </c:catAx>
      <c:valAx>
        <c:axId val="138312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317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Andamento F.O. medio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Foglio1!$AY$5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Foglio1!$AX$6:$AX$23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Foglio1!$AY$6:$AY$23</c:f>
              <c:numCache>
                <c:formatCode>General</c:formatCode>
                <c:ptCount val="18"/>
                <c:pt idx="0">
                  <c:v>164.6</c:v>
                </c:pt>
                <c:pt idx="1">
                  <c:v>178.4</c:v>
                </c:pt>
                <c:pt idx="2">
                  <c:v>198.6</c:v>
                </c:pt>
                <c:pt idx="3">
                  <c:v>324.2</c:v>
                </c:pt>
                <c:pt idx="4">
                  <c:v>350.4</c:v>
                </c:pt>
                <c:pt idx="5">
                  <c:v>388.8</c:v>
                </c:pt>
                <c:pt idx="6">
                  <c:v>488.4</c:v>
                </c:pt>
                <c:pt idx="7">
                  <c:v>535.79999999999995</c:v>
                </c:pt>
                <c:pt idx="8">
                  <c:v>619.6</c:v>
                </c:pt>
                <c:pt idx="9">
                  <c:v>872.8</c:v>
                </c:pt>
                <c:pt idx="10">
                  <c:v>947.4</c:v>
                </c:pt>
                <c:pt idx="11">
                  <c:v>1034.2</c:v>
                </c:pt>
                <c:pt idx="12">
                  <c:v>4726</c:v>
                </c:pt>
                <c:pt idx="13">
                  <c:v>5137.6000000000004</c:v>
                </c:pt>
                <c:pt idx="14">
                  <c:v>4855.2</c:v>
                </c:pt>
                <c:pt idx="15">
                  <c:v>6350.8</c:v>
                </c:pt>
                <c:pt idx="16">
                  <c:v>6849.4</c:v>
                </c:pt>
                <c:pt idx="17">
                  <c:v>7542.6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9-479D-B658-3E82604F742A}"/>
            </c:ext>
          </c:extLst>
        </c:ser>
        <c:ser>
          <c:idx val="1"/>
          <c:order val="1"/>
          <c:tx>
            <c:strRef>
              <c:f>Foglio1!$AZ$5</c:f>
              <c:strCache>
                <c:ptCount val="1"/>
                <c:pt idx="0">
                  <c:v>mod 1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Foglio1!$AX$6:$AX$23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Foglio1!$AZ$6:$AZ$23</c:f>
              <c:numCache>
                <c:formatCode>General</c:formatCode>
                <c:ptCount val="18"/>
                <c:pt idx="0">
                  <c:v>164.6</c:v>
                </c:pt>
                <c:pt idx="1">
                  <c:v>178.4</c:v>
                </c:pt>
                <c:pt idx="2">
                  <c:v>198.6</c:v>
                </c:pt>
                <c:pt idx="3">
                  <c:v>324.2</c:v>
                </c:pt>
                <c:pt idx="4">
                  <c:v>350.4</c:v>
                </c:pt>
                <c:pt idx="5">
                  <c:v>390.4</c:v>
                </c:pt>
                <c:pt idx="6">
                  <c:v>487.2</c:v>
                </c:pt>
                <c:pt idx="7">
                  <c:v>529.20000000000005</c:v>
                </c:pt>
                <c:pt idx="8">
                  <c:v>585</c:v>
                </c:pt>
                <c:pt idx="9">
                  <c:v>804.6</c:v>
                </c:pt>
                <c:pt idx="10">
                  <c:v>867.4</c:v>
                </c:pt>
                <c:pt idx="11">
                  <c:v>962.75</c:v>
                </c:pt>
                <c:pt idx="12">
                  <c:v>1223.5999999999999</c:v>
                </c:pt>
                <c:pt idx="13">
                  <c:v>1320.5</c:v>
                </c:pt>
                <c:pt idx="14">
                  <c:v>1456</c:v>
                </c:pt>
                <c:pt idx="15">
                  <c:v>1618.2</c:v>
                </c:pt>
                <c:pt idx="16" formatCode="0.00">
                  <c:v>1745.3333333333333</c:v>
                </c:pt>
                <c:pt idx="17">
                  <c:v>1444.25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9-479D-B658-3E82604F742A}"/>
            </c:ext>
          </c:extLst>
        </c:ser>
        <c:ser>
          <c:idx val="2"/>
          <c:order val="2"/>
          <c:tx>
            <c:strRef>
              <c:f>Foglio1!$BA$5</c:f>
              <c:strCache>
                <c:ptCount val="1"/>
                <c:pt idx="0">
                  <c:v>assegnazione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Foglio1!$AX$6:$AX$23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Foglio1!$BA$6:$BA$23</c:f>
              <c:numCache>
                <c:formatCode>General</c:formatCode>
                <c:ptCount val="18"/>
                <c:pt idx="0">
                  <c:v>164.6</c:v>
                </c:pt>
                <c:pt idx="1">
                  <c:v>35.68</c:v>
                </c:pt>
                <c:pt idx="2">
                  <c:v>198.6</c:v>
                </c:pt>
                <c:pt idx="3">
                  <c:v>324.39999999999998</c:v>
                </c:pt>
                <c:pt idx="4">
                  <c:v>350.6</c:v>
                </c:pt>
                <c:pt idx="5">
                  <c:v>389</c:v>
                </c:pt>
                <c:pt idx="6">
                  <c:v>487.4</c:v>
                </c:pt>
                <c:pt idx="7">
                  <c:v>529.6</c:v>
                </c:pt>
                <c:pt idx="8">
                  <c:v>586</c:v>
                </c:pt>
                <c:pt idx="9">
                  <c:v>800.6</c:v>
                </c:pt>
                <c:pt idx="10">
                  <c:v>866.2</c:v>
                </c:pt>
                <c:pt idx="11">
                  <c:v>940.6</c:v>
                </c:pt>
                <c:pt idx="12">
                  <c:v>1217.5999999999999</c:v>
                </c:pt>
                <c:pt idx="13">
                  <c:v>1317.6</c:v>
                </c:pt>
                <c:pt idx="14">
                  <c:v>1447.4</c:v>
                </c:pt>
                <c:pt idx="15">
                  <c:v>1609.6</c:v>
                </c:pt>
                <c:pt idx="16">
                  <c:v>1740.4</c:v>
                </c:pt>
                <c:pt idx="17">
                  <c:v>1916.4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A9-479D-B658-3E82604F7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263471"/>
        <c:axId val="1363286031"/>
      </c:lineChart>
      <c:catAx>
        <c:axId val="136326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3286031"/>
        <c:crosses val="autoZero"/>
        <c:auto val="1"/>
        <c:lblAlgn val="ctr"/>
        <c:lblOffset val="100"/>
        <c:noMultiLvlLbl val="0"/>
      </c:catAx>
      <c:valAx>
        <c:axId val="13632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326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Andamento t medio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Foglio1!$AL$5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Foglio1!$AK$6:$AK$23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Foglio1!$AL$6:$AL$23</c:f>
              <c:numCache>
                <c:formatCode>General</c:formatCode>
                <c:ptCount val="18"/>
                <c:pt idx="0">
                  <c:v>2.87</c:v>
                </c:pt>
                <c:pt idx="1">
                  <c:v>3.75</c:v>
                </c:pt>
                <c:pt idx="2">
                  <c:v>3.87</c:v>
                </c:pt>
                <c:pt idx="3" formatCode="0.00">
                  <c:v>29.731284904479899</c:v>
                </c:pt>
                <c:pt idx="4" formatCode="0.00">
                  <c:v>27.46538443565364</c:v>
                </c:pt>
                <c:pt idx="5" formatCode="0.00">
                  <c:v>44.499275445938061</c:v>
                </c:pt>
                <c:pt idx="6" formatCode="0.00">
                  <c:v>74.812799739837402</c:v>
                </c:pt>
                <c:pt idx="7" formatCode="0.00">
                  <c:v>84.493638467788301</c:v>
                </c:pt>
                <c:pt idx="8" formatCode="0.00">
                  <c:v>86.675118684768293</c:v>
                </c:pt>
                <c:pt idx="9" formatCode="0.00">
                  <c:v>200.1426340103144</c:v>
                </c:pt>
                <c:pt idx="10" formatCode="0.00">
                  <c:v>200.52981505393942</c:v>
                </c:pt>
                <c:pt idx="11" formatCode="0.00">
                  <c:v>200.23791918754537</c:v>
                </c:pt>
                <c:pt idx="12" formatCode="0.00">
                  <c:v>300.41538577079746</c:v>
                </c:pt>
                <c:pt idx="13" formatCode="0.00">
                  <c:v>300.4927027702326</c:v>
                </c:pt>
                <c:pt idx="14" formatCode="0.00">
                  <c:v>302.0006922721858</c:v>
                </c:pt>
                <c:pt idx="15" formatCode="0.00">
                  <c:v>301.63414864540056</c:v>
                </c:pt>
                <c:pt idx="16" formatCode="0.00">
                  <c:v>301.97798991203263</c:v>
                </c:pt>
                <c:pt idx="17" formatCode="0.00">
                  <c:v>303.17725515365566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C-49F6-81F4-736BC7AFB7BC}"/>
            </c:ext>
          </c:extLst>
        </c:ser>
        <c:ser>
          <c:idx val="1"/>
          <c:order val="1"/>
          <c:tx>
            <c:strRef>
              <c:f>Foglio1!$AM$5</c:f>
              <c:strCache>
                <c:ptCount val="1"/>
                <c:pt idx="0">
                  <c:v>mod 1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Foglio1!$AK$6:$AK$23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Foglio1!$AM$6:$AM$23</c:f>
              <c:numCache>
                <c:formatCode>General</c:formatCode>
                <c:ptCount val="18"/>
                <c:pt idx="0">
                  <c:v>1.3140000000000001</c:v>
                </c:pt>
                <c:pt idx="1">
                  <c:v>2.15</c:v>
                </c:pt>
                <c:pt idx="2">
                  <c:v>2.0299999999999998</c:v>
                </c:pt>
                <c:pt idx="3" formatCode="0.00">
                  <c:v>14.223417711257913</c:v>
                </c:pt>
                <c:pt idx="4" formatCode="0.00">
                  <c:v>27.278537464141824</c:v>
                </c:pt>
                <c:pt idx="5" formatCode="0.00">
                  <c:v>52.200504112243621</c:v>
                </c:pt>
                <c:pt idx="6" formatCode="0.00">
                  <c:v>58.635607433318782</c:v>
                </c:pt>
                <c:pt idx="7" formatCode="0.00">
                  <c:v>173.25024795532221</c:v>
                </c:pt>
                <c:pt idx="8" formatCode="0.00">
                  <c:v>243.73114566802928</c:v>
                </c:pt>
                <c:pt idx="9" formatCode="0.00">
                  <c:v>185.72029962539642</c:v>
                </c:pt>
                <c:pt idx="10" formatCode="0.00">
                  <c:v>200.09232082366901</c:v>
                </c:pt>
                <c:pt idx="11" formatCode="0.00">
                  <c:v>200.1</c:v>
                </c:pt>
                <c:pt idx="12" formatCode="0.00">
                  <c:v>300.13590321540784</c:v>
                </c:pt>
                <c:pt idx="13" formatCode="0.00">
                  <c:v>300.2</c:v>
                </c:pt>
                <c:pt idx="14" formatCode="0.00">
                  <c:v>300.16714291572526</c:v>
                </c:pt>
                <c:pt idx="15" formatCode="0.00">
                  <c:v>300.2320053577418</c:v>
                </c:pt>
                <c:pt idx="16" formatCode="0.00">
                  <c:v>300.25602706273366</c:v>
                </c:pt>
                <c:pt idx="17" formatCode="0.00">
                  <c:v>300.36882479985502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C-49F6-81F4-736BC7AFB7BC}"/>
            </c:ext>
          </c:extLst>
        </c:ser>
        <c:ser>
          <c:idx val="2"/>
          <c:order val="2"/>
          <c:tx>
            <c:strRef>
              <c:f>Foglio1!$AN$5</c:f>
              <c:strCache>
                <c:ptCount val="1"/>
                <c:pt idx="0">
                  <c:v>assegnazione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Foglio1!$AK$6:$AK$23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Foglio1!$AN$6:$AN$23</c:f>
              <c:numCache>
                <c:formatCode>General</c:formatCode>
                <c:ptCount val="18"/>
                <c:pt idx="0">
                  <c:v>0.60199999999999998</c:v>
                </c:pt>
                <c:pt idx="1">
                  <c:v>0.83399999999999996</c:v>
                </c:pt>
                <c:pt idx="2">
                  <c:v>0.872</c:v>
                </c:pt>
                <c:pt idx="3">
                  <c:v>5.4176290378570542</c:v>
                </c:pt>
                <c:pt idx="4">
                  <c:v>14.331999999999999</c:v>
                </c:pt>
                <c:pt idx="5">
                  <c:v>21.934000000000001</c:v>
                </c:pt>
                <c:pt idx="6">
                  <c:v>49.87966032028195</c:v>
                </c:pt>
                <c:pt idx="7">
                  <c:v>25.41450381278986</c:v>
                </c:pt>
                <c:pt idx="8">
                  <c:v>55.063372564315763</c:v>
                </c:pt>
                <c:pt idx="9">
                  <c:v>149.758189487457</c:v>
                </c:pt>
                <c:pt idx="10">
                  <c:v>159.95822277069072</c:v>
                </c:pt>
                <c:pt idx="11">
                  <c:v>198.3985806465142</c:v>
                </c:pt>
                <c:pt idx="12">
                  <c:v>300.18175859451281</c:v>
                </c:pt>
                <c:pt idx="13">
                  <c:v>300.13078179359383</c:v>
                </c:pt>
                <c:pt idx="14">
                  <c:v>300.14618425369201</c:v>
                </c:pt>
                <c:pt idx="15">
                  <c:v>284.37869119644103</c:v>
                </c:pt>
                <c:pt idx="16">
                  <c:v>300.20594029426519</c:v>
                </c:pt>
                <c:pt idx="17">
                  <c:v>300.34586863517717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9C-49F6-81F4-736BC7AFB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943295"/>
        <c:axId val="1013389823"/>
      </c:lineChart>
      <c:catAx>
        <c:axId val="100494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3389823"/>
        <c:crosses val="autoZero"/>
        <c:auto val="1"/>
        <c:lblAlgn val="ctr"/>
        <c:lblOffset val="100"/>
        <c:noMultiLvlLbl val="0"/>
      </c:catAx>
      <c:valAx>
        <c:axId val="10133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94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Andamento t medio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Foglio1!$AM$29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Foglio1!$AL$30:$AL$47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Foglio1!$AM$30:$AM$47</c:f>
              <c:numCache>
                <c:formatCode>0.00</c:formatCode>
                <c:ptCount val="18"/>
                <c:pt idx="0">
                  <c:v>0.7953106880187979</c:v>
                </c:pt>
                <c:pt idx="1">
                  <c:v>0.7610279560089106</c:v>
                </c:pt>
                <c:pt idx="2">
                  <c:v>0.72498173713684022</c:v>
                </c:pt>
                <c:pt idx="3">
                  <c:v>29.591037607192938</c:v>
                </c:pt>
                <c:pt idx="4">
                  <c:v>38.71138710975643</c:v>
                </c:pt>
                <c:pt idx="5">
                  <c:v>23.722568416595454</c:v>
                </c:pt>
                <c:pt idx="6">
                  <c:v>77.853542947768844</c:v>
                </c:pt>
                <c:pt idx="7">
                  <c:v>96.972976398467523</c:v>
                </c:pt>
                <c:pt idx="8">
                  <c:v>86.072140312194549</c:v>
                </c:pt>
                <c:pt idx="9">
                  <c:v>200.08670945167501</c:v>
                </c:pt>
                <c:pt idx="10">
                  <c:v>200.10698380470222</c:v>
                </c:pt>
                <c:pt idx="11">
                  <c:v>200.19693417549078</c:v>
                </c:pt>
                <c:pt idx="12">
                  <c:v>300.18502349853463</c:v>
                </c:pt>
                <c:pt idx="13">
                  <c:v>300.20123434066693</c:v>
                </c:pt>
                <c:pt idx="14">
                  <c:v>300.26903915405217</c:v>
                </c:pt>
                <c:pt idx="15">
                  <c:v>300.55424027442876</c:v>
                </c:pt>
                <c:pt idx="16">
                  <c:v>300.58299245834303</c:v>
                </c:pt>
                <c:pt idx="17">
                  <c:v>300.99183659553455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6-4A67-8812-D32DC24A8A2A}"/>
            </c:ext>
          </c:extLst>
        </c:ser>
        <c:ser>
          <c:idx val="1"/>
          <c:order val="1"/>
          <c:tx>
            <c:strRef>
              <c:f>Foglio1!$AN$29</c:f>
              <c:strCache>
                <c:ptCount val="1"/>
                <c:pt idx="0">
                  <c:v>mod 2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Foglio1!$AL$30:$AL$47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Foglio1!$AN$30:$AN$47</c:f>
              <c:numCache>
                <c:formatCode>0.00</c:formatCode>
                <c:ptCount val="18"/>
                <c:pt idx="0">
                  <c:v>0.21182756423950161</c:v>
                </c:pt>
                <c:pt idx="1">
                  <c:v>0.18412337303161602</c:v>
                </c:pt>
                <c:pt idx="2">
                  <c:v>0.5008236408233635</c:v>
                </c:pt>
                <c:pt idx="3">
                  <c:v>17.391376733779886</c:v>
                </c:pt>
                <c:pt idx="4">
                  <c:v>16.242999887466397</c:v>
                </c:pt>
                <c:pt idx="5">
                  <c:v>48.035860061645486</c:v>
                </c:pt>
                <c:pt idx="6">
                  <c:v>54.480744202931426</c:v>
                </c:pt>
                <c:pt idx="7">
                  <c:v>53.293370664119607</c:v>
                </c:pt>
                <c:pt idx="8">
                  <c:v>76.887143135070346</c:v>
                </c:pt>
                <c:pt idx="9">
                  <c:v>177.713129711151</c:v>
                </c:pt>
                <c:pt idx="10">
                  <c:v>200.07853488922061</c:v>
                </c:pt>
                <c:pt idx="11">
                  <c:v>160.06343278884839</c:v>
                </c:pt>
                <c:pt idx="12">
                  <c:v>300.1165642738336</c:v>
                </c:pt>
                <c:pt idx="13">
                  <c:v>300.12398653030334</c:v>
                </c:pt>
                <c:pt idx="14">
                  <c:v>303.212279272079</c:v>
                </c:pt>
                <c:pt idx="15">
                  <c:v>300.47155122756919</c:v>
                </c:pt>
                <c:pt idx="16">
                  <c:v>300.23606642087231</c:v>
                </c:pt>
                <c:pt idx="17">
                  <c:v>300.97836112976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6-4A67-8812-D32DC24A8A2A}"/>
            </c:ext>
          </c:extLst>
        </c:ser>
        <c:ser>
          <c:idx val="2"/>
          <c:order val="2"/>
          <c:tx>
            <c:strRef>
              <c:f>Foglio1!$AO$29</c:f>
              <c:strCache>
                <c:ptCount val="1"/>
                <c:pt idx="0">
                  <c:v>assegnazione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Foglio1!$AL$30:$AL$47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Foglio1!$AO$30:$AO$47</c:f>
              <c:numCache>
                <c:formatCode>General</c:formatCode>
                <c:ptCount val="18"/>
                <c:pt idx="0">
                  <c:v>0.19295458793640111</c:v>
                </c:pt>
                <c:pt idx="1">
                  <c:v>0.15420613288879376</c:v>
                </c:pt>
                <c:pt idx="2">
                  <c:v>0.16122879981994559</c:v>
                </c:pt>
                <c:pt idx="3">
                  <c:v>8.1560654640197523</c:v>
                </c:pt>
                <c:pt idx="4">
                  <c:v>13.242886352539028</c:v>
                </c:pt>
                <c:pt idx="5">
                  <c:v>27.316237545013383</c:v>
                </c:pt>
                <c:pt idx="6">
                  <c:v>38.413271951675377</c:v>
                </c:pt>
                <c:pt idx="7">
                  <c:v>36.998315620422304</c:v>
                </c:pt>
                <c:pt idx="8">
                  <c:v>38.981538724899259</c:v>
                </c:pt>
                <c:pt idx="9">
                  <c:v>145.6547181129452</c:v>
                </c:pt>
                <c:pt idx="10">
                  <c:v>183.77288203239397</c:v>
                </c:pt>
                <c:pt idx="11">
                  <c:v>200.19172639846761</c:v>
                </c:pt>
                <c:pt idx="12">
                  <c:v>259.28448023796039</c:v>
                </c:pt>
                <c:pt idx="13">
                  <c:v>300.20445451736407</c:v>
                </c:pt>
                <c:pt idx="14">
                  <c:v>300.12496576309161</c:v>
                </c:pt>
                <c:pt idx="15">
                  <c:v>300.15881037712063</c:v>
                </c:pt>
                <c:pt idx="16">
                  <c:v>300.20724687576239</c:v>
                </c:pt>
                <c:pt idx="17">
                  <c:v>300.24225687980601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6-4A67-8812-D32DC24A8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170655"/>
        <c:axId val="1212171615"/>
      </c:lineChart>
      <c:catAx>
        <c:axId val="121217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2171615"/>
        <c:crosses val="autoZero"/>
        <c:auto val="1"/>
        <c:lblAlgn val="ctr"/>
        <c:lblOffset val="100"/>
        <c:noMultiLvlLbl val="0"/>
      </c:catAx>
      <c:valAx>
        <c:axId val="121217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217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Andamento t medio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Foglio1!$AM$53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Foglio1!$AL$54:$AL$71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Foglio1!$AM$54:$AM$71</c:f>
              <c:numCache>
                <c:formatCode>General</c:formatCode>
                <c:ptCount val="18"/>
                <c:pt idx="0">
                  <c:v>1.54</c:v>
                </c:pt>
                <c:pt idx="1">
                  <c:v>1.52</c:v>
                </c:pt>
                <c:pt idx="2">
                  <c:v>2.13</c:v>
                </c:pt>
                <c:pt idx="3" formatCode="0.00">
                  <c:v>10.656965351104692</c:v>
                </c:pt>
                <c:pt idx="4" formatCode="0.00">
                  <c:v>13.008364725112887</c:v>
                </c:pt>
                <c:pt idx="5" formatCode="0.00">
                  <c:v>19.285853815078681</c:v>
                </c:pt>
                <c:pt idx="6" formatCode="0.00">
                  <c:v>24.127383565902683</c:v>
                </c:pt>
                <c:pt idx="7" formatCode="0.00">
                  <c:v>47.191916656494094</c:v>
                </c:pt>
                <c:pt idx="8" formatCode="0.00">
                  <c:v>61.328606367111092</c:v>
                </c:pt>
                <c:pt idx="9" formatCode="0.00">
                  <c:v>200.10908899307179</c:v>
                </c:pt>
                <c:pt idx="10" formatCode="0.00">
                  <c:v>172.44043488502479</c:v>
                </c:pt>
                <c:pt idx="11" formatCode="0.00">
                  <c:v>178.14965186119042</c:v>
                </c:pt>
                <c:pt idx="12" formatCode="0.00">
                  <c:v>300.2161041736598</c:v>
                </c:pt>
                <c:pt idx="13" formatCode="0.00">
                  <c:v>300.30071349143941</c:v>
                </c:pt>
                <c:pt idx="14" formatCode="0.00">
                  <c:v>300.41887512207018</c:v>
                </c:pt>
                <c:pt idx="15" formatCode="0.00">
                  <c:v>300.97355303764277</c:v>
                </c:pt>
                <c:pt idx="16" formatCode="0.00">
                  <c:v>301.24893860816917</c:v>
                </c:pt>
                <c:pt idx="17" formatCode="0.00">
                  <c:v>301.39677443504297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D-44F4-9938-0EE94831B835}"/>
            </c:ext>
          </c:extLst>
        </c:ser>
        <c:ser>
          <c:idx val="1"/>
          <c:order val="1"/>
          <c:tx>
            <c:strRef>
              <c:f>Foglio1!$AN$53</c:f>
              <c:strCache>
                <c:ptCount val="1"/>
                <c:pt idx="0">
                  <c:v>mod 1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Foglio1!$AL$54:$AL$71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Foglio1!$AN$54:$AN$71</c:f>
              <c:numCache>
                <c:formatCode>General</c:formatCode>
                <c:ptCount val="18"/>
                <c:pt idx="0">
                  <c:v>0.54</c:v>
                </c:pt>
                <c:pt idx="1">
                  <c:v>0.48</c:v>
                </c:pt>
                <c:pt idx="2">
                  <c:v>0.82</c:v>
                </c:pt>
                <c:pt idx="3" formatCode="0.00">
                  <c:v>5.8742640495300122</c:v>
                </c:pt>
                <c:pt idx="4" formatCode="0.00">
                  <c:v>7.690044069290126</c:v>
                </c:pt>
                <c:pt idx="5" formatCode="0.00">
                  <c:v>10.439971160888657</c:v>
                </c:pt>
                <c:pt idx="6" formatCode="0.00">
                  <c:v>8.8371888160705261</c:v>
                </c:pt>
                <c:pt idx="7" formatCode="0.00">
                  <c:v>27.920146131515459</c:v>
                </c:pt>
                <c:pt idx="8" formatCode="0.00">
                  <c:v>51.021905517577991</c:v>
                </c:pt>
                <c:pt idx="9" formatCode="0.00">
                  <c:v>151.09203085899335</c:v>
                </c:pt>
                <c:pt idx="10" formatCode="0.00">
                  <c:v>200.04081980387332</c:v>
                </c:pt>
                <c:pt idx="11" formatCode="0.00">
                  <c:v>186.15720826387349</c:v>
                </c:pt>
                <c:pt idx="12" formatCode="0.00">
                  <c:v>300.2</c:v>
                </c:pt>
                <c:pt idx="13" formatCode="0.00">
                  <c:v>300.10000000000002</c:v>
                </c:pt>
                <c:pt idx="14" formatCode="0.00">
                  <c:v>300.10000000000002</c:v>
                </c:pt>
                <c:pt idx="15" formatCode="0.00">
                  <c:v>300.09203848838763</c:v>
                </c:pt>
                <c:pt idx="16" formatCode="0.00">
                  <c:v>300.11212450265828</c:v>
                </c:pt>
                <c:pt idx="17" formatCode="0.00">
                  <c:v>300.1103249390917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D-44F4-9938-0EE94831B835}"/>
            </c:ext>
          </c:extLst>
        </c:ser>
        <c:ser>
          <c:idx val="2"/>
          <c:order val="2"/>
          <c:tx>
            <c:strRef>
              <c:f>Foglio1!$AO$53</c:f>
              <c:strCache>
                <c:ptCount val="1"/>
                <c:pt idx="0">
                  <c:v>assegnazione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Foglio1!$AL$54:$AL$71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Foglio1!$AO$54:$AO$71</c:f>
              <c:numCache>
                <c:formatCode>General</c:formatCode>
                <c:ptCount val="18"/>
                <c:pt idx="0">
                  <c:v>0.32</c:v>
                </c:pt>
                <c:pt idx="1">
                  <c:v>0.44</c:v>
                </c:pt>
                <c:pt idx="2">
                  <c:v>0.4</c:v>
                </c:pt>
                <c:pt idx="3">
                  <c:v>1.7569104671478222</c:v>
                </c:pt>
                <c:pt idx="4">
                  <c:v>2.250116729736324</c:v>
                </c:pt>
                <c:pt idx="5">
                  <c:v>4.7213120460510218</c:v>
                </c:pt>
                <c:pt idx="6">
                  <c:v>2.53432269096374</c:v>
                </c:pt>
                <c:pt idx="7">
                  <c:v>6.6314887523650912</c:v>
                </c:pt>
                <c:pt idx="8">
                  <c:v>12.050126314163176</c:v>
                </c:pt>
                <c:pt idx="9">
                  <c:v>4.3260486125946027</c:v>
                </c:pt>
                <c:pt idx="10">
                  <c:v>43.207915592193402</c:v>
                </c:pt>
                <c:pt idx="11">
                  <c:v>145.17243146896337</c:v>
                </c:pt>
                <c:pt idx="12">
                  <c:v>20.238870382308946</c:v>
                </c:pt>
                <c:pt idx="13">
                  <c:v>300.08026256561226</c:v>
                </c:pt>
                <c:pt idx="14">
                  <c:v>220.1679002285</c:v>
                </c:pt>
                <c:pt idx="15">
                  <c:v>60.212140846252396</c:v>
                </c:pt>
                <c:pt idx="16">
                  <c:v>213.04938316345178</c:v>
                </c:pt>
                <c:pt idx="17">
                  <c:v>300.10912213325457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1D-44F4-9938-0EE94831B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916319"/>
        <c:axId val="1323924479"/>
      </c:lineChart>
      <c:catAx>
        <c:axId val="132391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3924479"/>
        <c:crosses val="autoZero"/>
        <c:auto val="1"/>
        <c:lblAlgn val="ctr"/>
        <c:lblOffset val="100"/>
        <c:noMultiLvlLbl val="0"/>
      </c:catAx>
      <c:valAx>
        <c:axId val="132392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391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Andamento t medi e ottimi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Foglio1!$AH$81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Foglio1!$AG$82:$AG$91</c:f>
              <c:strCache>
                <c:ptCount val="9"/>
                <c:pt idx="0">
                  <c:v>1 level 1</c:v>
                </c:pt>
                <c:pt idx="1">
                  <c:v>1 level 2</c:v>
                </c:pt>
                <c:pt idx="2">
                  <c:v>1 level 3</c:v>
                </c:pt>
                <c:pt idx="3">
                  <c:v>2 level 1</c:v>
                </c:pt>
                <c:pt idx="4">
                  <c:v>2 level 2</c:v>
                </c:pt>
                <c:pt idx="5">
                  <c:v>2 level 3</c:v>
                </c:pt>
                <c:pt idx="6">
                  <c:v>3 level 1</c:v>
                </c:pt>
                <c:pt idx="7">
                  <c:v>3 level 2</c:v>
                </c:pt>
                <c:pt idx="8">
                  <c:v>3 level 3</c:v>
                </c:pt>
              </c:strCache>
            </c:strRef>
          </c:cat>
          <c:val>
            <c:numRef>
              <c:f>Foglio1!$AH$82:$AH$91</c:f>
              <c:numCache>
                <c:formatCode>0.00</c:formatCode>
                <c:ptCount val="10"/>
                <c:pt idx="0">
                  <c:v>779.76902184486244</c:v>
                </c:pt>
                <c:pt idx="1">
                  <c:v>803.07911014556726</c:v>
                </c:pt>
                <c:pt idx="2">
                  <c:v>862.73407287597502</c:v>
                </c:pt>
                <c:pt idx="3">
                  <c:v>726.84923065900671</c:v>
                </c:pt>
                <c:pt idx="4">
                  <c:v>850.26040209134248</c:v>
                </c:pt>
                <c:pt idx="5">
                  <c:v>857.24877359072184</c:v>
                </c:pt>
                <c:pt idx="6" formatCode="General">
                  <c:v>67.078951072692774</c:v>
                </c:pt>
                <c:pt idx="7" formatCode="General">
                  <c:v>593.62876267433103</c:v>
                </c:pt>
                <c:pt idx="8" formatCode="General">
                  <c:v>644.89298572540156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B-4C0C-9D01-8E2D04A13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534815"/>
        <c:axId val="1310535295"/>
      </c:barChart>
      <c:lineChart>
        <c:grouping val="standard"/>
        <c:varyColors val="0"/>
        <c:ser>
          <c:idx val="1"/>
          <c:order val="1"/>
          <c:tx>
            <c:strRef>
              <c:f>Foglio1!$AI$81</c:f>
              <c:strCache>
                <c:ptCount val="1"/>
                <c:pt idx="0">
                  <c:v>ottimi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Foglio1!$AG$82:$AG$91</c:f>
              <c:strCache>
                <c:ptCount val="9"/>
                <c:pt idx="0">
                  <c:v>1 level 1</c:v>
                </c:pt>
                <c:pt idx="1">
                  <c:v>1 level 2</c:v>
                </c:pt>
                <c:pt idx="2">
                  <c:v>1 level 3</c:v>
                </c:pt>
                <c:pt idx="3">
                  <c:v>2 level 1</c:v>
                </c:pt>
                <c:pt idx="4">
                  <c:v>2 level 2</c:v>
                </c:pt>
                <c:pt idx="5">
                  <c:v>2 level 3</c:v>
                </c:pt>
                <c:pt idx="6">
                  <c:v>3 level 1</c:v>
                </c:pt>
                <c:pt idx="7">
                  <c:v>3 level 2</c:v>
                </c:pt>
                <c:pt idx="8">
                  <c:v>3 level 3</c:v>
                </c:pt>
              </c:strCache>
            </c:strRef>
          </c:cat>
          <c:val>
            <c:numRef>
              <c:f>Foglio1!$AI$82:$AI$91</c:f>
              <c:numCache>
                <c:formatCode>General</c:formatCode>
                <c:ptCount val="10"/>
                <c:pt idx="0">
                  <c:v>17</c:v>
                </c:pt>
                <c:pt idx="1">
                  <c:v>17</c:v>
                </c:pt>
                <c:pt idx="2">
                  <c:v>14</c:v>
                </c:pt>
                <c:pt idx="3">
                  <c:v>20</c:v>
                </c:pt>
                <c:pt idx="4">
                  <c:v>15</c:v>
                </c:pt>
                <c:pt idx="5">
                  <c:v>14</c:v>
                </c:pt>
                <c:pt idx="6">
                  <c:v>30</c:v>
                </c:pt>
                <c:pt idx="7">
                  <c:v>23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B-4C0C-9D01-8E2D04A13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549215"/>
        <c:axId val="1310547295"/>
      </c:lineChart>
      <c:catAx>
        <c:axId val="131053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0535295"/>
        <c:crosses val="autoZero"/>
        <c:auto val="1"/>
        <c:lblAlgn val="ctr"/>
        <c:lblOffset val="100"/>
        <c:noMultiLvlLbl val="0"/>
      </c:catAx>
      <c:valAx>
        <c:axId val="131053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0534815"/>
        <c:crosses val="autoZero"/>
        <c:crossBetween val="between"/>
      </c:valAx>
      <c:valAx>
        <c:axId val="131054729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0549215"/>
        <c:crosses val="max"/>
        <c:crossBetween val="between"/>
      </c:valAx>
      <c:catAx>
        <c:axId val="13105492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10547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Andamento t medio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Foglio1!$AM$80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Foglio1!$AL$81:$AL$98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Foglio1!$AM$81:$AM$98</c:f>
              <c:numCache>
                <c:formatCode>0.00</c:formatCode>
                <c:ptCount val="18"/>
                <c:pt idx="0">
                  <c:v>0.7513266086578364</c:v>
                </c:pt>
                <c:pt idx="1">
                  <c:v>0.86056065559387096</c:v>
                </c:pt>
                <c:pt idx="2">
                  <c:v>1.1600107192993128</c:v>
                </c:pt>
                <c:pt idx="3">
                  <c:v>9.4855496883392085</c:v>
                </c:pt>
                <c:pt idx="4">
                  <c:v>9.6578900814056237</c:v>
                </c:pt>
                <c:pt idx="5">
                  <c:v>13.372939538955666</c:v>
                </c:pt>
                <c:pt idx="6">
                  <c:v>16.76659374237056</c:v>
                </c:pt>
                <c:pt idx="7">
                  <c:v>32.170011472702001</c:v>
                </c:pt>
                <c:pt idx="8">
                  <c:v>47.604383134841825</c:v>
                </c:pt>
                <c:pt idx="9">
                  <c:v>152.34426822662323</c:v>
                </c:pt>
                <c:pt idx="10">
                  <c:v>164.89585456848118</c:v>
                </c:pt>
                <c:pt idx="11">
                  <c:v>200.078501462936</c:v>
                </c:pt>
                <c:pt idx="12">
                  <c:v>300.13238224983161</c:v>
                </c:pt>
                <c:pt idx="13">
                  <c:v>295.14192538261341</c:v>
                </c:pt>
                <c:pt idx="14">
                  <c:v>300.19453907012905</c:v>
                </c:pt>
                <c:pt idx="15">
                  <c:v>300.28890132903996</c:v>
                </c:pt>
                <c:pt idx="16">
                  <c:v>300.35286798477119</c:v>
                </c:pt>
                <c:pt idx="17">
                  <c:v>300.32369894981315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3-4693-A751-8BACC0B48062}"/>
            </c:ext>
          </c:extLst>
        </c:ser>
        <c:ser>
          <c:idx val="1"/>
          <c:order val="1"/>
          <c:tx>
            <c:strRef>
              <c:f>Foglio1!$AN$80</c:f>
              <c:strCache>
                <c:ptCount val="1"/>
                <c:pt idx="0">
                  <c:v>mod 2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Foglio1!$AL$81:$AL$98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Foglio1!$AN$81:$AN$98</c:f>
              <c:numCache>
                <c:formatCode>0.00</c:formatCode>
                <c:ptCount val="18"/>
                <c:pt idx="0">
                  <c:v>0.67330603599548211</c:v>
                </c:pt>
                <c:pt idx="1">
                  <c:v>0.67250032424926587</c:v>
                </c:pt>
                <c:pt idx="2">
                  <c:v>1.3801205635070768</c:v>
                </c:pt>
                <c:pt idx="3">
                  <c:v>7.2463949203491165</c:v>
                </c:pt>
                <c:pt idx="4">
                  <c:v>7.518448448181104</c:v>
                </c:pt>
                <c:pt idx="5">
                  <c:v>13.33041653633116</c:v>
                </c:pt>
                <c:pt idx="6">
                  <c:v>6.4988070964813174</c:v>
                </c:pt>
                <c:pt idx="7">
                  <c:v>41.350487709045368</c:v>
                </c:pt>
                <c:pt idx="8">
                  <c:v>42.340968561172375</c:v>
                </c:pt>
                <c:pt idx="9">
                  <c:v>112.08559627532929</c:v>
                </c:pt>
                <c:pt idx="10">
                  <c:v>200.04968106746628</c:v>
                </c:pt>
                <c:pt idx="11">
                  <c:v>200.04618144035268</c:v>
                </c:pt>
                <c:pt idx="12">
                  <c:v>300.27101176977095</c:v>
                </c:pt>
                <c:pt idx="13">
                  <c:v>300.58116730054167</c:v>
                </c:pt>
                <c:pt idx="14">
                  <c:v>300.06021499633755</c:v>
                </c:pt>
                <c:pt idx="15">
                  <c:v>300.07411456108059</c:v>
                </c:pt>
                <c:pt idx="16">
                  <c:v>300.08811724185875</c:v>
                </c:pt>
                <c:pt idx="17">
                  <c:v>300.09087149302098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3-4693-A751-8BACC0B48062}"/>
            </c:ext>
          </c:extLst>
        </c:ser>
        <c:ser>
          <c:idx val="2"/>
          <c:order val="2"/>
          <c:tx>
            <c:strRef>
              <c:f>Foglio1!$AO$80</c:f>
              <c:strCache>
                <c:ptCount val="1"/>
                <c:pt idx="0">
                  <c:v>assegnazione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Foglio1!$AL$81:$AL$98</c:f>
              <c:strCache>
                <c:ptCount val="18"/>
                <c:pt idx="0">
                  <c:v>10 l1</c:v>
                </c:pt>
                <c:pt idx="1">
                  <c:v>10 l2</c:v>
                </c:pt>
                <c:pt idx="2">
                  <c:v>10 l3</c:v>
                </c:pt>
                <c:pt idx="3">
                  <c:v>20 l1</c:v>
                </c:pt>
                <c:pt idx="4">
                  <c:v>20 l2</c:v>
                </c:pt>
                <c:pt idx="5">
                  <c:v>20 l3</c:v>
                </c:pt>
                <c:pt idx="6">
                  <c:v>30 l1</c:v>
                </c:pt>
                <c:pt idx="7">
                  <c:v>30 l2</c:v>
                </c:pt>
                <c:pt idx="8">
                  <c:v>30 l3</c:v>
                </c:pt>
                <c:pt idx="9">
                  <c:v>50 l1</c:v>
                </c:pt>
                <c:pt idx="10">
                  <c:v>50 l2</c:v>
                </c:pt>
                <c:pt idx="11">
                  <c:v>50 l3</c:v>
                </c:pt>
                <c:pt idx="12">
                  <c:v>75 l1</c:v>
                </c:pt>
                <c:pt idx="13">
                  <c:v>75 l2</c:v>
                </c:pt>
                <c:pt idx="14">
                  <c:v>75 l3</c:v>
                </c:pt>
                <c:pt idx="15">
                  <c:v>100 l1</c:v>
                </c:pt>
                <c:pt idx="16">
                  <c:v>100 l2</c:v>
                </c:pt>
                <c:pt idx="17">
                  <c:v>100 l3</c:v>
                </c:pt>
              </c:strCache>
            </c:strRef>
          </c:cat>
          <c:val>
            <c:numRef>
              <c:f>Foglio1!$AO$81:$AO$98</c:f>
              <c:numCache>
                <c:formatCode>General</c:formatCode>
                <c:ptCount val="18"/>
                <c:pt idx="0">
                  <c:v>0.43337478637695287</c:v>
                </c:pt>
                <c:pt idx="1">
                  <c:v>0.45769543647766059</c:v>
                </c:pt>
                <c:pt idx="2">
                  <c:v>0.43264398574829038</c:v>
                </c:pt>
                <c:pt idx="3">
                  <c:v>1.6087046623229919</c:v>
                </c:pt>
                <c:pt idx="4">
                  <c:v>2.9764286994934022</c:v>
                </c:pt>
                <c:pt idx="5">
                  <c:v>5.752296304702754</c:v>
                </c:pt>
                <c:pt idx="6">
                  <c:v>1.9256647586822482</c:v>
                </c:pt>
                <c:pt idx="7">
                  <c:v>8.1452278614044111</c:v>
                </c:pt>
                <c:pt idx="8">
                  <c:v>8.1967803478240775</c:v>
                </c:pt>
                <c:pt idx="9">
                  <c:v>4.3627685070037785</c:v>
                </c:pt>
                <c:pt idx="10">
                  <c:v>77.05690689086893</c:v>
                </c:pt>
                <c:pt idx="11">
                  <c:v>167.16066002845724</c:v>
                </c:pt>
                <c:pt idx="12">
                  <c:v>18.590444278717012</c:v>
                </c:pt>
                <c:pt idx="13">
                  <c:v>297.0855217456816</c:v>
                </c:pt>
                <c:pt idx="14">
                  <c:v>260.12627968788081</c:v>
                </c:pt>
                <c:pt idx="15">
                  <c:v>40.157994079589784</c:v>
                </c:pt>
                <c:pt idx="16">
                  <c:v>207.90698204040501</c:v>
                </c:pt>
                <c:pt idx="17">
                  <c:v>203.22432537078834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3-4693-A751-8BACC0B48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532895"/>
        <c:axId val="1310520895"/>
      </c:lineChart>
      <c:catAx>
        <c:axId val="131053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0520895"/>
        <c:crosses val="autoZero"/>
        <c:auto val="1"/>
        <c:lblAlgn val="ctr"/>
        <c:lblOffset val="100"/>
        <c:noMultiLvlLbl val="0"/>
      </c:catAx>
      <c:valAx>
        <c:axId val="131052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053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Andamento t medi e ottimi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Foglio1!$AH$108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Foglio1!$AG$109:$AG$117</c:f>
              <c:strCache>
                <c:ptCount val="9"/>
                <c:pt idx="0">
                  <c:v>1 level 1</c:v>
                </c:pt>
                <c:pt idx="1">
                  <c:v>1 level 2</c:v>
                </c:pt>
                <c:pt idx="2">
                  <c:v>1 level 3</c:v>
                </c:pt>
                <c:pt idx="3">
                  <c:v>2 level 1</c:v>
                </c:pt>
                <c:pt idx="4">
                  <c:v>2 level 2</c:v>
                </c:pt>
                <c:pt idx="5">
                  <c:v>2 level 3</c:v>
                </c:pt>
                <c:pt idx="6">
                  <c:v>3 level 1</c:v>
                </c:pt>
                <c:pt idx="7">
                  <c:v>3 level 2</c:v>
                </c:pt>
                <c:pt idx="8">
                  <c:v>3 level 3</c:v>
                </c:pt>
              </c:strCache>
            </c:strRef>
          </c:cat>
          <c:val>
            <c:numRef>
              <c:f>Foglio1!$AH$109:$AH$117</c:f>
              <c:numCache>
                <c:formatCode>0.00</c:formatCode>
                <c:ptCount val="9"/>
                <c:pt idx="0">
                  <c:v>736.05404915809515</c:v>
                </c:pt>
                <c:pt idx="1">
                  <c:v>790.94982407569796</c:v>
                </c:pt>
                <c:pt idx="2">
                  <c:v>905.28763186454626</c:v>
                </c:pt>
                <c:pt idx="3">
                  <c:v>660.71938815116732</c:v>
                </c:pt>
                <c:pt idx="4">
                  <c:v>798.93111351966661</c:v>
                </c:pt>
                <c:pt idx="5">
                  <c:v>923.08749076286745</c:v>
                </c:pt>
                <c:pt idx="6" formatCode="General">
                  <c:v>51.775318717956438</c:v>
                </c:pt>
                <c:pt idx="7" formatCode="General">
                  <c:v>272.11916651725687</c:v>
                </c:pt>
                <c:pt idx="8" formatCode="General">
                  <c:v>844.19676189422455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3-4DC6-92C5-EF89FA863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2145695"/>
        <c:axId val="1212162015"/>
      </c:barChart>
      <c:lineChart>
        <c:grouping val="standard"/>
        <c:varyColors val="0"/>
        <c:ser>
          <c:idx val="1"/>
          <c:order val="1"/>
          <c:tx>
            <c:strRef>
              <c:f>Foglio1!$AI$108</c:f>
              <c:strCache>
                <c:ptCount val="1"/>
                <c:pt idx="0">
                  <c:v>ottimi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Foglio1!$AG$109:$AG$117</c:f>
              <c:strCache>
                <c:ptCount val="9"/>
                <c:pt idx="0">
                  <c:v>1 level 1</c:v>
                </c:pt>
                <c:pt idx="1">
                  <c:v>1 level 2</c:v>
                </c:pt>
                <c:pt idx="2">
                  <c:v>1 level 3</c:v>
                </c:pt>
                <c:pt idx="3">
                  <c:v>2 level 1</c:v>
                </c:pt>
                <c:pt idx="4">
                  <c:v>2 level 2</c:v>
                </c:pt>
                <c:pt idx="5">
                  <c:v>2 level 3</c:v>
                </c:pt>
                <c:pt idx="6">
                  <c:v>3 level 1</c:v>
                </c:pt>
                <c:pt idx="7">
                  <c:v>3 level 2</c:v>
                </c:pt>
                <c:pt idx="8">
                  <c:v>3 level 3</c:v>
                </c:pt>
              </c:strCache>
            </c:strRef>
          </c:cat>
          <c:val>
            <c:numRef>
              <c:f>Foglio1!$AI$109:$AI$117</c:f>
              <c:numCache>
                <c:formatCode>General</c:formatCode>
                <c:ptCount val="9"/>
                <c:pt idx="0">
                  <c:v>20</c:v>
                </c:pt>
                <c:pt idx="1">
                  <c:v>17</c:v>
                </c:pt>
                <c:pt idx="2">
                  <c:v>13</c:v>
                </c:pt>
                <c:pt idx="3">
                  <c:v>20</c:v>
                </c:pt>
                <c:pt idx="4">
                  <c:v>17</c:v>
                </c:pt>
                <c:pt idx="5">
                  <c:v>9</c:v>
                </c:pt>
                <c:pt idx="6">
                  <c:v>30</c:v>
                </c:pt>
                <c:pt idx="7">
                  <c:v>30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3-4DC6-92C5-EF89FA863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169215"/>
        <c:axId val="1212162495"/>
      </c:lineChart>
      <c:catAx>
        <c:axId val="121214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2162015"/>
        <c:crosses val="autoZero"/>
        <c:auto val="1"/>
        <c:lblAlgn val="ctr"/>
        <c:lblOffset val="100"/>
        <c:noMultiLvlLbl val="0"/>
      </c:catAx>
      <c:valAx>
        <c:axId val="12121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2145695"/>
        <c:crosses val="autoZero"/>
        <c:crossBetween val="between"/>
      </c:valAx>
      <c:valAx>
        <c:axId val="121216249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2169215"/>
        <c:crosses val="max"/>
        <c:crossBetween val="between"/>
      </c:valAx>
      <c:catAx>
        <c:axId val="12121692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21624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200478</xdr:colOff>
      <xdr:row>2</xdr:row>
      <xdr:rowOff>46263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65A34AB3-2951-7EBE-261A-5B219D8CF023}"/>
                </a:ext>
              </a:extLst>
            </xdr:cNvPr>
            <xdr:cNvSpPr txBox="1"/>
          </xdr:nvSpPr>
          <xdr:spPr>
            <a:xfrm>
              <a:off x="4454978" y="445406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65A34AB3-2951-7EBE-261A-5B219D8CF023}"/>
                </a:ext>
              </a:extLst>
            </xdr:cNvPr>
            <xdr:cNvSpPr txBox="1"/>
          </xdr:nvSpPr>
          <xdr:spPr>
            <a:xfrm>
              <a:off x="4454978" y="445406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12</xdr:col>
      <xdr:colOff>399143</xdr:colOff>
      <xdr:row>2</xdr:row>
      <xdr:rowOff>54429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7DDD9BC-84C3-4388-B42A-2FC249EE5B27}"/>
                </a:ext>
              </a:extLst>
            </xdr:cNvPr>
            <xdr:cNvSpPr txBox="1"/>
          </xdr:nvSpPr>
          <xdr:spPr>
            <a:xfrm>
              <a:off x="9765393" y="498929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7DDD9BC-84C3-4388-B42A-2FC249EE5B27}"/>
                </a:ext>
              </a:extLst>
            </xdr:cNvPr>
            <xdr:cNvSpPr txBox="1"/>
          </xdr:nvSpPr>
          <xdr:spPr>
            <a:xfrm>
              <a:off x="9765393" y="498929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18</xdr:col>
      <xdr:colOff>265339</xdr:colOff>
      <xdr:row>2</xdr:row>
      <xdr:rowOff>45357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65717E6A-77BB-4676-9367-5DD5615383BD}"/>
                </a:ext>
              </a:extLst>
            </xdr:cNvPr>
            <xdr:cNvSpPr txBox="1"/>
          </xdr:nvSpPr>
          <xdr:spPr>
            <a:xfrm>
              <a:off x="15187839" y="489857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65717E6A-77BB-4676-9367-5DD5615383BD}"/>
                </a:ext>
              </a:extLst>
            </xdr:cNvPr>
            <xdr:cNvSpPr txBox="1"/>
          </xdr:nvSpPr>
          <xdr:spPr>
            <a:xfrm>
              <a:off x="15187839" y="489857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7</xdr:col>
      <xdr:colOff>295728</xdr:colOff>
      <xdr:row>26</xdr:row>
      <xdr:rowOff>46263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A64713DE-4480-416A-A0A2-8424359ACE0E}"/>
                </a:ext>
              </a:extLst>
            </xdr:cNvPr>
            <xdr:cNvSpPr txBox="1"/>
          </xdr:nvSpPr>
          <xdr:spPr>
            <a:xfrm>
              <a:off x="5137603" y="7285263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A64713DE-4480-416A-A0A2-8424359ACE0E}"/>
                </a:ext>
              </a:extLst>
            </xdr:cNvPr>
            <xdr:cNvSpPr txBox="1"/>
          </xdr:nvSpPr>
          <xdr:spPr>
            <a:xfrm>
              <a:off x="5137603" y="7285263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12</xdr:col>
      <xdr:colOff>573768</xdr:colOff>
      <xdr:row>48</xdr:row>
      <xdr:rowOff>213179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E3BB3CF8-4265-45BC-A03B-F5200CC34290}"/>
                </a:ext>
              </a:extLst>
            </xdr:cNvPr>
            <xdr:cNvSpPr txBox="1"/>
          </xdr:nvSpPr>
          <xdr:spPr>
            <a:xfrm>
              <a:off x="9940018" y="13706929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E3BB3CF8-4265-45BC-A03B-F5200CC34290}"/>
                </a:ext>
              </a:extLst>
            </xdr:cNvPr>
            <xdr:cNvSpPr txBox="1"/>
          </xdr:nvSpPr>
          <xdr:spPr>
            <a:xfrm>
              <a:off x="9940018" y="13706929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18</xdr:col>
      <xdr:colOff>185964</xdr:colOff>
      <xdr:row>26</xdr:row>
      <xdr:rowOff>45357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FFA29C42-5701-45F0-9851-212C0280772D}"/>
                </a:ext>
              </a:extLst>
            </xdr:cNvPr>
            <xdr:cNvSpPr txBox="1"/>
          </xdr:nvSpPr>
          <xdr:spPr>
            <a:xfrm>
              <a:off x="15108464" y="7284357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FFA29C42-5701-45F0-9851-212C0280772D}"/>
                </a:ext>
              </a:extLst>
            </xdr:cNvPr>
            <xdr:cNvSpPr txBox="1"/>
          </xdr:nvSpPr>
          <xdr:spPr>
            <a:xfrm>
              <a:off x="15108464" y="7284357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9</xdr:col>
      <xdr:colOff>463551</xdr:colOff>
      <xdr:row>2</xdr:row>
      <xdr:rowOff>55335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3FEDAEBD-183A-EA5B-FCA8-A879D203D8A7}"/>
                </a:ext>
              </a:extLst>
            </xdr:cNvPr>
            <xdr:cNvSpPr txBox="1"/>
          </xdr:nvSpPr>
          <xdr:spPr>
            <a:xfrm>
              <a:off x="6369051" y="454478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3FEDAEBD-183A-EA5B-FCA8-A879D203D8A7}"/>
                </a:ext>
              </a:extLst>
            </xdr:cNvPr>
            <xdr:cNvSpPr txBox="1"/>
          </xdr:nvSpPr>
          <xdr:spPr>
            <a:xfrm>
              <a:off x="6369051" y="454478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14</xdr:col>
      <xdr:colOff>371928</xdr:colOff>
      <xdr:row>2</xdr:row>
      <xdr:rowOff>36287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DB1067CE-09F0-47FA-9BFE-8815C995F97C}"/>
                </a:ext>
              </a:extLst>
            </xdr:cNvPr>
            <xdr:cNvSpPr txBox="1"/>
          </xdr:nvSpPr>
          <xdr:spPr>
            <a:xfrm>
              <a:off x="11003642" y="49893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DB1067CE-09F0-47FA-9BFE-8815C995F97C}"/>
                </a:ext>
              </a:extLst>
            </xdr:cNvPr>
            <xdr:cNvSpPr txBox="1"/>
          </xdr:nvSpPr>
          <xdr:spPr>
            <a:xfrm>
              <a:off x="11003642" y="49893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20</xdr:col>
      <xdr:colOff>117929</xdr:colOff>
      <xdr:row>2</xdr:row>
      <xdr:rowOff>45357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sellaDiTesto 10">
              <a:extLst>
                <a:ext uri="{FF2B5EF4-FFF2-40B4-BE49-F238E27FC236}">
                  <a16:creationId xmlns:a16="http://schemas.microsoft.com/office/drawing/2014/main" id="{B051C053-7135-4E53-8769-AE9F42E74A7F}"/>
                </a:ext>
              </a:extLst>
            </xdr:cNvPr>
            <xdr:cNvSpPr txBox="1"/>
          </xdr:nvSpPr>
          <xdr:spPr>
            <a:xfrm>
              <a:off x="14414500" y="44450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1" name="CasellaDiTesto 10">
              <a:extLst>
                <a:ext uri="{FF2B5EF4-FFF2-40B4-BE49-F238E27FC236}">
                  <a16:creationId xmlns:a16="http://schemas.microsoft.com/office/drawing/2014/main" id="{B051C053-7135-4E53-8769-AE9F42E74A7F}"/>
                </a:ext>
              </a:extLst>
            </xdr:cNvPr>
            <xdr:cNvSpPr txBox="1"/>
          </xdr:nvSpPr>
          <xdr:spPr>
            <a:xfrm>
              <a:off x="14414500" y="44450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22</xdr:col>
      <xdr:colOff>327479</xdr:colOff>
      <xdr:row>2</xdr:row>
      <xdr:rowOff>28121</xdr:rowOff>
    </xdr:from>
    <xdr:ext cx="38472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63982426-A3A5-84C6-9EF8-AAC91D90BFA0}"/>
                </a:ext>
              </a:extLst>
            </xdr:cNvPr>
            <xdr:cNvSpPr txBox="1"/>
          </xdr:nvSpPr>
          <xdr:spPr>
            <a:xfrm>
              <a:off x="15794265" y="427264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𝑠𝑐𝑜𝑠𝑡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63982426-A3A5-84C6-9EF8-AAC91D90BFA0}"/>
                </a:ext>
              </a:extLst>
            </xdr:cNvPr>
            <xdr:cNvSpPr txBox="1"/>
          </xdr:nvSpPr>
          <xdr:spPr>
            <a:xfrm>
              <a:off x="15794265" y="427264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i="0">
                  <a:solidFill>
                    <a:srgbClr val="00B0F0"/>
                  </a:solidFill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𝑠𝑐𝑜𝑠𝑡.)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11</xdr:col>
      <xdr:colOff>438603</xdr:colOff>
      <xdr:row>49</xdr:row>
      <xdr:rowOff>189138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sellaDiTesto 12">
              <a:extLst>
                <a:ext uri="{FF2B5EF4-FFF2-40B4-BE49-F238E27FC236}">
                  <a16:creationId xmlns:a16="http://schemas.microsoft.com/office/drawing/2014/main" id="{264384ED-FD0C-444A-8B28-C4A9D41A941E}"/>
                </a:ext>
              </a:extLst>
            </xdr:cNvPr>
            <xdr:cNvSpPr txBox="1"/>
          </xdr:nvSpPr>
          <xdr:spPr>
            <a:xfrm>
              <a:off x="9217478" y="13968638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3" name="CasellaDiTesto 12">
              <a:extLst>
                <a:ext uri="{FF2B5EF4-FFF2-40B4-BE49-F238E27FC236}">
                  <a16:creationId xmlns:a16="http://schemas.microsoft.com/office/drawing/2014/main" id="{264384ED-FD0C-444A-8B28-C4A9D41A941E}"/>
                </a:ext>
              </a:extLst>
            </xdr:cNvPr>
            <xdr:cNvSpPr txBox="1"/>
          </xdr:nvSpPr>
          <xdr:spPr>
            <a:xfrm>
              <a:off x="9217478" y="13968638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12</xdr:col>
      <xdr:colOff>446768</xdr:colOff>
      <xdr:row>26</xdr:row>
      <xdr:rowOff>38554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36D9290A-7C6F-443B-B50B-67F0062038C5}"/>
                </a:ext>
              </a:extLst>
            </xdr:cNvPr>
            <xdr:cNvSpPr txBox="1"/>
          </xdr:nvSpPr>
          <xdr:spPr>
            <a:xfrm>
              <a:off x="9813018" y="7277554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36D9290A-7C6F-443B-B50B-67F0062038C5}"/>
                </a:ext>
              </a:extLst>
            </xdr:cNvPr>
            <xdr:cNvSpPr txBox="1"/>
          </xdr:nvSpPr>
          <xdr:spPr>
            <a:xfrm>
              <a:off x="9813018" y="7277554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22</xdr:col>
      <xdr:colOff>376464</xdr:colOff>
      <xdr:row>48</xdr:row>
      <xdr:rowOff>140607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B5674912-D6CC-4DD0-BF56-0D7F6F071705}"/>
                </a:ext>
              </a:extLst>
            </xdr:cNvPr>
            <xdr:cNvSpPr txBox="1"/>
          </xdr:nvSpPr>
          <xdr:spPr>
            <a:xfrm>
              <a:off x="18426339" y="13634357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B5674912-D6CC-4DD0-BF56-0D7F6F071705}"/>
                </a:ext>
              </a:extLst>
            </xdr:cNvPr>
            <xdr:cNvSpPr txBox="1"/>
          </xdr:nvSpPr>
          <xdr:spPr>
            <a:xfrm>
              <a:off x="18426339" y="13634357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9</xdr:col>
      <xdr:colOff>463551</xdr:colOff>
      <xdr:row>26</xdr:row>
      <xdr:rowOff>55335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sellaDiTesto 15">
              <a:extLst>
                <a:ext uri="{FF2B5EF4-FFF2-40B4-BE49-F238E27FC236}">
                  <a16:creationId xmlns:a16="http://schemas.microsoft.com/office/drawing/2014/main" id="{7E110347-BC63-4664-86C1-BE7089B2C471}"/>
                </a:ext>
              </a:extLst>
            </xdr:cNvPr>
            <xdr:cNvSpPr txBox="1"/>
          </xdr:nvSpPr>
          <xdr:spPr>
            <a:xfrm>
              <a:off x="6369051" y="454478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6" name="CasellaDiTesto 15">
              <a:extLst>
                <a:ext uri="{FF2B5EF4-FFF2-40B4-BE49-F238E27FC236}">
                  <a16:creationId xmlns:a16="http://schemas.microsoft.com/office/drawing/2014/main" id="{7E110347-BC63-4664-86C1-BE7089B2C471}"/>
                </a:ext>
              </a:extLst>
            </xdr:cNvPr>
            <xdr:cNvSpPr txBox="1"/>
          </xdr:nvSpPr>
          <xdr:spPr>
            <a:xfrm>
              <a:off x="6369051" y="454478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14</xdr:col>
      <xdr:colOff>353785</xdr:colOff>
      <xdr:row>26</xdr:row>
      <xdr:rowOff>54429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asellaDiTesto 16">
              <a:extLst>
                <a:ext uri="{FF2B5EF4-FFF2-40B4-BE49-F238E27FC236}">
                  <a16:creationId xmlns:a16="http://schemas.microsoft.com/office/drawing/2014/main" id="{E584ED4E-BAE6-4199-93C3-3063686AD323}"/>
                </a:ext>
              </a:extLst>
            </xdr:cNvPr>
            <xdr:cNvSpPr txBox="1"/>
          </xdr:nvSpPr>
          <xdr:spPr>
            <a:xfrm>
              <a:off x="10985499" y="5415643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7" name="CasellaDiTesto 16">
              <a:extLst>
                <a:ext uri="{FF2B5EF4-FFF2-40B4-BE49-F238E27FC236}">
                  <a16:creationId xmlns:a16="http://schemas.microsoft.com/office/drawing/2014/main" id="{E584ED4E-BAE6-4199-93C3-3063686AD323}"/>
                </a:ext>
              </a:extLst>
            </xdr:cNvPr>
            <xdr:cNvSpPr txBox="1"/>
          </xdr:nvSpPr>
          <xdr:spPr>
            <a:xfrm>
              <a:off x="10985499" y="5415643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20</xdr:col>
      <xdr:colOff>117929</xdr:colOff>
      <xdr:row>26</xdr:row>
      <xdr:rowOff>45357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asellaDiTesto 17">
              <a:extLst>
                <a:ext uri="{FF2B5EF4-FFF2-40B4-BE49-F238E27FC236}">
                  <a16:creationId xmlns:a16="http://schemas.microsoft.com/office/drawing/2014/main" id="{78DF0C1D-0596-4517-B739-AC26CAFB35A6}"/>
                </a:ext>
              </a:extLst>
            </xdr:cNvPr>
            <xdr:cNvSpPr txBox="1"/>
          </xdr:nvSpPr>
          <xdr:spPr>
            <a:xfrm>
              <a:off x="14414500" y="44450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8" name="CasellaDiTesto 17">
              <a:extLst>
                <a:ext uri="{FF2B5EF4-FFF2-40B4-BE49-F238E27FC236}">
                  <a16:creationId xmlns:a16="http://schemas.microsoft.com/office/drawing/2014/main" id="{78DF0C1D-0596-4517-B739-AC26CAFB35A6}"/>
                </a:ext>
              </a:extLst>
            </xdr:cNvPr>
            <xdr:cNvSpPr txBox="1"/>
          </xdr:nvSpPr>
          <xdr:spPr>
            <a:xfrm>
              <a:off x="14414500" y="44450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22</xdr:col>
      <xdr:colOff>327479</xdr:colOff>
      <xdr:row>26</xdr:row>
      <xdr:rowOff>28121</xdr:rowOff>
    </xdr:from>
    <xdr:ext cx="38472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sellaDiTesto 18">
              <a:extLst>
                <a:ext uri="{FF2B5EF4-FFF2-40B4-BE49-F238E27FC236}">
                  <a16:creationId xmlns:a16="http://schemas.microsoft.com/office/drawing/2014/main" id="{19601989-37EF-45A8-918B-03588BACDC75}"/>
                </a:ext>
              </a:extLst>
            </xdr:cNvPr>
            <xdr:cNvSpPr txBox="1"/>
          </xdr:nvSpPr>
          <xdr:spPr>
            <a:xfrm>
              <a:off x="15794265" y="427264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𝑠𝑐𝑜𝑠𝑡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9" name="CasellaDiTesto 18">
              <a:extLst>
                <a:ext uri="{FF2B5EF4-FFF2-40B4-BE49-F238E27FC236}">
                  <a16:creationId xmlns:a16="http://schemas.microsoft.com/office/drawing/2014/main" id="{19601989-37EF-45A8-918B-03588BACDC75}"/>
                </a:ext>
              </a:extLst>
            </xdr:cNvPr>
            <xdr:cNvSpPr txBox="1"/>
          </xdr:nvSpPr>
          <xdr:spPr>
            <a:xfrm>
              <a:off x="15794265" y="427264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i="0">
                  <a:solidFill>
                    <a:srgbClr val="00B0F0"/>
                  </a:solidFill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𝑠𝑐𝑜𝑠𝑡.)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7</xdr:col>
      <xdr:colOff>327478</xdr:colOff>
      <xdr:row>54</xdr:row>
      <xdr:rowOff>46263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asellaDiTesto 19">
              <a:extLst>
                <a:ext uri="{FF2B5EF4-FFF2-40B4-BE49-F238E27FC236}">
                  <a16:creationId xmlns:a16="http://schemas.microsoft.com/office/drawing/2014/main" id="{1882B308-61CA-4984-B905-C375042E0860}"/>
                </a:ext>
              </a:extLst>
            </xdr:cNvPr>
            <xdr:cNvSpPr txBox="1"/>
          </xdr:nvSpPr>
          <xdr:spPr>
            <a:xfrm>
              <a:off x="5169353" y="15127513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0" name="CasellaDiTesto 19">
              <a:extLst>
                <a:ext uri="{FF2B5EF4-FFF2-40B4-BE49-F238E27FC236}">
                  <a16:creationId xmlns:a16="http://schemas.microsoft.com/office/drawing/2014/main" id="{1882B308-61CA-4984-B905-C375042E0860}"/>
                </a:ext>
              </a:extLst>
            </xdr:cNvPr>
            <xdr:cNvSpPr txBox="1"/>
          </xdr:nvSpPr>
          <xdr:spPr>
            <a:xfrm>
              <a:off x="5169353" y="15127513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12</xdr:col>
      <xdr:colOff>367393</xdr:colOff>
      <xdr:row>54</xdr:row>
      <xdr:rowOff>54429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asellaDiTesto 20">
              <a:extLst>
                <a:ext uri="{FF2B5EF4-FFF2-40B4-BE49-F238E27FC236}">
                  <a16:creationId xmlns:a16="http://schemas.microsoft.com/office/drawing/2014/main" id="{47B3FB45-302B-4E19-AAA9-BA93B89E251F}"/>
                </a:ext>
              </a:extLst>
            </xdr:cNvPr>
            <xdr:cNvSpPr txBox="1"/>
          </xdr:nvSpPr>
          <xdr:spPr>
            <a:xfrm>
              <a:off x="9733643" y="15135679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1" name="CasellaDiTesto 20">
              <a:extLst>
                <a:ext uri="{FF2B5EF4-FFF2-40B4-BE49-F238E27FC236}">
                  <a16:creationId xmlns:a16="http://schemas.microsoft.com/office/drawing/2014/main" id="{47B3FB45-302B-4E19-AAA9-BA93B89E251F}"/>
                </a:ext>
              </a:extLst>
            </xdr:cNvPr>
            <xdr:cNvSpPr txBox="1"/>
          </xdr:nvSpPr>
          <xdr:spPr>
            <a:xfrm>
              <a:off x="9733643" y="15135679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18</xdr:col>
      <xdr:colOff>249464</xdr:colOff>
      <xdr:row>54</xdr:row>
      <xdr:rowOff>61232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asellaDiTesto 21">
              <a:extLst>
                <a:ext uri="{FF2B5EF4-FFF2-40B4-BE49-F238E27FC236}">
                  <a16:creationId xmlns:a16="http://schemas.microsoft.com/office/drawing/2014/main" id="{9B3547AA-EDBB-4AA4-8953-7744C52D8281}"/>
                </a:ext>
              </a:extLst>
            </xdr:cNvPr>
            <xdr:cNvSpPr txBox="1"/>
          </xdr:nvSpPr>
          <xdr:spPr>
            <a:xfrm>
              <a:off x="15171964" y="15142482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2" name="CasellaDiTesto 21">
              <a:extLst>
                <a:ext uri="{FF2B5EF4-FFF2-40B4-BE49-F238E27FC236}">
                  <a16:creationId xmlns:a16="http://schemas.microsoft.com/office/drawing/2014/main" id="{9B3547AA-EDBB-4AA4-8953-7744C52D8281}"/>
                </a:ext>
              </a:extLst>
            </xdr:cNvPr>
            <xdr:cNvSpPr txBox="1"/>
          </xdr:nvSpPr>
          <xdr:spPr>
            <a:xfrm>
              <a:off x="15171964" y="15142482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9</xdr:col>
      <xdr:colOff>463551</xdr:colOff>
      <xdr:row>54</xdr:row>
      <xdr:rowOff>55335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asellaDiTesto 22">
              <a:extLst>
                <a:ext uri="{FF2B5EF4-FFF2-40B4-BE49-F238E27FC236}">
                  <a16:creationId xmlns:a16="http://schemas.microsoft.com/office/drawing/2014/main" id="{70AB0D42-CCE8-4700-9E22-7DED33929A06}"/>
                </a:ext>
              </a:extLst>
            </xdr:cNvPr>
            <xdr:cNvSpPr txBox="1"/>
          </xdr:nvSpPr>
          <xdr:spPr>
            <a:xfrm>
              <a:off x="6369051" y="454478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3" name="CasellaDiTesto 22">
              <a:extLst>
                <a:ext uri="{FF2B5EF4-FFF2-40B4-BE49-F238E27FC236}">
                  <a16:creationId xmlns:a16="http://schemas.microsoft.com/office/drawing/2014/main" id="{70AB0D42-CCE8-4700-9E22-7DED33929A06}"/>
                </a:ext>
              </a:extLst>
            </xdr:cNvPr>
            <xdr:cNvSpPr txBox="1"/>
          </xdr:nvSpPr>
          <xdr:spPr>
            <a:xfrm>
              <a:off x="6369051" y="454478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14</xdr:col>
      <xdr:colOff>362857</xdr:colOff>
      <xdr:row>54</xdr:row>
      <xdr:rowOff>45358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asellaDiTesto 23">
              <a:extLst>
                <a:ext uri="{FF2B5EF4-FFF2-40B4-BE49-F238E27FC236}">
                  <a16:creationId xmlns:a16="http://schemas.microsoft.com/office/drawing/2014/main" id="{CD3FE53E-392A-44E9-A576-AC84753C1601}"/>
                </a:ext>
              </a:extLst>
            </xdr:cNvPr>
            <xdr:cNvSpPr txBox="1"/>
          </xdr:nvSpPr>
          <xdr:spPr>
            <a:xfrm>
              <a:off x="10994571" y="11121572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4" name="CasellaDiTesto 23">
              <a:extLst>
                <a:ext uri="{FF2B5EF4-FFF2-40B4-BE49-F238E27FC236}">
                  <a16:creationId xmlns:a16="http://schemas.microsoft.com/office/drawing/2014/main" id="{CD3FE53E-392A-44E9-A576-AC84753C1601}"/>
                </a:ext>
              </a:extLst>
            </xdr:cNvPr>
            <xdr:cNvSpPr txBox="1"/>
          </xdr:nvSpPr>
          <xdr:spPr>
            <a:xfrm>
              <a:off x="10994571" y="11121572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20</xdr:col>
      <xdr:colOff>117929</xdr:colOff>
      <xdr:row>54</xdr:row>
      <xdr:rowOff>45357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asellaDiTesto 24">
              <a:extLst>
                <a:ext uri="{FF2B5EF4-FFF2-40B4-BE49-F238E27FC236}">
                  <a16:creationId xmlns:a16="http://schemas.microsoft.com/office/drawing/2014/main" id="{D6E0B915-8B78-4E8B-86B4-C0000B523532}"/>
                </a:ext>
              </a:extLst>
            </xdr:cNvPr>
            <xdr:cNvSpPr txBox="1"/>
          </xdr:nvSpPr>
          <xdr:spPr>
            <a:xfrm>
              <a:off x="14414500" y="44450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5" name="CasellaDiTesto 24">
              <a:extLst>
                <a:ext uri="{FF2B5EF4-FFF2-40B4-BE49-F238E27FC236}">
                  <a16:creationId xmlns:a16="http://schemas.microsoft.com/office/drawing/2014/main" id="{D6E0B915-8B78-4E8B-86B4-C0000B523532}"/>
                </a:ext>
              </a:extLst>
            </xdr:cNvPr>
            <xdr:cNvSpPr txBox="1"/>
          </xdr:nvSpPr>
          <xdr:spPr>
            <a:xfrm>
              <a:off x="14414500" y="44450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22</xdr:col>
      <xdr:colOff>327479</xdr:colOff>
      <xdr:row>54</xdr:row>
      <xdr:rowOff>28121</xdr:rowOff>
    </xdr:from>
    <xdr:ext cx="38472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asellaDiTesto 25">
              <a:extLst>
                <a:ext uri="{FF2B5EF4-FFF2-40B4-BE49-F238E27FC236}">
                  <a16:creationId xmlns:a16="http://schemas.microsoft.com/office/drawing/2014/main" id="{EA3C18F9-281F-48FD-89A5-C1055791E5E0}"/>
                </a:ext>
              </a:extLst>
            </xdr:cNvPr>
            <xdr:cNvSpPr txBox="1"/>
          </xdr:nvSpPr>
          <xdr:spPr>
            <a:xfrm>
              <a:off x="15794265" y="427264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𝑠𝑐𝑜𝑠𝑡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6" name="CasellaDiTesto 25">
              <a:extLst>
                <a:ext uri="{FF2B5EF4-FFF2-40B4-BE49-F238E27FC236}">
                  <a16:creationId xmlns:a16="http://schemas.microsoft.com/office/drawing/2014/main" id="{EA3C18F9-281F-48FD-89A5-C1055791E5E0}"/>
                </a:ext>
              </a:extLst>
            </xdr:cNvPr>
            <xdr:cNvSpPr txBox="1"/>
          </xdr:nvSpPr>
          <xdr:spPr>
            <a:xfrm>
              <a:off x="15794265" y="427264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i="0">
                  <a:solidFill>
                    <a:srgbClr val="00B0F0"/>
                  </a:solidFill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𝑠𝑐𝑜𝑠𝑡.)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7</xdr:col>
      <xdr:colOff>311603</xdr:colOff>
      <xdr:row>78</xdr:row>
      <xdr:rowOff>46263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asellaDiTesto 26">
              <a:extLst>
                <a:ext uri="{FF2B5EF4-FFF2-40B4-BE49-F238E27FC236}">
                  <a16:creationId xmlns:a16="http://schemas.microsoft.com/office/drawing/2014/main" id="{62813ABE-BD55-478F-B4B1-0312A48F909E}"/>
                </a:ext>
              </a:extLst>
            </xdr:cNvPr>
            <xdr:cNvSpPr txBox="1"/>
          </xdr:nvSpPr>
          <xdr:spPr>
            <a:xfrm>
              <a:off x="5153478" y="21922013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7" name="CasellaDiTesto 26">
              <a:extLst>
                <a:ext uri="{FF2B5EF4-FFF2-40B4-BE49-F238E27FC236}">
                  <a16:creationId xmlns:a16="http://schemas.microsoft.com/office/drawing/2014/main" id="{62813ABE-BD55-478F-B4B1-0312A48F909E}"/>
                </a:ext>
              </a:extLst>
            </xdr:cNvPr>
            <xdr:cNvSpPr txBox="1"/>
          </xdr:nvSpPr>
          <xdr:spPr>
            <a:xfrm>
              <a:off x="5153478" y="21922013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12</xdr:col>
      <xdr:colOff>383268</xdr:colOff>
      <xdr:row>78</xdr:row>
      <xdr:rowOff>22679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asellaDiTesto 27">
              <a:extLst>
                <a:ext uri="{FF2B5EF4-FFF2-40B4-BE49-F238E27FC236}">
                  <a16:creationId xmlns:a16="http://schemas.microsoft.com/office/drawing/2014/main" id="{B97E81A0-30EE-4925-B638-10A39944646B}"/>
                </a:ext>
              </a:extLst>
            </xdr:cNvPr>
            <xdr:cNvSpPr txBox="1"/>
          </xdr:nvSpPr>
          <xdr:spPr>
            <a:xfrm>
              <a:off x="9749518" y="21898429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8" name="CasellaDiTesto 27">
              <a:extLst>
                <a:ext uri="{FF2B5EF4-FFF2-40B4-BE49-F238E27FC236}">
                  <a16:creationId xmlns:a16="http://schemas.microsoft.com/office/drawing/2014/main" id="{B97E81A0-30EE-4925-B638-10A39944646B}"/>
                </a:ext>
              </a:extLst>
            </xdr:cNvPr>
            <xdr:cNvSpPr txBox="1"/>
          </xdr:nvSpPr>
          <xdr:spPr>
            <a:xfrm>
              <a:off x="9749518" y="21898429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18</xdr:col>
      <xdr:colOff>170089</xdr:colOff>
      <xdr:row>78</xdr:row>
      <xdr:rowOff>61232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asellaDiTesto 28">
              <a:extLst>
                <a:ext uri="{FF2B5EF4-FFF2-40B4-BE49-F238E27FC236}">
                  <a16:creationId xmlns:a16="http://schemas.microsoft.com/office/drawing/2014/main" id="{26C2DE02-8572-4731-9B2B-762950404C7C}"/>
                </a:ext>
              </a:extLst>
            </xdr:cNvPr>
            <xdr:cNvSpPr txBox="1"/>
          </xdr:nvSpPr>
          <xdr:spPr>
            <a:xfrm>
              <a:off x="15092589" y="21936982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9" name="CasellaDiTesto 28">
              <a:extLst>
                <a:ext uri="{FF2B5EF4-FFF2-40B4-BE49-F238E27FC236}">
                  <a16:creationId xmlns:a16="http://schemas.microsoft.com/office/drawing/2014/main" id="{26C2DE02-8572-4731-9B2B-762950404C7C}"/>
                </a:ext>
              </a:extLst>
            </xdr:cNvPr>
            <xdr:cNvSpPr txBox="1"/>
          </xdr:nvSpPr>
          <xdr:spPr>
            <a:xfrm>
              <a:off x="15092589" y="21936982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9</xdr:col>
      <xdr:colOff>463551</xdr:colOff>
      <xdr:row>78</xdr:row>
      <xdr:rowOff>55335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asellaDiTesto 29">
              <a:extLst>
                <a:ext uri="{FF2B5EF4-FFF2-40B4-BE49-F238E27FC236}">
                  <a16:creationId xmlns:a16="http://schemas.microsoft.com/office/drawing/2014/main" id="{5CB90A55-A889-476B-8FF5-70EAF6A593FB}"/>
                </a:ext>
              </a:extLst>
            </xdr:cNvPr>
            <xdr:cNvSpPr txBox="1"/>
          </xdr:nvSpPr>
          <xdr:spPr>
            <a:xfrm>
              <a:off x="6369051" y="454478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0" name="CasellaDiTesto 29">
              <a:extLst>
                <a:ext uri="{FF2B5EF4-FFF2-40B4-BE49-F238E27FC236}">
                  <a16:creationId xmlns:a16="http://schemas.microsoft.com/office/drawing/2014/main" id="{5CB90A55-A889-476B-8FF5-70EAF6A593FB}"/>
                </a:ext>
              </a:extLst>
            </xdr:cNvPr>
            <xdr:cNvSpPr txBox="1"/>
          </xdr:nvSpPr>
          <xdr:spPr>
            <a:xfrm>
              <a:off x="6369051" y="454478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14</xdr:col>
      <xdr:colOff>380999</xdr:colOff>
      <xdr:row>78</xdr:row>
      <xdr:rowOff>45358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asellaDiTesto 30">
              <a:extLst>
                <a:ext uri="{FF2B5EF4-FFF2-40B4-BE49-F238E27FC236}">
                  <a16:creationId xmlns:a16="http://schemas.microsoft.com/office/drawing/2014/main" id="{8E5988D7-C489-452A-B5F3-C6E2142EDFFF}"/>
                </a:ext>
              </a:extLst>
            </xdr:cNvPr>
            <xdr:cNvSpPr txBox="1"/>
          </xdr:nvSpPr>
          <xdr:spPr>
            <a:xfrm>
              <a:off x="11012713" y="16038287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1" name="CasellaDiTesto 30">
              <a:extLst>
                <a:ext uri="{FF2B5EF4-FFF2-40B4-BE49-F238E27FC236}">
                  <a16:creationId xmlns:a16="http://schemas.microsoft.com/office/drawing/2014/main" id="{8E5988D7-C489-452A-B5F3-C6E2142EDFFF}"/>
                </a:ext>
              </a:extLst>
            </xdr:cNvPr>
            <xdr:cNvSpPr txBox="1"/>
          </xdr:nvSpPr>
          <xdr:spPr>
            <a:xfrm>
              <a:off x="11012713" y="16038287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20</xdr:col>
      <xdr:colOff>117929</xdr:colOff>
      <xdr:row>78</xdr:row>
      <xdr:rowOff>45357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asellaDiTesto 31">
              <a:extLst>
                <a:ext uri="{FF2B5EF4-FFF2-40B4-BE49-F238E27FC236}">
                  <a16:creationId xmlns:a16="http://schemas.microsoft.com/office/drawing/2014/main" id="{E4D097BA-651D-48B8-90A9-3F124D13D6CF}"/>
                </a:ext>
              </a:extLst>
            </xdr:cNvPr>
            <xdr:cNvSpPr txBox="1"/>
          </xdr:nvSpPr>
          <xdr:spPr>
            <a:xfrm>
              <a:off x="14414500" y="44450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2" name="CasellaDiTesto 31">
              <a:extLst>
                <a:ext uri="{FF2B5EF4-FFF2-40B4-BE49-F238E27FC236}">
                  <a16:creationId xmlns:a16="http://schemas.microsoft.com/office/drawing/2014/main" id="{E4D097BA-651D-48B8-90A9-3F124D13D6CF}"/>
                </a:ext>
              </a:extLst>
            </xdr:cNvPr>
            <xdr:cNvSpPr txBox="1"/>
          </xdr:nvSpPr>
          <xdr:spPr>
            <a:xfrm>
              <a:off x="14414500" y="44450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22</xdr:col>
      <xdr:colOff>327479</xdr:colOff>
      <xdr:row>78</xdr:row>
      <xdr:rowOff>28121</xdr:rowOff>
    </xdr:from>
    <xdr:ext cx="38472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asellaDiTesto 32">
              <a:extLst>
                <a:ext uri="{FF2B5EF4-FFF2-40B4-BE49-F238E27FC236}">
                  <a16:creationId xmlns:a16="http://schemas.microsoft.com/office/drawing/2014/main" id="{DC4BBFB4-4F1F-43CB-9B2E-981E0F1177C2}"/>
                </a:ext>
              </a:extLst>
            </xdr:cNvPr>
            <xdr:cNvSpPr txBox="1"/>
          </xdr:nvSpPr>
          <xdr:spPr>
            <a:xfrm>
              <a:off x="15794265" y="427264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𝑠𝑐𝑜𝑠𝑡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3" name="CasellaDiTesto 32">
              <a:extLst>
                <a:ext uri="{FF2B5EF4-FFF2-40B4-BE49-F238E27FC236}">
                  <a16:creationId xmlns:a16="http://schemas.microsoft.com/office/drawing/2014/main" id="{DC4BBFB4-4F1F-43CB-9B2E-981E0F1177C2}"/>
                </a:ext>
              </a:extLst>
            </xdr:cNvPr>
            <xdr:cNvSpPr txBox="1"/>
          </xdr:nvSpPr>
          <xdr:spPr>
            <a:xfrm>
              <a:off x="15794265" y="427264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i="0">
                  <a:solidFill>
                    <a:srgbClr val="00B0F0"/>
                  </a:solidFill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𝑠𝑐𝑜𝑠𝑡.)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7</xdr:col>
      <xdr:colOff>327478</xdr:colOff>
      <xdr:row>105</xdr:row>
      <xdr:rowOff>30388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asellaDiTesto 33">
              <a:extLst>
                <a:ext uri="{FF2B5EF4-FFF2-40B4-BE49-F238E27FC236}">
                  <a16:creationId xmlns:a16="http://schemas.microsoft.com/office/drawing/2014/main" id="{D072FCD7-546B-4FA3-8D93-5ACD2FEF2CE4}"/>
                </a:ext>
              </a:extLst>
            </xdr:cNvPr>
            <xdr:cNvSpPr txBox="1"/>
          </xdr:nvSpPr>
          <xdr:spPr>
            <a:xfrm>
              <a:off x="5169353" y="29557888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4" name="CasellaDiTesto 33">
              <a:extLst>
                <a:ext uri="{FF2B5EF4-FFF2-40B4-BE49-F238E27FC236}">
                  <a16:creationId xmlns:a16="http://schemas.microsoft.com/office/drawing/2014/main" id="{D072FCD7-546B-4FA3-8D93-5ACD2FEF2CE4}"/>
                </a:ext>
              </a:extLst>
            </xdr:cNvPr>
            <xdr:cNvSpPr txBox="1"/>
          </xdr:nvSpPr>
          <xdr:spPr>
            <a:xfrm>
              <a:off x="5169353" y="29557888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12</xdr:col>
      <xdr:colOff>319768</xdr:colOff>
      <xdr:row>105</xdr:row>
      <xdr:rowOff>54429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asellaDiTesto 34">
              <a:extLst>
                <a:ext uri="{FF2B5EF4-FFF2-40B4-BE49-F238E27FC236}">
                  <a16:creationId xmlns:a16="http://schemas.microsoft.com/office/drawing/2014/main" id="{142CCADD-B92C-4133-9349-F626360D4D71}"/>
                </a:ext>
              </a:extLst>
            </xdr:cNvPr>
            <xdr:cNvSpPr txBox="1"/>
          </xdr:nvSpPr>
          <xdr:spPr>
            <a:xfrm>
              <a:off x="9686018" y="29581929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5" name="CasellaDiTesto 34">
              <a:extLst>
                <a:ext uri="{FF2B5EF4-FFF2-40B4-BE49-F238E27FC236}">
                  <a16:creationId xmlns:a16="http://schemas.microsoft.com/office/drawing/2014/main" id="{142CCADD-B92C-4133-9349-F626360D4D71}"/>
                </a:ext>
              </a:extLst>
            </xdr:cNvPr>
            <xdr:cNvSpPr txBox="1"/>
          </xdr:nvSpPr>
          <xdr:spPr>
            <a:xfrm>
              <a:off x="9686018" y="29581929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18</xdr:col>
      <xdr:colOff>90714</xdr:colOff>
      <xdr:row>105</xdr:row>
      <xdr:rowOff>45357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asellaDiTesto 35">
              <a:extLst>
                <a:ext uri="{FF2B5EF4-FFF2-40B4-BE49-F238E27FC236}">
                  <a16:creationId xmlns:a16="http://schemas.microsoft.com/office/drawing/2014/main" id="{9D4DFF1F-06E1-4441-8BF3-02CEFB204B4D}"/>
                </a:ext>
              </a:extLst>
            </xdr:cNvPr>
            <xdr:cNvSpPr txBox="1"/>
          </xdr:nvSpPr>
          <xdr:spPr>
            <a:xfrm>
              <a:off x="12935857" y="444500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6" name="CasellaDiTesto 35">
              <a:extLst>
                <a:ext uri="{FF2B5EF4-FFF2-40B4-BE49-F238E27FC236}">
                  <a16:creationId xmlns:a16="http://schemas.microsoft.com/office/drawing/2014/main" id="{9D4DFF1F-06E1-4441-8BF3-02CEFB204B4D}"/>
                </a:ext>
              </a:extLst>
            </xdr:cNvPr>
            <xdr:cNvSpPr txBox="1"/>
          </xdr:nvSpPr>
          <xdr:spPr>
            <a:xfrm>
              <a:off x="12935857" y="444500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9</xdr:col>
      <xdr:colOff>463551</xdr:colOff>
      <xdr:row>105</xdr:row>
      <xdr:rowOff>55335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asellaDiTesto 36">
              <a:extLst>
                <a:ext uri="{FF2B5EF4-FFF2-40B4-BE49-F238E27FC236}">
                  <a16:creationId xmlns:a16="http://schemas.microsoft.com/office/drawing/2014/main" id="{3C4AFAB5-4AC8-45E6-8CBE-D32269B9DBDA}"/>
                </a:ext>
              </a:extLst>
            </xdr:cNvPr>
            <xdr:cNvSpPr txBox="1"/>
          </xdr:nvSpPr>
          <xdr:spPr>
            <a:xfrm>
              <a:off x="6369051" y="454478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7" name="CasellaDiTesto 36">
              <a:extLst>
                <a:ext uri="{FF2B5EF4-FFF2-40B4-BE49-F238E27FC236}">
                  <a16:creationId xmlns:a16="http://schemas.microsoft.com/office/drawing/2014/main" id="{3C4AFAB5-4AC8-45E6-8CBE-D32269B9DBDA}"/>
                </a:ext>
              </a:extLst>
            </xdr:cNvPr>
            <xdr:cNvSpPr txBox="1"/>
          </xdr:nvSpPr>
          <xdr:spPr>
            <a:xfrm>
              <a:off x="6369051" y="454478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14</xdr:col>
      <xdr:colOff>163285</xdr:colOff>
      <xdr:row>105</xdr:row>
      <xdr:rowOff>45358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asellaDiTesto 37">
              <a:extLst>
                <a:ext uri="{FF2B5EF4-FFF2-40B4-BE49-F238E27FC236}">
                  <a16:creationId xmlns:a16="http://schemas.microsoft.com/office/drawing/2014/main" id="{8BFBF727-0D52-411E-8BB9-8AD928EA0DAF}"/>
                </a:ext>
              </a:extLst>
            </xdr:cNvPr>
            <xdr:cNvSpPr txBox="1"/>
          </xdr:nvSpPr>
          <xdr:spPr>
            <a:xfrm>
              <a:off x="10423071" y="444501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8" name="CasellaDiTesto 37">
              <a:extLst>
                <a:ext uri="{FF2B5EF4-FFF2-40B4-BE49-F238E27FC236}">
                  <a16:creationId xmlns:a16="http://schemas.microsoft.com/office/drawing/2014/main" id="{8BFBF727-0D52-411E-8BB9-8AD928EA0DAF}"/>
                </a:ext>
              </a:extLst>
            </xdr:cNvPr>
            <xdr:cNvSpPr txBox="1"/>
          </xdr:nvSpPr>
          <xdr:spPr>
            <a:xfrm>
              <a:off x="10423071" y="444501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20</xdr:col>
      <xdr:colOff>117929</xdr:colOff>
      <xdr:row>105</xdr:row>
      <xdr:rowOff>45357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asellaDiTesto 38">
              <a:extLst>
                <a:ext uri="{FF2B5EF4-FFF2-40B4-BE49-F238E27FC236}">
                  <a16:creationId xmlns:a16="http://schemas.microsoft.com/office/drawing/2014/main" id="{54565CD0-BA1E-4E82-90C4-967CA5863608}"/>
                </a:ext>
              </a:extLst>
            </xdr:cNvPr>
            <xdr:cNvSpPr txBox="1"/>
          </xdr:nvSpPr>
          <xdr:spPr>
            <a:xfrm>
              <a:off x="14414500" y="44450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9" name="CasellaDiTesto 38">
              <a:extLst>
                <a:ext uri="{FF2B5EF4-FFF2-40B4-BE49-F238E27FC236}">
                  <a16:creationId xmlns:a16="http://schemas.microsoft.com/office/drawing/2014/main" id="{54565CD0-BA1E-4E82-90C4-967CA5863608}"/>
                </a:ext>
              </a:extLst>
            </xdr:cNvPr>
            <xdr:cNvSpPr txBox="1"/>
          </xdr:nvSpPr>
          <xdr:spPr>
            <a:xfrm>
              <a:off x="14414500" y="44450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22</xdr:col>
      <xdr:colOff>327479</xdr:colOff>
      <xdr:row>105</xdr:row>
      <xdr:rowOff>28121</xdr:rowOff>
    </xdr:from>
    <xdr:ext cx="38472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asellaDiTesto 39">
              <a:extLst>
                <a:ext uri="{FF2B5EF4-FFF2-40B4-BE49-F238E27FC236}">
                  <a16:creationId xmlns:a16="http://schemas.microsoft.com/office/drawing/2014/main" id="{89A4C7AB-238D-473D-BBE4-336B3564B2B0}"/>
                </a:ext>
              </a:extLst>
            </xdr:cNvPr>
            <xdr:cNvSpPr txBox="1"/>
          </xdr:nvSpPr>
          <xdr:spPr>
            <a:xfrm>
              <a:off x="15794265" y="427264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𝑠𝑐𝑜𝑠𝑡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0" name="CasellaDiTesto 39">
              <a:extLst>
                <a:ext uri="{FF2B5EF4-FFF2-40B4-BE49-F238E27FC236}">
                  <a16:creationId xmlns:a16="http://schemas.microsoft.com/office/drawing/2014/main" id="{89A4C7AB-238D-473D-BBE4-336B3564B2B0}"/>
                </a:ext>
              </a:extLst>
            </xdr:cNvPr>
            <xdr:cNvSpPr txBox="1"/>
          </xdr:nvSpPr>
          <xdr:spPr>
            <a:xfrm>
              <a:off x="15794265" y="427264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i="0">
                  <a:solidFill>
                    <a:srgbClr val="00B0F0"/>
                  </a:solidFill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𝑠𝑐𝑜𝑠𝑡.)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7</xdr:col>
      <xdr:colOff>279853</xdr:colOff>
      <xdr:row>129</xdr:row>
      <xdr:rowOff>46263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asellaDiTesto 40">
              <a:extLst>
                <a:ext uri="{FF2B5EF4-FFF2-40B4-BE49-F238E27FC236}">
                  <a16:creationId xmlns:a16="http://schemas.microsoft.com/office/drawing/2014/main" id="{9526049D-3833-4436-97CA-53AF9DA422C9}"/>
                </a:ext>
              </a:extLst>
            </xdr:cNvPr>
            <xdr:cNvSpPr txBox="1"/>
          </xdr:nvSpPr>
          <xdr:spPr>
            <a:xfrm>
              <a:off x="5121728" y="36368263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1" name="CasellaDiTesto 40">
              <a:extLst>
                <a:ext uri="{FF2B5EF4-FFF2-40B4-BE49-F238E27FC236}">
                  <a16:creationId xmlns:a16="http://schemas.microsoft.com/office/drawing/2014/main" id="{9526049D-3833-4436-97CA-53AF9DA422C9}"/>
                </a:ext>
              </a:extLst>
            </xdr:cNvPr>
            <xdr:cNvSpPr txBox="1"/>
          </xdr:nvSpPr>
          <xdr:spPr>
            <a:xfrm>
              <a:off x="5121728" y="36368263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12</xdr:col>
      <xdr:colOff>319768</xdr:colOff>
      <xdr:row>129</xdr:row>
      <xdr:rowOff>38554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asellaDiTesto 41">
              <a:extLst>
                <a:ext uri="{FF2B5EF4-FFF2-40B4-BE49-F238E27FC236}">
                  <a16:creationId xmlns:a16="http://schemas.microsoft.com/office/drawing/2014/main" id="{6C24145A-FD04-4976-BA5F-96534C1CAD99}"/>
                </a:ext>
              </a:extLst>
            </xdr:cNvPr>
            <xdr:cNvSpPr txBox="1"/>
          </xdr:nvSpPr>
          <xdr:spPr>
            <a:xfrm>
              <a:off x="9686018" y="36360554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2" name="CasellaDiTesto 41">
              <a:extLst>
                <a:ext uri="{FF2B5EF4-FFF2-40B4-BE49-F238E27FC236}">
                  <a16:creationId xmlns:a16="http://schemas.microsoft.com/office/drawing/2014/main" id="{6C24145A-FD04-4976-BA5F-96534C1CAD99}"/>
                </a:ext>
              </a:extLst>
            </xdr:cNvPr>
            <xdr:cNvSpPr txBox="1"/>
          </xdr:nvSpPr>
          <xdr:spPr>
            <a:xfrm>
              <a:off x="9686018" y="36360554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18</xdr:col>
      <xdr:colOff>217714</xdr:colOff>
      <xdr:row>129</xdr:row>
      <xdr:rowOff>13607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asellaDiTesto 42">
              <a:extLst>
                <a:ext uri="{FF2B5EF4-FFF2-40B4-BE49-F238E27FC236}">
                  <a16:creationId xmlns:a16="http://schemas.microsoft.com/office/drawing/2014/main" id="{39C4BCCA-C461-4DB6-AA3A-4C249B8146EB}"/>
                </a:ext>
              </a:extLst>
            </xdr:cNvPr>
            <xdr:cNvSpPr txBox="1"/>
          </xdr:nvSpPr>
          <xdr:spPr>
            <a:xfrm>
              <a:off x="15140214" y="36335607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3" name="CasellaDiTesto 42">
              <a:extLst>
                <a:ext uri="{FF2B5EF4-FFF2-40B4-BE49-F238E27FC236}">
                  <a16:creationId xmlns:a16="http://schemas.microsoft.com/office/drawing/2014/main" id="{39C4BCCA-C461-4DB6-AA3A-4C249B8146EB}"/>
                </a:ext>
              </a:extLst>
            </xdr:cNvPr>
            <xdr:cNvSpPr txBox="1"/>
          </xdr:nvSpPr>
          <xdr:spPr>
            <a:xfrm>
              <a:off x="15140214" y="36335607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9</xdr:col>
      <xdr:colOff>463551</xdr:colOff>
      <xdr:row>129</xdr:row>
      <xdr:rowOff>55335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asellaDiTesto 43">
              <a:extLst>
                <a:ext uri="{FF2B5EF4-FFF2-40B4-BE49-F238E27FC236}">
                  <a16:creationId xmlns:a16="http://schemas.microsoft.com/office/drawing/2014/main" id="{2E82BDF2-1CF4-43BE-B72C-D1EF64040E92}"/>
                </a:ext>
              </a:extLst>
            </xdr:cNvPr>
            <xdr:cNvSpPr txBox="1"/>
          </xdr:nvSpPr>
          <xdr:spPr>
            <a:xfrm>
              <a:off x="6369051" y="454478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4" name="CasellaDiTesto 43">
              <a:extLst>
                <a:ext uri="{FF2B5EF4-FFF2-40B4-BE49-F238E27FC236}">
                  <a16:creationId xmlns:a16="http://schemas.microsoft.com/office/drawing/2014/main" id="{2E82BDF2-1CF4-43BE-B72C-D1EF64040E92}"/>
                </a:ext>
              </a:extLst>
            </xdr:cNvPr>
            <xdr:cNvSpPr txBox="1"/>
          </xdr:nvSpPr>
          <xdr:spPr>
            <a:xfrm>
              <a:off x="6369051" y="454478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14</xdr:col>
      <xdr:colOff>371928</xdr:colOff>
      <xdr:row>129</xdr:row>
      <xdr:rowOff>36287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asellaDiTesto 44">
              <a:extLst>
                <a:ext uri="{FF2B5EF4-FFF2-40B4-BE49-F238E27FC236}">
                  <a16:creationId xmlns:a16="http://schemas.microsoft.com/office/drawing/2014/main" id="{DC6463F2-32C3-4541-838F-DCED9799CC18}"/>
                </a:ext>
              </a:extLst>
            </xdr:cNvPr>
            <xdr:cNvSpPr txBox="1"/>
          </xdr:nvSpPr>
          <xdr:spPr>
            <a:xfrm>
              <a:off x="10631714" y="2608943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5" name="CasellaDiTesto 44">
              <a:extLst>
                <a:ext uri="{FF2B5EF4-FFF2-40B4-BE49-F238E27FC236}">
                  <a16:creationId xmlns:a16="http://schemas.microsoft.com/office/drawing/2014/main" id="{DC6463F2-32C3-4541-838F-DCED9799CC18}"/>
                </a:ext>
              </a:extLst>
            </xdr:cNvPr>
            <xdr:cNvSpPr txBox="1"/>
          </xdr:nvSpPr>
          <xdr:spPr>
            <a:xfrm>
              <a:off x="10631714" y="2608943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20</xdr:col>
      <xdr:colOff>117929</xdr:colOff>
      <xdr:row>129</xdr:row>
      <xdr:rowOff>45357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asellaDiTesto 45">
              <a:extLst>
                <a:ext uri="{FF2B5EF4-FFF2-40B4-BE49-F238E27FC236}">
                  <a16:creationId xmlns:a16="http://schemas.microsoft.com/office/drawing/2014/main" id="{AEFB4900-29DD-4EAC-8B9F-5BC7D8A976FA}"/>
                </a:ext>
              </a:extLst>
            </xdr:cNvPr>
            <xdr:cNvSpPr txBox="1"/>
          </xdr:nvSpPr>
          <xdr:spPr>
            <a:xfrm>
              <a:off x="14414500" y="44450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6" name="CasellaDiTesto 45">
              <a:extLst>
                <a:ext uri="{FF2B5EF4-FFF2-40B4-BE49-F238E27FC236}">
                  <a16:creationId xmlns:a16="http://schemas.microsoft.com/office/drawing/2014/main" id="{AEFB4900-29DD-4EAC-8B9F-5BC7D8A976FA}"/>
                </a:ext>
              </a:extLst>
            </xdr:cNvPr>
            <xdr:cNvSpPr txBox="1"/>
          </xdr:nvSpPr>
          <xdr:spPr>
            <a:xfrm>
              <a:off x="14414500" y="44450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22</xdr:col>
      <xdr:colOff>327479</xdr:colOff>
      <xdr:row>129</xdr:row>
      <xdr:rowOff>28121</xdr:rowOff>
    </xdr:from>
    <xdr:ext cx="38472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asellaDiTesto 46">
              <a:extLst>
                <a:ext uri="{FF2B5EF4-FFF2-40B4-BE49-F238E27FC236}">
                  <a16:creationId xmlns:a16="http://schemas.microsoft.com/office/drawing/2014/main" id="{E39119B0-3EF4-4AD7-B100-B385ADD6F90A}"/>
                </a:ext>
              </a:extLst>
            </xdr:cNvPr>
            <xdr:cNvSpPr txBox="1"/>
          </xdr:nvSpPr>
          <xdr:spPr>
            <a:xfrm>
              <a:off x="15794265" y="427264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𝑠𝑐𝑜𝑠𝑡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7" name="CasellaDiTesto 46">
              <a:extLst>
                <a:ext uri="{FF2B5EF4-FFF2-40B4-BE49-F238E27FC236}">
                  <a16:creationId xmlns:a16="http://schemas.microsoft.com/office/drawing/2014/main" id="{E39119B0-3EF4-4AD7-B100-B385ADD6F90A}"/>
                </a:ext>
              </a:extLst>
            </xdr:cNvPr>
            <xdr:cNvSpPr txBox="1"/>
          </xdr:nvSpPr>
          <xdr:spPr>
            <a:xfrm>
              <a:off x="15794265" y="427264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i="0">
                  <a:solidFill>
                    <a:srgbClr val="00B0F0"/>
                  </a:solidFill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𝑠𝑐𝑜𝑠𝑡.)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7</xdr:col>
      <xdr:colOff>343353</xdr:colOff>
      <xdr:row>157</xdr:row>
      <xdr:rowOff>30388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CasellaDiTesto 47">
              <a:extLst>
                <a:ext uri="{FF2B5EF4-FFF2-40B4-BE49-F238E27FC236}">
                  <a16:creationId xmlns:a16="http://schemas.microsoft.com/office/drawing/2014/main" id="{16178692-09A1-4A9C-B6D2-596123B2C8C6}"/>
                </a:ext>
              </a:extLst>
            </xdr:cNvPr>
            <xdr:cNvSpPr txBox="1"/>
          </xdr:nvSpPr>
          <xdr:spPr>
            <a:xfrm>
              <a:off x="5185228" y="44051763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8" name="CasellaDiTesto 47">
              <a:extLst>
                <a:ext uri="{FF2B5EF4-FFF2-40B4-BE49-F238E27FC236}">
                  <a16:creationId xmlns:a16="http://schemas.microsoft.com/office/drawing/2014/main" id="{16178692-09A1-4A9C-B6D2-596123B2C8C6}"/>
                </a:ext>
              </a:extLst>
            </xdr:cNvPr>
            <xdr:cNvSpPr txBox="1"/>
          </xdr:nvSpPr>
          <xdr:spPr>
            <a:xfrm>
              <a:off x="5185228" y="44051763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12</xdr:col>
      <xdr:colOff>351518</xdr:colOff>
      <xdr:row>157</xdr:row>
      <xdr:rowOff>38554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asellaDiTesto 48">
              <a:extLst>
                <a:ext uri="{FF2B5EF4-FFF2-40B4-BE49-F238E27FC236}">
                  <a16:creationId xmlns:a16="http://schemas.microsoft.com/office/drawing/2014/main" id="{83B80422-583A-41DA-B988-94B5FFE39D50}"/>
                </a:ext>
              </a:extLst>
            </xdr:cNvPr>
            <xdr:cNvSpPr txBox="1"/>
          </xdr:nvSpPr>
          <xdr:spPr>
            <a:xfrm>
              <a:off x="9717768" y="44059929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9" name="CasellaDiTesto 48">
              <a:extLst>
                <a:ext uri="{FF2B5EF4-FFF2-40B4-BE49-F238E27FC236}">
                  <a16:creationId xmlns:a16="http://schemas.microsoft.com/office/drawing/2014/main" id="{83B80422-583A-41DA-B988-94B5FFE39D50}"/>
                </a:ext>
              </a:extLst>
            </xdr:cNvPr>
            <xdr:cNvSpPr txBox="1"/>
          </xdr:nvSpPr>
          <xdr:spPr>
            <a:xfrm>
              <a:off x="9717768" y="44059929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18</xdr:col>
      <xdr:colOff>249464</xdr:colOff>
      <xdr:row>157</xdr:row>
      <xdr:rowOff>45357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asellaDiTesto 49">
              <a:extLst>
                <a:ext uri="{FF2B5EF4-FFF2-40B4-BE49-F238E27FC236}">
                  <a16:creationId xmlns:a16="http://schemas.microsoft.com/office/drawing/2014/main" id="{D053D3F2-449C-4E0F-9920-C79D2A45058F}"/>
                </a:ext>
              </a:extLst>
            </xdr:cNvPr>
            <xdr:cNvSpPr txBox="1"/>
          </xdr:nvSpPr>
          <xdr:spPr>
            <a:xfrm>
              <a:off x="15171964" y="44066732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50" name="CasellaDiTesto 49">
              <a:extLst>
                <a:ext uri="{FF2B5EF4-FFF2-40B4-BE49-F238E27FC236}">
                  <a16:creationId xmlns:a16="http://schemas.microsoft.com/office/drawing/2014/main" id="{D053D3F2-449C-4E0F-9920-C79D2A45058F}"/>
                </a:ext>
              </a:extLst>
            </xdr:cNvPr>
            <xdr:cNvSpPr txBox="1"/>
          </xdr:nvSpPr>
          <xdr:spPr>
            <a:xfrm>
              <a:off x="15171964" y="44066732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9</xdr:col>
      <xdr:colOff>463551</xdr:colOff>
      <xdr:row>157</xdr:row>
      <xdr:rowOff>55335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asellaDiTesto 50">
              <a:extLst>
                <a:ext uri="{FF2B5EF4-FFF2-40B4-BE49-F238E27FC236}">
                  <a16:creationId xmlns:a16="http://schemas.microsoft.com/office/drawing/2014/main" id="{DC9BBDC0-644F-4BE7-AA21-8648F817813A}"/>
                </a:ext>
              </a:extLst>
            </xdr:cNvPr>
            <xdr:cNvSpPr txBox="1"/>
          </xdr:nvSpPr>
          <xdr:spPr>
            <a:xfrm>
              <a:off x="6369051" y="454478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51" name="CasellaDiTesto 50">
              <a:extLst>
                <a:ext uri="{FF2B5EF4-FFF2-40B4-BE49-F238E27FC236}">
                  <a16:creationId xmlns:a16="http://schemas.microsoft.com/office/drawing/2014/main" id="{DC9BBDC0-644F-4BE7-AA21-8648F817813A}"/>
                </a:ext>
              </a:extLst>
            </xdr:cNvPr>
            <xdr:cNvSpPr txBox="1"/>
          </xdr:nvSpPr>
          <xdr:spPr>
            <a:xfrm>
              <a:off x="6369051" y="454478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14</xdr:col>
      <xdr:colOff>371928</xdr:colOff>
      <xdr:row>157</xdr:row>
      <xdr:rowOff>36286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asellaDiTesto 51">
              <a:extLst>
                <a:ext uri="{FF2B5EF4-FFF2-40B4-BE49-F238E27FC236}">
                  <a16:creationId xmlns:a16="http://schemas.microsoft.com/office/drawing/2014/main" id="{268342A9-0B9E-45D4-A811-8006879108C3}"/>
                </a:ext>
              </a:extLst>
            </xdr:cNvPr>
            <xdr:cNvSpPr txBox="1"/>
          </xdr:nvSpPr>
          <xdr:spPr>
            <a:xfrm>
              <a:off x="10631714" y="31740929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52" name="CasellaDiTesto 51">
              <a:extLst>
                <a:ext uri="{FF2B5EF4-FFF2-40B4-BE49-F238E27FC236}">
                  <a16:creationId xmlns:a16="http://schemas.microsoft.com/office/drawing/2014/main" id="{268342A9-0B9E-45D4-A811-8006879108C3}"/>
                </a:ext>
              </a:extLst>
            </xdr:cNvPr>
            <xdr:cNvSpPr txBox="1"/>
          </xdr:nvSpPr>
          <xdr:spPr>
            <a:xfrm>
              <a:off x="10631714" y="31740929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20</xdr:col>
      <xdr:colOff>117929</xdr:colOff>
      <xdr:row>157</xdr:row>
      <xdr:rowOff>45357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asellaDiTesto 52">
              <a:extLst>
                <a:ext uri="{FF2B5EF4-FFF2-40B4-BE49-F238E27FC236}">
                  <a16:creationId xmlns:a16="http://schemas.microsoft.com/office/drawing/2014/main" id="{B73A77B1-C37C-471A-A4FB-ADFE983A765A}"/>
                </a:ext>
              </a:extLst>
            </xdr:cNvPr>
            <xdr:cNvSpPr txBox="1"/>
          </xdr:nvSpPr>
          <xdr:spPr>
            <a:xfrm>
              <a:off x="14414500" y="44450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53" name="CasellaDiTesto 52">
              <a:extLst>
                <a:ext uri="{FF2B5EF4-FFF2-40B4-BE49-F238E27FC236}">
                  <a16:creationId xmlns:a16="http://schemas.microsoft.com/office/drawing/2014/main" id="{B73A77B1-C37C-471A-A4FB-ADFE983A765A}"/>
                </a:ext>
              </a:extLst>
            </xdr:cNvPr>
            <xdr:cNvSpPr txBox="1"/>
          </xdr:nvSpPr>
          <xdr:spPr>
            <a:xfrm>
              <a:off x="14414500" y="44450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22</xdr:col>
      <xdr:colOff>327479</xdr:colOff>
      <xdr:row>157</xdr:row>
      <xdr:rowOff>28121</xdr:rowOff>
    </xdr:from>
    <xdr:ext cx="38472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asellaDiTesto 53">
              <a:extLst>
                <a:ext uri="{FF2B5EF4-FFF2-40B4-BE49-F238E27FC236}">
                  <a16:creationId xmlns:a16="http://schemas.microsoft.com/office/drawing/2014/main" id="{AE083282-9621-499E-BD6B-B20A8FAFD379}"/>
                </a:ext>
              </a:extLst>
            </xdr:cNvPr>
            <xdr:cNvSpPr txBox="1"/>
          </xdr:nvSpPr>
          <xdr:spPr>
            <a:xfrm>
              <a:off x="15794265" y="427264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𝑠𝑐𝑜𝑠𝑡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54" name="CasellaDiTesto 53">
              <a:extLst>
                <a:ext uri="{FF2B5EF4-FFF2-40B4-BE49-F238E27FC236}">
                  <a16:creationId xmlns:a16="http://schemas.microsoft.com/office/drawing/2014/main" id="{AE083282-9621-499E-BD6B-B20A8FAFD379}"/>
                </a:ext>
              </a:extLst>
            </xdr:cNvPr>
            <xdr:cNvSpPr txBox="1"/>
          </xdr:nvSpPr>
          <xdr:spPr>
            <a:xfrm>
              <a:off x="15794265" y="427264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i="0">
                  <a:solidFill>
                    <a:srgbClr val="00B0F0"/>
                  </a:solidFill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𝑠𝑐𝑜𝑠𝑡.)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7</xdr:col>
      <xdr:colOff>311603</xdr:colOff>
      <xdr:row>186</xdr:row>
      <xdr:rowOff>46263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asellaDiTesto 54">
              <a:extLst>
                <a:ext uri="{FF2B5EF4-FFF2-40B4-BE49-F238E27FC236}">
                  <a16:creationId xmlns:a16="http://schemas.microsoft.com/office/drawing/2014/main" id="{6D8DDE56-3FDE-4BFF-B540-290700B54101}"/>
                </a:ext>
              </a:extLst>
            </xdr:cNvPr>
            <xdr:cNvSpPr txBox="1"/>
          </xdr:nvSpPr>
          <xdr:spPr>
            <a:xfrm>
              <a:off x="5153478" y="51814638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55" name="CasellaDiTesto 54">
              <a:extLst>
                <a:ext uri="{FF2B5EF4-FFF2-40B4-BE49-F238E27FC236}">
                  <a16:creationId xmlns:a16="http://schemas.microsoft.com/office/drawing/2014/main" id="{6D8DDE56-3FDE-4BFF-B540-290700B54101}"/>
                </a:ext>
              </a:extLst>
            </xdr:cNvPr>
            <xdr:cNvSpPr txBox="1"/>
          </xdr:nvSpPr>
          <xdr:spPr>
            <a:xfrm>
              <a:off x="5153478" y="51814638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12</xdr:col>
      <xdr:colOff>351518</xdr:colOff>
      <xdr:row>186</xdr:row>
      <xdr:rowOff>54429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asellaDiTesto 55">
              <a:extLst>
                <a:ext uri="{FF2B5EF4-FFF2-40B4-BE49-F238E27FC236}">
                  <a16:creationId xmlns:a16="http://schemas.microsoft.com/office/drawing/2014/main" id="{0E7461AE-DFA2-4706-A67C-4B05AF80F50B}"/>
                </a:ext>
              </a:extLst>
            </xdr:cNvPr>
            <xdr:cNvSpPr txBox="1"/>
          </xdr:nvSpPr>
          <xdr:spPr>
            <a:xfrm>
              <a:off x="9717768" y="51822804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56" name="CasellaDiTesto 55">
              <a:extLst>
                <a:ext uri="{FF2B5EF4-FFF2-40B4-BE49-F238E27FC236}">
                  <a16:creationId xmlns:a16="http://schemas.microsoft.com/office/drawing/2014/main" id="{0E7461AE-DFA2-4706-A67C-4B05AF80F50B}"/>
                </a:ext>
              </a:extLst>
            </xdr:cNvPr>
            <xdr:cNvSpPr txBox="1"/>
          </xdr:nvSpPr>
          <xdr:spPr>
            <a:xfrm>
              <a:off x="9717768" y="51822804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18</xdr:col>
      <xdr:colOff>249464</xdr:colOff>
      <xdr:row>186</xdr:row>
      <xdr:rowOff>45357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asellaDiTesto 56">
              <a:extLst>
                <a:ext uri="{FF2B5EF4-FFF2-40B4-BE49-F238E27FC236}">
                  <a16:creationId xmlns:a16="http://schemas.microsoft.com/office/drawing/2014/main" id="{73FC29AD-BF9E-4BED-AB59-95DBBE5D435F}"/>
                </a:ext>
              </a:extLst>
            </xdr:cNvPr>
            <xdr:cNvSpPr txBox="1"/>
          </xdr:nvSpPr>
          <xdr:spPr>
            <a:xfrm>
              <a:off x="15171964" y="51813732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57" name="CasellaDiTesto 56">
              <a:extLst>
                <a:ext uri="{FF2B5EF4-FFF2-40B4-BE49-F238E27FC236}">
                  <a16:creationId xmlns:a16="http://schemas.microsoft.com/office/drawing/2014/main" id="{73FC29AD-BF9E-4BED-AB59-95DBBE5D435F}"/>
                </a:ext>
              </a:extLst>
            </xdr:cNvPr>
            <xdr:cNvSpPr txBox="1"/>
          </xdr:nvSpPr>
          <xdr:spPr>
            <a:xfrm>
              <a:off x="15171964" y="51813732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𝐹.𝑂</a:t>
              </a:r>
              <a:r>
                <a:rPr lang="it-IT" sz="1100" b="0" i="0">
                  <a:latin typeface="Cambria Math" panose="02040503050406030204" pitchFamily="18" charset="0"/>
                </a:rPr>
                <a:t>.)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9</xdr:col>
      <xdr:colOff>463551</xdr:colOff>
      <xdr:row>186</xdr:row>
      <xdr:rowOff>55335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CasellaDiTesto 57">
              <a:extLst>
                <a:ext uri="{FF2B5EF4-FFF2-40B4-BE49-F238E27FC236}">
                  <a16:creationId xmlns:a16="http://schemas.microsoft.com/office/drawing/2014/main" id="{55E7AA3F-1022-4AD1-AAAB-9ABCF10729F5}"/>
                </a:ext>
              </a:extLst>
            </xdr:cNvPr>
            <xdr:cNvSpPr txBox="1"/>
          </xdr:nvSpPr>
          <xdr:spPr>
            <a:xfrm>
              <a:off x="6369051" y="454478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58" name="CasellaDiTesto 57">
              <a:extLst>
                <a:ext uri="{FF2B5EF4-FFF2-40B4-BE49-F238E27FC236}">
                  <a16:creationId xmlns:a16="http://schemas.microsoft.com/office/drawing/2014/main" id="{55E7AA3F-1022-4AD1-AAAB-9ABCF10729F5}"/>
                </a:ext>
              </a:extLst>
            </xdr:cNvPr>
            <xdr:cNvSpPr txBox="1"/>
          </xdr:nvSpPr>
          <xdr:spPr>
            <a:xfrm>
              <a:off x="6369051" y="454478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14</xdr:col>
      <xdr:colOff>371928</xdr:colOff>
      <xdr:row>186</xdr:row>
      <xdr:rowOff>45358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CasellaDiTesto 58">
              <a:extLst>
                <a:ext uri="{FF2B5EF4-FFF2-40B4-BE49-F238E27FC236}">
                  <a16:creationId xmlns:a16="http://schemas.microsoft.com/office/drawing/2014/main" id="{C8C6C291-0A3C-418F-BB29-231F2F0CD8C7}"/>
                </a:ext>
              </a:extLst>
            </xdr:cNvPr>
            <xdr:cNvSpPr txBox="1"/>
          </xdr:nvSpPr>
          <xdr:spPr>
            <a:xfrm>
              <a:off x="10631714" y="37601072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59" name="CasellaDiTesto 58">
              <a:extLst>
                <a:ext uri="{FF2B5EF4-FFF2-40B4-BE49-F238E27FC236}">
                  <a16:creationId xmlns:a16="http://schemas.microsoft.com/office/drawing/2014/main" id="{C8C6C291-0A3C-418F-BB29-231F2F0CD8C7}"/>
                </a:ext>
              </a:extLst>
            </xdr:cNvPr>
            <xdr:cNvSpPr txBox="1"/>
          </xdr:nvSpPr>
          <xdr:spPr>
            <a:xfrm>
              <a:off x="10631714" y="37601072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20</xdr:col>
      <xdr:colOff>117929</xdr:colOff>
      <xdr:row>186</xdr:row>
      <xdr:rowOff>45357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CasellaDiTesto 59">
              <a:extLst>
                <a:ext uri="{FF2B5EF4-FFF2-40B4-BE49-F238E27FC236}">
                  <a16:creationId xmlns:a16="http://schemas.microsoft.com/office/drawing/2014/main" id="{39915C17-856C-4833-8BB7-6295FEDEB6B7}"/>
                </a:ext>
              </a:extLst>
            </xdr:cNvPr>
            <xdr:cNvSpPr txBox="1"/>
          </xdr:nvSpPr>
          <xdr:spPr>
            <a:xfrm>
              <a:off x="14414500" y="44450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60" name="CasellaDiTesto 59">
              <a:extLst>
                <a:ext uri="{FF2B5EF4-FFF2-40B4-BE49-F238E27FC236}">
                  <a16:creationId xmlns:a16="http://schemas.microsoft.com/office/drawing/2014/main" id="{39915C17-856C-4833-8BB7-6295FEDEB6B7}"/>
                </a:ext>
              </a:extLst>
            </xdr:cNvPr>
            <xdr:cNvSpPr txBox="1"/>
          </xdr:nvSpPr>
          <xdr:spPr>
            <a:xfrm>
              <a:off x="14414500" y="44450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22</xdr:col>
      <xdr:colOff>327479</xdr:colOff>
      <xdr:row>186</xdr:row>
      <xdr:rowOff>28121</xdr:rowOff>
    </xdr:from>
    <xdr:ext cx="38472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CasellaDiTesto 60">
              <a:extLst>
                <a:ext uri="{FF2B5EF4-FFF2-40B4-BE49-F238E27FC236}">
                  <a16:creationId xmlns:a16="http://schemas.microsoft.com/office/drawing/2014/main" id="{6F2918FF-2E5C-4FF0-B8C8-82E4C1C09140}"/>
                </a:ext>
              </a:extLst>
            </xdr:cNvPr>
            <xdr:cNvSpPr txBox="1"/>
          </xdr:nvSpPr>
          <xdr:spPr>
            <a:xfrm>
              <a:off x="15794265" y="427264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𝑠𝑐𝑜𝑠𝑡</m:t>
                        </m:r>
                        <m:r>
                          <a:rPr lang="it-IT" sz="1100" b="0" i="1">
                            <a:solidFill>
                              <a:srgbClr val="00B0F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61" name="CasellaDiTesto 60">
              <a:extLst>
                <a:ext uri="{FF2B5EF4-FFF2-40B4-BE49-F238E27FC236}">
                  <a16:creationId xmlns:a16="http://schemas.microsoft.com/office/drawing/2014/main" id="{6F2918FF-2E5C-4FF0-B8C8-82E4C1C09140}"/>
                </a:ext>
              </a:extLst>
            </xdr:cNvPr>
            <xdr:cNvSpPr txBox="1"/>
          </xdr:nvSpPr>
          <xdr:spPr>
            <a:xfrm>
              <a:off x="15794265" y="427264"/>
              <a:ext cx="3847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i="0">
                  <a:solidFill>
                    <a:srgbClr val="00B0F0"/>
                  </a:solidFill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B0F0"/>
                  </a:solidFill>
                  <a:latin typeface="Cambria Math" panose="02040503050406030204" pitchFamily="18" charset="0"/>
                </a:rPr>
                <a:t>𝑠𝑐𝑜𝑠𝑡.) ̅</a:t>
              </a:r>
              <a:endParaRPr lang="it-IT" sz="1100"/>
            </a:p>
          </xdr:txBody>
        </xdr:sp>
      </mc:Fallback>
    </mc:AlternateContent>
    <xdr:clientData/>
  </xdr:oneCellAnchor>
  <xdr:twoCellAnchor>
    <xdr:from>
      <xdr:col>25</xdr:col>
      <xdr:colOff>330200</xdr:colOff>
      <xdr:row>26</xdr:row>
      <xdr:rowOff>63500</xdr:rowOff>
    </xdr:from>
    <xdr:to>
      <xdr:col>32</xdr:col>
      <xdr:colOff>774700</xdr:colOff>
      <xdr:row>35</xdr:row>
      <xdr:rowOff>203200</xdr:rowOff>
    </xdr:to>
    <xdr:graphicFrame macro="">
      <xdr:nvGraphicFramePr>
        <xdr:cNvPr id="70" name="Grafico 69">
          <a:extLst>
            <a:ext uri="{FF2B5EF4-FFF2-40B4-BE49-F238E27FC236}">
              <a16:creationId xmlns:a16="http://schemas.microsoft.com/office/drawing/2014/main" id="{3F7BCCEB-79BF-BBD8-A1AA-D5BA2474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457200</xdr:colOff>
      <xdr:row>52</xdr:row>
      <xdr:rowOff>177800</xdr:rowOff>
    </xdr:from>
    <xdr:to>
      <xdr:col>32</xdr:col>
      <xdr:colOff>927100</xdr:colOff>
      <xdr:row>62</xdr:row>
      <xdr:rowOff>279400</xdr:rowOff>
    </xdr:to>
    <xdr:graphicFrame macro="">
      <xdr:nvGraphicFramePr>
        <xdr:cNvPr id="71" name="Grafico 70">
          <a:extLst>
            <a:ext uri="{FF2B5EF4-FFF2-40B4-BE49-F238E27FC236}">
              <a16:creationId xmlns:a16="http://schemas.microsoft.com/office/drawing/2014/main" id="{F23BCA91-B289-AEAD-CE4F-01AA3EC44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386291</xdr:colOff>
      <xdr:row>12</xdr:row>
      <xdr:rowOff>159808</xdr:rowOff>
    </xdr:from>
    <xdr:to>
      <xdr:col>35</xdr:col>
      <xdr:colOff>39158</xdr:colOff>
      <xdr:row>21</xdr:row>
      <xdr:rowOff>236008</xdr:rowOff>
    </xdr:to>
    <xdr:graphicFrame macro="">
      <xdr:nvGraphicFramePr>
        <xdr:cNvPr id="72" name="Grafico 71">
          <a:extLst>
            <a:ext uri="{FF2B5EF4-FFF2-40B4-BE49-F238E27FC236}">
              <a16:creationId xmlns:a16="http://schemas.microsoft.com/office/drawing/2014/main" id="{B1550F40-FEE4-D835-7DB2-DC815483E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262466</xdr:colOff>
      <xdr:row>12</xdr:row>
      <xdr:rowOff>165100</xdr:rowOff>
    </xdr:from>
    <xdr:to>
      <xdr:col>40</xdr:col>
      <xdr:colOff>660400</xdr:colOff>
      <xdr:row>21</xdr:row>
      <xdr:rowOff>266699</xdr:rowOff>
    </xdr:to>
    <xdr:graphicFrame macro="">
      <xdr:nvGraphicFramePr>
        <xdr:cNvPr id="73" name="Grafico 72">
          <a:extLst>
            <a:ext uri="{FF2B5EF4-FFF2-40B4-BE49-F238E27FC236}">
              <a16:creationId xmlns:a16="http://schemas.microsoft.com/office/drawing/2014/main" id="{90EBA99B-737A-2B11-DE62-259E0B2BB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161924</xdr:colOff>
      <xdr:row>25</xdr:row>
      <xdr:rowOff>204258</xdr:rowOff>
    </xdr:from>
    <xdr:to>
      <xdr:col>38</xdr:col>
      <xdr:colOff>420157</xdr:colOff>
      <xdr:row>35</xdr:row>
      <xdr:rowOff>51858</xdr:rowOff>
    </xdr:to>
    <xdr:graphicFrame macro="">
      <xdr:nvGraphicFramePr>
        <xdr:cNvPr id="74" name="Grafico 73">
          <a:extLst>
            <a:ext uri="{FF2B5EF4-FFF2-40B4-BE49-F238E27FC236}">
              <a16:creationId xmlns:a16="http://schemas.microsoft.com/office/drawing/2014/main" id="{1B394177-9C5B-9C17-4EF1-9B75C9E8D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447674</xdr:colOff>
      <xdr:row>64</xdr:row>
      <xdr:rowOff>177799</xdr:rowOff>
    </xdr:from>
    <xdr:to>
      <xdr:col>32</xdr:col>
      <xdr:colOff>901700</xdr:colOff>
      <xdr:row>73</xdr:row>
      <xdr:rowOff>231774</xdr:rowOff>
    </xdr:to>
    <xdr:graphicFrame macro="">
      <xdr:nvGraphicFramePr>
        <xdr:cNvPr id="75" name="Grafico 74">
          <a:extLst>
            <a:ext uri="{FF2B5EF4-FFF2-40B4-BE49-F238E27FC236}">
              <a16:creationId xmlns:a16="http://schemas.microsoft.com/office/drawing/2014/main" id="{1C19D408-6893-EAE8-A596-129299A8A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643466</xdr:colOff>
      <xdr:row>78</xdr:row>
      <xdr:rowOff>222251</xdr:rowOff>
    </xdr:from>
    <xdr:to>
      <xdr:col>33</xdr:col>
      <xdr:colOff>355600</xdr:colOff>
      <xdr:row>88</xdr:row>
      <xdr:rowOff>65618</xdr:rowOff>
    </xdr:to>
    <xdr:graphicFrame macro="">
      <xdr:nvGraphicFramePr>
        <xdr:cNvPr id="76" name="Grafico 75">
          <a:extLst>
            <a:ext uri="{FF2B5EF4-FFF2-40B4-BE49-F238E27FC236}">
              <a16:creationId xmlns:a16="http://schemas.microsoft.com/office/drawing/2014/main" id="{E13DE4A7-E24C-8A24-D524-633025109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21167</xdr:colOff>
      <xdr:row>90</xdr:row>
      <xdr:rowOff>78316</xdr:rowOff>
    </xdr:from>
    <xdr:to>
      <xdr:col>33</xdr:col>
      <xdr:colOff>296333</xdr:colOff>
      <xdr:row>99</xdr:row>
      <xdr:rowOff>150283</xdr:rowOff>
    </xdr:to>
    <xdr:graphicFrame macro="">
      <xdr:nvGraphicFramePr>
        <xdr:cNvPr id="77" name="Grafico 76">
          <a:extLst>
            <a:ext uri="{FF2B5EF4-FFF2-40B4-BE49-F238E27FC236}">
              <a16:creationId xmlns:a16="http://schemas.microsoft.com/office/drawing/2014/main" id="{1B2F3E06-FCD2-A28E-9FC3-EFF7DB1CC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273050</xdr:colOff>
      <xdr:row>105</xdr:row>
      <xdr:rowOff>17463</xdr:rowOff>
    </xdr:from>
    <xdr:to>
      <xdr:col>33</xdr:col>
      <xdr:colOff>527050</xdr:colOff>
      <xdr:row>114</xdr:row>
      <xdr:rowOff>233363</xdr:rowOff>
    </xdr:to>
    <xdr:graphicFrame macro="">
      <xdr:nvGraphicFramePr>
        <xdr:cNvPr id="78" name="Grafico 77">
          <a:extLst>
            <a:ext uri="{FF2B5EF4-FFF2-40B4-BE49-F238E27FC236}">
              <a16:creationId xmlns:a16="http://schemas.microsoft.com/office/drawing/2014/main" id="{187A0B40-F201-5C6A-4668-932CD8458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292100</xdr:colOff>
      <xdr:row>115</xdr:row>
      <xdr:rowOff>217488</xdr:rowOff>
    </xdr:from>
    <xdr:to>
      <xdr:col>33</xdr:col>
      <xdr:colOff>546100</xdr:colOff>
      <xdr:row>125</xdr:row>
      <xdr:rowOff>96838</xdr:rowOff>
    </xdr:to>
    <xdr:graphicFrame macro="">
      <xdr:nvGraphicFramePr>
        <xdr:cNvPr id="79" name="Grafico 78">
          <a:extLst>
            <a:ext uri="{FF2B5EF4-FFF2-40B4-BE49-F238E27FC236}">
              <a16:creationId xmlns:a16="http://schemas.microsoft.com/office/drawing/2014/main" id="{65039AD3-2BC5-62A6-E0A0-03DC3246A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619125</xdr:colOff>
      <xdr:row>129</xdr:row>
      <xdr:rowOff>150813</xdr:rowOff>
    </xdr:from>
    <xdr:to>
      <xdr:col>34</xdr:col>
      <xdr:colOff>377825</xdr:colOff>
      <xdr:row>139</xdr:row>
      <xdr:rowOff>74613</xdr:rowOff>
    </xdr:to>
    <xdr:graphicFrame macro="">
      <xdr:nvGraphicFramePr>
        <xdr:cNvPr id="80" name="Grafico 79">
          <a:extLst>
            <a:ext uri="{FF2B5EF4-FFF2-40B4-BE49-F238E27FC236}">
              <a16:creationId xmlns:a16="http://schemas.microsoft.com/office/drawing/2014/main" id="{147DEC8D-D193-EC1F-6683-44ADD5018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603250</xdr:colOff>
      <xdr:row>139</xdr:row>
      <xdr:rowOff>255588</xdr:rowOff>
    </xdr:from>
    <xdr:to>
      <xdr:col>34</xdr:col>
      <xdr:colOff>361950</xdr:colOff>
      <xdr:row>149</xdr:row>
      <xdr:rowOff>141288</xdr:rowOff>
    </xdr:to>
    <xdr:graphicFrame macro="">
      <xdr:nvGraphicFramePr>
        <xdr:cNvPr id="81" name="Grafico 80">
          <a:extLst>
            <a:ext uri="{FF2B5EF4-FFF2-40B4-BE49-F238E27FC236}">
              <a16:creationId xmlns:a16="http://schemas.microsoft.com/office/drawing/2014/main" id="{7C90EF8E-C805-5D78-2E61-B046E65AF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720725</xdr:colOff>
      <xdr:row>155</xdr:row>
      <xdr:rowOff>144463</xdr:rowOff>
    </xdr:from>
    <xdr:to>
      <xdr:col>34</xdr:col>
      <xdr:colOff>479425</xdr:colOff>
      <xdr:row>165</xdr:row>
      <xdr:rowOff>93663</xdr:rowOff>
    </xdr:to>
    <xdr:graphicFrame macro="">
      <xdr:nvGraphicFramePr>
        <xdr:cNvPr id="82" name="Grafico 81">
          <a:extLst>
            <a:ext uri="{FF2B5EF4-FFF2-40B4-BE49-F238E27FC236}">
              <a16:creationId xmlns:a16="http://schemas.microsoft.com/office/drawing/2014/main" id="{1D8D48BF-DB34-96A8-F50D-02403F401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685800</xdr:colOff>
      <xdr:row>166</xdr:row>
      <xdr:rowOff>55563</xdr:rowOff>
    </xdr:from>
    <xdr:to>
      <xdr:col>34</xdr:col>
      <xdr:colOff>444500</xdr:colOff>
      <xdr:row>175</xdr:row>
      <xdr:rowOff>233363</xdr:rowOff>
    </xdr:to>
    <xdr:graphicFrame macro="">
      <xdr:nvGraphicFramePr>
        <xdr:cNvPr id="83" name="Grafico 82">
          <a:extLst>
            <a:ext uri="{FF2B5EF4-FFF2-40B4-BE49-F238E27FC236}">
              <a16:creationId xmlns:a16="http://schemas.microsoft.com/office/drawing/2014/main" id="{BDE3E1C8-EC6C-94AC-598B-504E46AF9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34925</xdr:colOff>
      <xdr:row>184</xdr:row>
      <xdr:rowOff>252413</xdr:rowOff>
    </xdr:from>
    <xdr:to>
      <xdr:col>34</xdr:col>
      <xdr:colOff>606425</xdr:colOff>
      <xdr:row>194</xdr:row>
      <xdr:rowOff>195263</xdr:rowOff>
    </xdr:to>
    <xdr:graphicFrame macro="">
      <xdr:nvGraphicFramePr>
        <xdr:cNvPr id="84" name="Grafico 83">
          <a:extLst>
            <a:ext uri="{FF2B5EF4-FFF2-40B4-BE49-F238E27FC236}">
              <a16:creationId xmlns:a16="http://schemas.microsoft.com/office/drawing/2014/main" id="{103B8444-1790-C2B4-032E-ED765302C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133350</xdr:colOff>
      <xdr:row>196</xdr:row>
      <xdr:rowOff>166688</xdr:rowOff>
    </xdr:from>
    <xdr:to>
      <xdr:col>34</xdr:col>
      <xdr:colOff>704850</xdr:colOff>
      <xdr:row>206</xdr:row>
      <xdr:rowOff>52388</xdr:rowOff>
    </xdr:to>
    <xdr:graphicFrame macro="">
      <xdr:nvGraphicFramePr>
        <xdr:cNvPr id="85" name="Grafico 84">
          <a:extLst>
            <a:ext uri="{FF2B5EF4-FFF2-40B4-BE49-F238E27FC236}">
              <a16:creationId xmlns:a16="http://schemas.microsoft.com/office/drawing/2014/main" id="{DB87B562-393E-84D6-D37C-036690AC5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41</xdr:col>
      <xdr:colOff>578304</xdr:colOff>
      <xdr:row>12</xdr:row>
      <xdr:rowOff>77107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CasellaDiTesto 85">
              <a:extLst>
                <a:ext uri="{FF2B5EF4-FFF2-40B4-BE49-F238E27FC236}">
                  <a16:creationId xmlns:a16="http://schemas.microsoft.com/office/drawing/2014/main" id="{70ACB7EB-41E2-48B1-A575-96C764718333}"/>
                </a:ext>
              </a:extLst>
            </xdr:cNvPr>
            <xdr:cNvSpPr txBox="1"/>
          </xdr:nvSpPr>
          <xdr:spPr>
            <a:xfrm>
              <a:off x="33185554" y="3347357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86" name="CasellaDiTesto 85">
              <a:extLst>
                <a:ext uri="{FF2B5EF4-FFF2-40B4-BE49-F238E27FC236}">
                  <a16:creationId xmlns:a16="http://schemas.microsoft.com/office/drawing/2014/main" id="{70ACB7EB-41E2-48B1-A575-96C764718333}"/>
                </a:ext>
              </a:extLst>
            </xdr:cNvPr>
            <xdr:cNvSpPr txBox="1"/>
          </xdr:nvSpPr>
          <xdr:spPr>
            <a:xfrm>
              <a:off x="33185554" y="3347357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41</xdr:col>
      <xdr:colOff>471714</xdr:colOff>
      <xdr:row>10</xdr:row>
      <xdr:rowOff>77107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CasellaDiTesto 86">
              <a:extLst>
                <a:ext uri="{FF2B5EF4-FFF2-40B4-BE49-F238E27FC236}">
                  <a16:creationId xmlns:a16="http://schemas.microsoft.com/office/drawing/2014/main" id="{7D0ED04D-E6FB-4D40-A494-6505C58A8865}"/>
                </a:ext>
              </a:extLst>
            </xdr:cNvPr>
            <xdr:cNvSpPr txBox="1"/>
          </xdr:nvSpPr>
          <xdr:spPr>
            <a:xfrm>
              <a:off x="33078964" y="2775857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87" name="CasellaDiTesto 86">
              <a:extLst>
                <a:ext uri="{FF2B5EF4-FFF2-40B4-BE49-F238E27FC236}">
                  <a16:creationId xmlns:a16="http://schemas.microsoft.com/office/drawing/2014/main" id="{7D0ED04D-E6FB-4D40-A494-6505C58A8865}"/>
                </a:ext>
              </a:extLst>
            </xdr:cNvPr>
            <xdr:cNvSpPr txBox="1"/>
          </xdr:nvSpPr>
          <xdr:spPr>
            <a:xfrm>
              <a:off x="33078964" y="2775857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solidFill>
                    <a:srgbClr val="0070C0"/>
                  </a:solidFill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𝐹.𝑂.) ̅</a:t>
              </a:r>
              <a:endParaRPr lang="it-IT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41</xdr:col>
      <xdr:colOff>578304</xdr:colOff>
      <xdr:row>36</xdr:row>
      <xdr:rowOff>77107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CasellaDiTesto 87">
              <a:extLst>
                <a:ext uri="{FF2B5EF4-FFF2-40B4-BE49-F238E27FC236}">
                  <a16:creationId xmlns:a16="http://schemas.microsoft.com/office/drawing/2014/main" id="{7F00FC83-0946-4985-80CA-187446B11007}"/>
                </a:ext>
              </a:extLst>
            </xdr:cNvPr>
            <xdr:cNvSpPr txBox="1"/>
          </xdr:nvSpPr>
          <xdr:spPr>
            <a:xfrm>
              <a:off x="33259637" y="3442607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88" name="CasellaDiTesto 87">
              <a:extLst>
                <a:ext uri="{FF2B5EF4-FFF2-40B4-BE49-F238E27FC236}">
                  <a16:creationId xmlns:a16="http://schemas.microsoft.com/office/drawing/2014/main" id="{7F00FC83-0946-4985-80CA-187446B11007}"/>
                </a:ext>
              </a:extLst>
            </xdr:cNvPr>
            <xdr:cNvSpPr txBox="1"/>
          </xdr:nvSpPr>
          <xdr:spPr>
            <a:xfrm>
              <a:off x="33259637" y="3442607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41</xdr:col>
      <xdr:colOff>471714</xdr:colOff>
      <xdr:row>34</xdr:row>
      <xdr:rowOff>77107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CasellaDiTesto 88">
              <a:extLst>
                <a:ext uri="{FF2B5EF4-FFF2-40B4-BE49-F238E27FC236}">
                  <a16:creationId xmlns:a16="http://schemas.microsoft.com/office/drawing/2014/main" id="{068B05E9-6FE7-4B98-A96F-20079123588C}"/>
                </a:ext>
              </a:extLst>
            </xdr:cNvPr>
            <xdr:cNvSpPr txBox="1"/>
          </xdr:nvSpPr>
          <xdr:spPr>
            <a:xfrm>
              <a:off x="33153047" y="2849940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89" name="CasellaDiTesto 88">
              <a:extLst>
                <a:ext uri="{FF2B5EF4-FFF2-40B4-BE49-F238E27FC236}">
                  <a16:creationId xmlns:a16="http://schemas.microsoft.com/office/drawing/2014/main" id="{068B05E9-6FE7-4B98-A96F-20079123588C}"/>
                </a:ext>
              </a:extLst>
            </xdr:cNvPr>
            <xdr:cNvSpPr txBox="1"/>
          </xdr:nvSpPr>
          <xdr:spPr>
            <a:xfrm>
              <a:off x="33153047" y="2849940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solidFill>
                    <a:srgbClr val="0070C0"/>
                  </a:solidFill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𝐹.𝑂.) ̅</a:t>
              </a:r>
              <a:endParaRPr lang="it-IT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41</xdr:col>
      <xdr:colOff>578304</xdr:colOff>
      <xdr:row>64</xdr:row>
      <xdr:rowOff>77107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CasellaDiTesto 89">
              <a:extLst>
                <a:ext uri="{FF2B5EF4-FFF2-40B4-BE49-F238E27FC236}">
                  <a16:creationId xmlns:a16="http://schemas.microsoft.com/office/drawing/2014/main" id="{57A849FF-09AA-45FB-8AC0-FE466571E94C}"/>
                </a:ext>
              </a:extLst>
            </xdr:cNvPr>
            <xdr:cNvSpPr txBox="1"/>
          </xdr:nvSpPr>
          <xdr:spPr>
            <a:xfrm>
              <a:off x="33259637" y="1046994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90" name="CasellaDiTesto 89">
              <a:extLst>
                <a:ext uri="{FF2B5EF4-FFF2-40B4-BE49-F238E27FC236}">
                  <a16:creationId xmlns:a16="http://schemas.microsoft.com/office/drawing/2014/main" id="{57A849FF-09AA-45FB-8AC0-FE466571E94C}"/>
                </a:ext>
              </a:extLst>
            </xdr:cNvPr>
            <xdr:cNvSpPr txBox="1"/>
          </xdr:nvSpPr>
          <xdr:spPr>
            <a:xfrm>
              <a:off x="33259637" y="1046994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41</xdr:col>
      <xdr:colOff>471714</xdr:colOff>
      <xdr:row>62</xdr:row>
      <xdr:rowOff>77107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CasellaDiTesto 90">
              <a:extLst>
                <a:ext uri="{FF2B5EF4-FFF2-40B4-BE49-F238E27FC236}">
                  <a16:creationId xmlns:a16="http://schemas.microsoft.com/office/drawing/2014/main" id="{A1861361-3F5D-45F1-BC8F-3CE804174800}"/>
                </a:ext>
              </a:extLst>
            </xdr:cNvPr>
            <xdr:cNvSpPr txBox="1"/>
          </xdr:nvSpPr>
          <xdr:spPr>
            <a:xfrm>
              <a:off x="33153047" y="9877274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91" name="CasellaDiTesto 90">
              <a:extLst>
                <a:ext uri="{FF2B5EF4-FFF2-40B4-BE49-F238E27FC236}">
                  <a16:creationId xmlns:a16="http://schemas.microsoft.com/office/drawing/2014/main" id="{A1861361-3F5D-45F1-BC8F-3CE804174800}"/>
                </a:ext>
              </a:extLst>
            </xdr:cNvPr>
            <xdr:cNvSpPr txBox="1"/>
          </xdr:nvSpPr>
          <xdr:spPr>
            <a:xfrm>
              <a:off x="33153047" y="9877274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solidFill>
                    <a:srgbClr val="0070C0"/>
                  </a:solidFill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𝐹.𝑂.) ̅</a:t>
              </a:r>
              <a:endParaRPr lang="it-IT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41</xdr:col>
      <xdr:colOff>578304</xdr:colOff>
      <xdr:row>88</xdr:row>
      <xdr:rowOff>77107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CasellaDiTesto 91">
              <a:extLst>
                <a:ext uri="{FF2B5EF4-FFF2-40B4-BE49-F238E27FC236}">
                  <a16:creationId xmlns:a16="http://schemas.microsoft.com/office/drawing/2014/main" id="{60FC764C-37BC-40A6-AD59-7C5553C0A6D1}"/>
                </a:ext>
              </a:extLst>
            </xdr:cNvPr>
            <xdr:cNvSpPr txBox="1"/>
          </xdr:nvSpPr>
          <xdr:spPr>
            <a:xfrm>
              <a:off x="33259637" y="1046994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92" name="CasellaDiTesto 91">
              <a:extLst>
                <a:ext uri="{FF2B5EF4-FFF2-40B4-BE49-F238E27FC236}">
                  <a16:creationId xmlns:a16="http://schemas.microsoft.com/office/drawing/2014/main" id="{60FC764C-37BC-40A6-AD59-7C5553C0A6D1}"/>
                </a:ext>
              </a:extLst>
            </xdr:cNvPr>
            <xdr:cNvSpPr txBox="1"/>
          </xdr:nvSpPr>
          <xdr:spPr>
            <a:xfrm>
              <a:off x="33259637" y="1046994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41</xdr:col>
      <xdr:colOff>471714</xdr:colOff>
      <xdr:row>86</xdr:row>
      <xdr:rowOff>77107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CasellaDiTesto 92">
              <a:extLst>
                <a:ext uri="{FF2B5EF4-FFF2-40B4-BE49-F238E27FC236}">
                  <a16:creationId xmlns:a16="http://schemas.microsoft.com/office/drawing/2014/main" id="{1CEEA8B2-5AEF-4644-981C-0F3CD02CCC3D}"/>
                </a:ext>
              </a:extLst>
            </xdr:cNvPr>
            <xdr:cNvSpPr txBox="1"/>
          </xdr:nvSpPr>
          <xdr:spPr>
            <a:xfrm>
              <a:off x="33153047" y="9877274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93" name="CasellaDiTesto 92">
              <a:extLst>
                <a:ext uri="{FF2B5EF4-FFF2-40B4-BE49-F238E27FC236}">
                  <a16:creationId xmlns:a16="http://schemas.microsoft.com/office/drawing/2014/main" id="{1CEEA8B2-5AEF-4644-981C-0F3CD02CCC3D}"/>
                </a:ext>
              </a:extLst>
            </xdr:cNvPr>
            <xdr:cNvSpPr txBox="1"/>
          </xdr:nvSpPr>
          <xdr:spPr>
            <a:xfrm>
              <a:off x="33153047" y="9877274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solidFill>
                    <a:srgbClr val="0070C0"/>
                  </a:solidFill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𝐹.𝑂.) ̅</a:t>
              </a:r>
              <a:endParaRPr lang="it-IT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41</xdr:col>
      <xdr:colOff>578304</xdr:colOff>
      <xdr:row>115</xdr:row>
      <xdr:rowOff>77107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CasellaDiTesto 93">
              <a:extLst>
                <a:ext uri="{FF2B5EF4-FFF2-40B4-BE49-F238E27FC236}">
                  <a16:creationId xmlns:a16="http://schemas.microsoft.com/office/drawing/2014/main" id="{C6BFC58C-CD69-4875-B925-B0D43BF2DF78}"/>
                </a:ext>
              </a:extLst>
            </xdr:cNvPr>
            <xdr:cNvSpPr txBox="1"/>
          </xdr:nvSpPr>
          <xdr:spPr>
            <a:xfrm>
              <a:off x="33259637" y="18576774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94" name="CasellaDiTesto 93">
              <a:extLst>
                <a:ext uri="{FF2B5EF4-FFF2-40B4-BE49-F238E27FC236}">
                  <a16:creationId xmlns:a16="http://schemas.microsoft.com/office/drawing/2014/main" id="{C6BFC58C-CD69-4875-B925-B0D43BF2DF78}"/>
                </a:ext>
              </a:extLst>
            </xdr:cNvPr>
            <xdr:cNvSpPr txBox="1"/>
          </xdr:nvSpPr>
          <xdr:spPr>
            <a:xfrm>
              <a:off x="33259637" y="18576774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41</xdr:col>
      <xdr:colOff>471714</xdr:colOff>
      <xdr:row>113</xdr:row>
      <xdr:rowOff>77107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CasellaDiTesto 94">
              <a:extLst>
                <a:ext uri="{FF2B5EF4-FFF2-40B4-BE49-F238E27FC236}">
                  <a16:creationId xmlns:a16="http://schemas.microsoft.com/office/drawing/2014/main" id="{75DF4BDE-FCB2-4002-BF7D-643C37C9EF34}"/>
                </a:ext>
              </a:extLst>
            </xdr:cNvPr>
            <xdr:cNvSpPr txBox="1"/>
          </xdr:nvSpPr>
          <xdr:spPr>
            <a:xfrm>
              <a:off x="33153047" y="17984107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95" name="CasellaDiTesto 94">
              <a:extLst>
                <a:ext uri="{FF2B5EF4-FFF2-40B4-BE49-F238E27FC236}">
                  <a16:creationId xmlns:a16="http://schemas.microsoft.com/office/drawing/2014/main" id="{75DF4BDE-FCB2-4002-BF7D-643C37C9EF34}"/>
                </a:ext>
              </a:extLst>
            </xdr:cNvPr>
            <xdr:cNvSpPr txBox="1"/>
          </xdr:nvSpPr>
          <xdr:spPr>
            <a:xfrm>
              <a:off x="33153047" y="17984107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solidFill>
                    <a:srgbClr val="0070C0"/>
                  </a:solidFill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𝐹.𝑂.) ̅</a:t>
              </a:r>
              <a:endParaRPr lang="it-IT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41</xdr:col>
      <xdr:colOff>578304</xdr:colOff>
      <xdr:row>167</xdr:row>
      <xdr:rowOff>77107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CasellaDiTesto 95">
              <a:extLst>
                <a:ext uri="{FF2B5EF4-FFF2-40B4-BE49-F238E27FC236}">
                  <a16:creationId xmlns:a16="http://schemas.microsoft.com/office/drawing/2014/main" id="{CBB06ED2-AC1E-45D0-B199-CA618CC43A7E}"/>
                </a:ext>
              </a:extLst>
            </xdr:cNvPr>
            <xdr:cNvSpPr txBox="1"/>
          </xdr:nvSpPr>
          <xdr:spPr>
            <a:xfrm>
              <a:off x="33259637" y="18576774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96" name="CasellaDiTesto 95">
              <a:extLst>
                <a:ext uri="{FF2B5EF4-FFF2-40B4-BE49-F238E27FC236}">
                  <a16:creationId xmlns:a16="http://schemas.microsoft.com/office/drawing/2014/main" id="{CBB06ED2-AC1E-45D0-B199-CA618CC43A7E}"/>
                </a:ext>
              </a:extLst>
            </xdr:cNvPr>
            <xdr:cNvSpPr txBox="1"/>
          </xdr:nvSpPr>
          <xdr:spPr>
            <a:xfrm>
              <a:off x="33259637" y="18576774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41</xdr:col>
      <xdr:colOff>471714</xdr:colOff>
      <xdr:row>165</xdr:row>
      <xdr:rowOff>77107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CasellaDiTesto 96">
              <a:extLst>
                <a:ext uri="{FF2B5EF4-FFF2-40B4-BE49-F238E27FC236}">
                  <a16:creationId xmlns:a16="http://schemas.microsoft.com/office/drawing/2014/main" id="{AEB36C81-A3CB-420B-A719-203D9A8A596A}"/>
                </a:ext>
              </a:extLst>
            </xdr:cNvPr>
            <xdr:cNvSpPr txBox="1"/>
          </xdr:nvSpPr>
          <xdr:spPr>
            <a:xfrm>
              <a:off x="33153047" y="17984107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97" name="CasellaDiTesto 96">
              <a:extLst>
                <a:ext uri="{FF2B5EF4-FFF2-40B4-BE49-F238E27FC236}">
                  <a16:creationId xmlns:a16="http://schemas.microsoft.com/office/drawing/2014/main" id="{AEB36C81-A3CB-420B-A719-203D9A8A596A}"/>
                </a:ext>
              </a:extLst>
            </xdr:cNvPr>
            <xdr:cNvSpPr txBox="1"/>
          </xdr:nvSpPr>
          <xdr:spPr>
            <a:xfrm>
              <a:off x="33153047" y="17984107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solidFill>
                    <a:srgbClr val="0070C0"/>
                  </a:solidFill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𝐹.𝑂.) ̅</a:t>
              </a:r>
              <a:endParaRPr lang="it-IT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41</xdr:col>
      <xdr:colOff>578304</xdr:colOff>
      <xdr:row>162</xdr:row>
      <xdr:rowOff>77107</xdr:rowOff>
    </xdr:from>
    <xdr:ext cx="8547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CasellaDiTesto 97">
              <a:extLst>
                <a:ext uri="{FF2B5EF4-FFF2-40B4-BE49-F238E27FC236}">
                  <a16:creationId xmlns:a16="http://schemas.microsoft.com/office/drawing/2014/main" id="{F3F74A92-AF44-4A6B-9B2A-B984470C8E37}"/>
                </a:ext>
              </a:extLst>
            </xdr:cNvPr>
            <xdr:cNvSpPr txBox="1"/>
          </xdr:nvSpPr>
          <xdr:spPr>
            <a:xfrm>
              <a:off x="33259637" y="3352044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t-IT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98" name="CasellaDiTesto 97">
              <a:extLst>
                <a:ext uri="{FF2B5EF4-FFF2-40B4-BE49-F238E27FC236}">
                  <a16:creationId xmlns:a16="http://schemas.microsoft.com/office/drawing/2014/main" id="{F3F74A92-AF44-4A6B-9B2A-B984470C8E37}"/>
                </a:ext>
              </a:extLst>
            </xdr:cNvPr>
            <xdr:cNvSpPr txBox="1"/>
          </xdr:nvSpPr>
          <xdr:spPr>
            <a:xfrm>
              <a:off x="33259637" y="33520440"/>
              <a:ext cx="854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𝑡 ̅</a:t>
              </a:r>
              <a:endParaRPr lang="it-IT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41</xdr:col>
      <xdr:colOff>471714</xdr:colOff>
      <xdr:row>160</xdr:row>
      <xdr:rowOff>77107</xdr:rowOff>
    </xdr:from>
    <xdr:ext cx="298287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CasellaDiTesto 98">
              <a:extLst>
                <a:ext uri="{FF2B5EF4-FFF2-40B4-BE49-F238E27FC236}">
                  <a16:creationId xmlns:a16="http://schemas.microsoft.com/office/drawing/2014/main" id="{6EE95BE1-6F6E-4312-9A29-3C1E0B5AC0D6}"/>
                </a:ext>
              </a:extLst>
            </xdr:cNvPr>
            <xdr:cNvSpPr txBox="1"/>
          </xdr:nvSpPr>
          <xdr:spPr>
            <a:xfrm>
              <a:off x="33153047" y="32927774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t-IT" sz="110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𝑂</m:t>
                        </m:r>
                        <m:r>
                          <a:rPr lang="it-IT" sz="11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</m:e>
                    </m:acc>
                  </m:oMath>
                </m:oMathPara>
              </a14:m>
              <a:endParaRPr lang="it-IT" sz="11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99" name="CasellaDiTesto 98">
              <a:extLst>
                <a:ext uri="{FF2B5EF4-FFF2-40B4-BE49-F238E27FC236}">
                  <a16:creationId xmlns:a16="http://schemas.microsoft.com/office/drawing/2014/main" id="{6EE95BE1-6F6E-4312-9A29-3C1E0B5AC0D6}"/>
                </a:ext>
              </a:extLst>
            </xdr:cNvPr>
            <xdr:cNvSpPr txBox="1"/>
          </xdr:nvSpPr>
          <xdr:spPr>
            <a:xfrm>
              <a:off x="33153047" y="32927774"/>
              <a:ext cx="298287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solidFill>
                    <a:srgbClr val="0070C0"/>
                  </a:solidFill>
                  <a:latin typeface="Cambria Math" panose="02040503050406030204" pitchFamily="18" charset="0"/>
                </a:rPr>
                <a:t>(</a:t>
              </a:r>
              <a:r>
                <a:rPr lang="it-IT" sz="11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𝐹.𝑂.) ̅</a:t>
              </a:r>
              <a:endParaRPr lang="it-IT" sz="11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twoCellAnchor>
    <xdr:from>
      <xdr:col>34</xdr:col>
      <xdr:colOff>260350</xdr:colOff>
      <xdr:row>115</xdr:row>
      <xdr:rowOff>194734</xdr:rowOff>
    </xdr:from>
    <xdr:to>
      <xdr:col>39</xdr:col>
      <xdr:colOff>759883</xdr:colOff>
      <xdr:row>124</xdr:row>
      <xdr:rowOff>270934</xdr:rowOff>
    </xdr:to>
    <xdr:graphicFrame macro="">
      <xdr:nvGraphicFramePr>
        <xdr:cNvPr id="100" name="Grafico 99">
          <a:extLst>
            <a:ext uri="{FF2B5EF4-FFF2-40B4-BE49-F238E27FC236}">
              <a16:creationId xmlns:a16="http://schemas.microsoft.com/office/drawing/2014/main" id="{F727FA23-2B8F-B98D-2BB0-B0CE727E4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34</xdr:col>
      <xdr:colOff>190500</xdr:colOff>
      <xdr:row>105</xdr:row>
      <xdr:rowOff>1588</xdr:rowOff>
    </xdr:from>
    <xdr:to>
      <xdr:col>39</xdr:col>
      <xdr:colOff>695325</xdr:colOff>
      <xdr:row>114</xdr:row>
      <xdr:rowOff>217488</xdr:rowOff>
    </xdr:to>
    <xdr:graphicFrame macro="">
      <xdr:nvGraphicFramePr>
        <xdr:cNvPr id="101" name="Grafico 100">
          <a:extLst>
            <a:ext uri="{FF2B5EF4-FFF2-40B4-BE49-F238E27FC236}">
              <a16:creationId xmlns:a16="http://schemas.microsoft.com/office/drawing/2014/main" id="{444421C4-A734-8CEC-F82A-4D3AEBDFB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34</xdr:col>
      <xdr:colOff>790575</xdr:colOff>
      <xdr:row>129</xdr:row>
      <xdr:rowOff>30163</xdr:rowOff>
    </xdr:from>
    <xdr:to>
      <xdr:col>40</xdr:col>
      <xdr:colOff>425450</xdr:colOff>
      <xdr:row>138</xdr:row>
      <xdr:rowOff>246063</xdr:rowOff>
    </xdr:to>
    <xdr:graphicFrame macro="">
      <xdr:nvGraphicFramePr>
        <xdr:cNvPr id="102" name="Grafico 101">
          <a:extLst>
            <a:ext uri="{FF2B5EF4-FFF2-40B4-BE49-F238E27FC236}">
              <a16:creationId xmlns:a16="http://schemas.microsoft.com/office/drawing/2014/main" id="{436DAC1F-B193-2FF7-4B3E-9F0DC797A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35</xdr:col>
      <xdr:colOff>165100</xdr:colOff>
      <xdr:row>155</xdr:row>
      <xdr:rowOff>122238</xdr:rowOff>
    </xdr:from>
    <xdr:to>
      <xdr:col>40</xdr:col>
      <xdr:colOff>669925</xdr:colOff>
      <xdr:row>165</xdr:row>
      <xdr:rowOff>71438</xdr:rowOff>
    </xdr:to>
    <xdr:graphicFrame macro="">
      <xdr:nvGraphicFramePr>
        <xdr:cNvPr id="103" name="Grafico 102">
          <a:extLst>
            <a:ext uri="{FF2B5EF4-FFF2-40B4-BE49-F238E27FC236}">
              <a16:creationId xmlns:a16="http://schemas.microsoft.com/office/drawing/2014/main" id="{1ADA4866-174E-D6CE-B520-67645470B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34</xdr:col>
      <xdr:colOff>117475</xdr:colOff>
      <xdr:row>78</xdr:row>
      <xdr:rowOff>204788</xdr:rowOff>
    </xdr:from>
    <xdr:to>
      <xdr:col>39</xdr:col>
      <xdr:colOff>622300</xdr:colOff>
      <xdr:row>88</xdr:row>
      <xdr:rowOff>109538</xdr:rowOff>
    </xdr:to>
    <xdr:graphicFrame macro="">
      <xdr:nvGraphicFramePr>
        <xdr:cNvPr id="104" name="Grafico 103">
          <a:extLst>
            <a:ext uri="{FF2B5EF4-FFF2-40B4-BE49-F238E27FC236}">
              <a16:creationId xmlns:a16="http://schemas.microsoft.com/office/drawing/2014/main" id="{96DBBB73-1DDF-ACB5-9C94-9F76E16B3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33</xdr:col>
      <xdr:colOff>587375</xdr:colOff>
      <xdr:row>52</xdr:row>
      <xdr:rowOff>182563</xdr:rowOff>
    </xdr:from>
    <xdr:to>
      <xdr:col>39</xdr:col>
      <xdr:colOff>63500</xdr:colOff>
      <xdr:row>62</xdr:row>
      <xdr:rowOff>220663</xdr:rowOff>
    </xdr:to>
    <xdr:graphicFrame macro="">
      <xdr:nvGraphicFramePr>
        <xdr:cNvPr id="105" name="Grafico 104">
          <a:extLst>
            <a:ext uri="{FF2B5EF4-FFF2-40B4-BE49-F238E27FC236}">
              <a16:creationId xmlns:a16="http://schemas.microsoft.com/office/drawing/2014/main" id="{0345DF2A-E8BE-0617-3BD2-3BED2491E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25</xdr:col>
      <xdr:colOff>403225</xdr:colOff>
      <xdr:row>36</xdr:row>
      <xdr:rowOff>71438</xdr:rowOff>
    </xdr:from>
    <xdr:to>
      <xdr:col>32</xdr:col>
      <xdr:colOff>857250</xdr:colOff>
      <xdr:row>45</xdr:row>
      <xdr:rowOff>249238</xdr:rowOff>
    </xdr:to>
    <xdr:graphicFrame macro="">
      <xdr:nvGraphicFramePr>
        <xdr:cNvPr id="106" name="Grafico 105">
          <a:extLst>
            <a:ext uri="{FF2B5EF4-FFF2-40B4-BE49-F238E27FC236}">
              <a16:creationId xmlns:a16="http://schemas.microsoft.com/office/drawing/2014/main" id="{51F11E18-6945-3E29-3DEE-C32F03E75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29</xdr:col>
      <xdr:colOff>368300</xdr:colOff>
      <xdr:row>2</xdr:row>
      <xdr:rowOff>76200</xdr:rowOff>
    </xdr:from>
    <xdr:to>
      <xdr:col>35</xdr:col>
      <xdr:colOff>12700</xdr:colOff>
      <xdr:row>12</xdr:row>
      <xdr:rowOff>30163</xdr:rowOff>
    </xdr:to>
    <xdr:graphicFrame macro="">
      <xdr:nvGraphicFramePr>
        <xdr:cNvPr id="107" name="Grafico 106">
          <a:extLst>
            <a:ext uri="{FF2B5EF4-FFF2-40B4-BE49-F238E27FC236}">
              <a16:creationId xmlns:a16="http://schemas.microsoft.com/office/drawing/2014/main" id="{45991D1D-8D50-E3D1-EE4B-ADE3B0F32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35</xdr:col>
      <xdr:colOff>136525</xdr:colOff>
      <xdr:row>139</xdr:row>
      <xdr:rowOff>265113</xdr:rowOff>
    </xdr:from>
    <xdr:to>
      <xdr:col>40</xdr:col>
      <xdr:colOff>466725</xdr:colOff>
      <xdr:row>149</xdr:row>
      <xdr:rowOff>150813</xdr:rowOff>
    </xdr:to>
    <xdr:graphicFrame macro="">
      <xdr:nvGraphicFramePr>
        <xdr:cNvPr id="108" name="Grafico 107">
          <a:extLst>
            <a:ext uri="{FF2B5EF4-FFF2-40B4-BE49-F238E27FC236}">
              <a16:creationId xmlns:a16="http://schemas.microsoft.com/office/drawing/2014/main" id="{1CDDAFE1-C60C-0CFA-E107-797315A7E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35</xdr:col>
      <xdr:colOff>222250</xdr:colOff>
      <xdr:row>166</xdr:row>
      <xdr:rowOff>103188</xdr:rowOff>
    </xdr:from>
    <xdr:to>
      <xdr:col>40</xdr:col>
      <xdr:colOff>727075</xdr:colOff>
      <xdr:row>175</xdr:row>
      <xdr:rowOff>274638</xdr:rowOff>
    </xdr:to>
    <xdr:graphicFrame macro="">
      <xdr:nvGraphicFramePr>
        <xdr:cNvPr id="109" name="Grafico 108">
          <a:extLst>
            <a:ext uri="{FF2B5EF4-FFF2-40B4-BE49-F238E27FC236}">
              <a16:creationId xmlns:a16="http://schemas.microsoft.com/office/drawing/2014/main" id="{D5D96910-6DF2-574F-19CC-BA8844BAE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35</xdr:col>
      <xdr:colOff>454025</xdr:colOff>
      <xdr:row>195</xdr:row>
      <xdr:rowOff>258763</xdr:rowOff>
    </xdr:from>
    <xdr:to>
      <xdr:col>41</xdr:col>
      <xdr:colOff>95250</xdr:colOff>
      <xdr:row>205</xdr:row>
      <xdr:rowOff>144463</xdr:rowOff>
    </xdr:to>
    <xdr:graphicFrame macro="">
      <xdr:nvGraphicFramePr>
        <xdr:cNvPr id="110" name="Grafico 109">
          <a:extLst>
            <a:ext uri="{FF2B5EF4-FFF2-40B4-BE49-F238E27FC236}">
              <a16:creationId xmlns:a16="http://schemas.microsoft.com/office/drawing/2014/main" id="{070BD56F-5D7A-0408-B5A7-D64E7FC7F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35</xdr:col>
      <xdr:colOff>371475</xdr:colOff>
      <xdr:row>184</xdr:row>
      <xdr:rowOff>255588</xdr:rowOff>
    </xdr:from>
    <xdr:to>
      <xdr:col>41</xdr:col>
      <xdr:colOff>12700</xdr:colOff>
      <xdr:row>194</xdr:row>
      <xdr:rowOff>204788</xdr:rowOff>
    </xdr:to>
    <xdr:graphicFrame macro="">
      <xdr:nvGraphicFramePr>
        <xdr:cNvPr id="112" name="Grafico 111">
          <a:extLst>
            <a:ext uri="{FF2B5EF4-FFF2-40B4-BE49-F238E27FC236}">
              <a16:creationId xmlns:a16="http://schemas.microsoft.com/office/drawing/2014/main" id="{257B580C-25D5-2A6F-BFE4-8684E1BC9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34</xdr:col>
      <xdr:colOff>34925</xdr:colOff>
      <xdr:row>89</xdr:row>
      <xdr:rowOff>119063</xdr:rowOff>
    </xdr:from>
    <xdr:to>
      <xdr:col>39</xdr:col>
      <xdr:colOff>539750</xdr:colOff>
      <xdr:row>99</xdr:row>
      <xdr:rowOff>4763</xdr:rowOff>
    </xdr:to>
    <xdr:graphicFrame macro="">
      <xdr:nvGraphicFramePr>
        <xdr:cNvPr id="113" name="Grafico 112">
          <a:extLst>
            <a:ext uri="{FF2B5EF4-FFF2-40B4-BE49-F238E27FC236}">
              <a16:creationId xmlns:a16="http://schemas.microsoft.com/office/drawing/2014/main" id="{BE4A9E9A-CE34-7882-AE54-AF52E986F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33</xdr:col>
      <xdr:colOff>803275</xdr:colOff>
      <xdr:row>63</xdr:row>
      <xdr:rowOff>249238</xdr:rowOff>
    </xdr:from>
    <xdr:to>
      <xdr:col>39</xdr:col>
      <xdr:colOff>279400</xdr:colOff>
      <xdr:row>73</xdr:row>
      <xdr:rowOff>128588</xdr:rowOff>
    </xdr:to>
    <xdr:graphicFrame macro="">
      <xdr:nvGraphicFramePr>
        <xdr:cNvPr id="114" name="Grafico 113">
          <a:extLst>
            <a:ext uri="{FF2B5EF4-FFF2-40B4-BE49-F238E27FC236}">
              <a16:creationId xmlns:a16="http://schemas.microsoft.com/office/drawing/2014/main" id="{AF9F3F8C-84A8-6CBC-9098-E093C15D7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33</xdr:col>
      <xdr:colOff>203200</xdr:colOff>
      <xdr:row>35</xdr:row>
      <xdr:rowOff>255588</xdr:rowOff>
    </xdr:from>
    <xdr:to>
      <xdr:col>38</xdr:col>
      <xdr:colOff>492125</xdr:colOff>
      <xdr:row>45</xdr:row>
      <xdr:rowOff>141288</xdr:rowOff>
    </xdr:to>
    <xdr:graphicFrame macro="">
      <xdr:nvGraphicFramePr>
        <xdr:cNvPr id="115" name="Grafico 114">
          <a:extLst>
            <a:ext uri="{FF2B5EF4-FFF2-40B4-BE49-F238E27FC236}">
              <a16:creationId xmlns:a16="http://schemas.microsoft.com/office/drawing/2014/main" id="{89B75AEE-E045-41DA-03C2-BD18238C1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35</xdr:col>
      <xdr:colOff>301625</xdr:colOff>
      <xdr:row>2</xdr:row>
      <xdr:rowOff>25400</xdr:rowOff>
    </xdr:from>
    <xdr:to>
      <xdr:col>40</xdr:col>
      <xdr:colOff>584200</xdr:colOff>
      <xdr:row>11</xdr:row>
      <xdr:rowOff>223838</xdr:rowOff>
    </xdr:to>
    <xdr:graphicFrame macro="">
      <xdr:nvGraphicFramePr>
        <xdr:cNvPr id="116" name="Grafico 115">
          <a:extLst>
            <a:ext uri="{FF2B5EF4-FFF2-40B4-BE49-F238E27FC236}">
              <a16:creationId xmlns:a16="http://schemas.microsoft.com/office/drawing/2014/main" id="{9B977D30-ADB7-A70A-8860-96C71BA44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5ED0-3529-0342-AE33-0B568F41C3B7}">
  <dimension ref="A1:BW212"/>
  <sheetViews>
    <sheetView showGridLines="0" showRowColHeaders="0" tabSelected="1" topLeftCell="I139" zoomScale="50" zoomScaleNormal="50" zoomScaleSheetLayoutView="40" workbookViewId="0">
      <selection activeCell="AU133" sqref="AU133"/>
    </sheetView>
  </sheetViews>
  <sheetFormatPr defaultColWidth="10.6640625" defaultRowHeight="16" x14ac:dyDescent="0.4"/>
  <cols>
    <col min="2" max="2" width="8.4140625" bestFit="1" customWidth="1"/>
    <col min="3" max="3" width="5.25" bestFit="1" customWidth="1"/>
    <col min="4" max="4" width="3.5" customWidth="1"/>
    <col min="5" max="5" width="13.83203125" bestFit="1" customWidth="1"/>
    <col min="6" max="6" width="13.4140625" bestFit="1" customWidth="1"/>
    <col min="7" max="7" width="8.6640625" bestFit="1" customWidth="1"/>
    <col min="8" max="8" width="11.75" bestFit="1" customWidth="1"/>
    <col min="9" max="9" width="14.6640625" bestFit="1" customWidth="1"/>
    <col min="10" max="10" width="13.5" bestFit="1" customWidth="1"/>
    <col min="11" max="11" width="11.9140625" bestFit="1" customWidth="1"/>
    <col min="12" max="12" width="7.6640625" bestFit="1" customWidth="1"/>
    <col min="13" max="13" width="13" bestFit="1" customWidth="1"/>
    <col min="14" max="14" width="15.75" bestFit="1" customWidth="1"/>
    <col min="15" max="15" width="11.4140625" customWidth="1"/>
    <col min="16" max="16" width="13.4140625" bestFit="1" customWidth="1"/>
    <col min="17" max="17" width="11.58203125" bestFit="1" customWidth="1"/>
    <col min="18" max="18" width="7.6640625" bestFit="1" customWidth="1"/>
    <col min="19" max="19" width="8.9140625" bestFit="1" customWidth="1"/>
    <col min="20" max="20" width="14.6640625" bestFit="1" customWidth="1"/>
    <col min="21" max="21" width="6.1640625" bestFit="1" customWidth="1"/>
    <col min="22" max="22" width="11.33203125" bestFit="1" customWidth="1"/>
    <col min="23" max="23" width="13" bestFit="1" customWidth="1"/>
    <col min="27" max="27" width="4.6640625" bestFit="1" customWidth="1"/>
    <col min="28" max="28" width="2.33203125" bestFit="1" customWidth="1"/>
    <col min="31" max="31" width="7.1640625" bestFit="1" customWidth="1"/>
    <col min="32" max="32" width="8" bestFit="1" customWidth="1"/>
    <col min="33" max="34" width="13.5" bestFit="1" customWidth="1"/>
    <col min="35" max="35" width="11.5" bestFit="1" customWidth="1"/>
    <col min="36" max="36" width="7.1640625" bestFit="1" customWidth="1"/>
    <col min="37" max="37" width="13.5" bestFit="1" customWidth="1"/>
    <col min="40" max="40" width="11.5" bestFit="1" customWidth="1"/>
    <col min="41" max="41" width="11.33203125" bestFit="1" customWidth="1"/>
    <col min="42" max="42" width="15.25" bestFit="1" customWidth="1"/>
    <col min="43" max="43" width="10.75" bestFit="1" customWidth="1"/>
    <col min="44" max="45" width="10.83203125" bestFit="1" customWidth="1"/>
    <col min="46" max="46" width="10.75" bestFit="1" customWidth="1"/>
    <col min="47" max="47" width="13.6640625" bestFit="1" customWidth="1"/>
  </cols>
  <sheetData>
    <row r="1" spans="1:55" ht="15.5" customHeight="1" x14ac:dyDescent="0.95">
      <c r="A1" s="33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5"/>
      <c r="BC1" s="125"/>
    </row>
    <row r="2" spans="1:55" ht="20.5" customHeight="1" x14ac:dyDescent="0.4">
      <c r="A2" s="18"/>
      <c r="B2" s="115" t="s">
        <v>22</v>
      </c>
      <c r="C2" s="116"/>
      <c r="D2" s="116"/>
      <c r="E2" s="116"/>
      <c r="F2" s="119" t="s">
        <v>16</v>
      </c>
      <c r="G2" s="119"/>
      <c r="H2" s="119"/>
      <c r="I2" s="119"/>
      <c r="J2" s="119"/>
      <c r="K2" s="119" t="s">
        <v>17</v>
      </c>
      <c r="L2" s="119"/>
      <c r="M2" s="119"/>
      <c r="N2" s="119"/>
      <c r="O2" s="119"/>
      <c r="P2" s="119" t="s">
        <v>18</v>
      </c>
      <c r="Q2" s="119"/>
      <c r="R2" s="119"/>
      <c r="S2" s="119"/>
      <c r="T2" s="119"/>
      <c r="U2" s="119"/>
      <c r="V2" s="119"/>
      <c r="W2" s="120"/>
      <c r="X2" s="1"/>
      <c r="Y2" s="124"/>
      <c r="Z2" s="125"/>
      <c r="AA2" s="125"/>
      <c r="AB2" s="125"/>
      <c r="AC2" s="84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4"/>
      <c r="AW2" s="124"/>
      <c r="AX2" s="125"/>
      <c r="AY2" s="125"/>
      <c r="AZ2" s="125"/>
      <c r="BA2" s="125"/>
      <c r="BB2" s="125"/>
      <c r="BC2" s="125"/>
    </row>
    <row r="3" spans="1:55" ht="20" customHeight="1" x14ac:dyDescent="0.4">
      <c r="A3" s="18"/>
      <c r="B3" s="37"/>
      <c r="C3" s="20" t="s">
        <v>0</v>
      </c>
      <c r="D3" s="67" t="s">
        <v>69</v>
      </c>
      <c r="E3" s="20" t="s">
        <v>1</v>
      </c>
      <c r="F3" s="20" t="s">
        <v>2</v>
      </c>
      <c r="G3" s="20" t="s">
        <v>20</v>
      </c>
      <c r="H3" s="20"/>
      <c r="I3" s="20" t="s">
        <v>29</v>
      </c>
      <c r="J3" s="20"/>
      <c r="K3" s="20" t="s">
        <v>2</v>
      </c>
      <c r="L3" s="20" t="s">
        <v>20</v>
      </c>
      <c r="M3" s="20"/>
      <c r="N3" s="20" t="s">
        <v>29</v>
      </c>
      <c r="O3" s="20"/>
      <c r="P3" s="20" t="s">
        <v>2</v>
      </c>
      <c r="Q3" s="20" t="s">
        <v>21</v>
      </c>
      <c r="R3" s="20" t="s">
        <v>20</v>
      </c>
      <c r="S3" s="20"/>
      <c r="T3" s="20" t="s">
        <v>29</v>
      </c>
      <c r="U3" s="20"/>
      <c r="V3" s="20" t="s">
        <v>3</v>
      </c>
      <c r="W3" s="21"/>
      <c r="X3" s="125"/>
      <c r="Y3" s="125"/>
      <c r="Z3" s="124"/>
      <c r="AA3" s="125"/>
      <c r="AB3" s="125"/>
      <c r="AC3" s="60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98" t="s">
        <v>74</v>
      </c>
      <c r="AP3" s="125"/>
      <c r="AQ3" s="125"/>
      <c r="AR3" s="125"/>
      <c r="AS3" s="125"/>
      <c r="AT3" s="125"/>
      <c r="AU3" s="125"/>
      <c r="AV3" s="124"/>
      <c r="AW3" s="124"/>
      <c r="AX3" s="125"/>
      <c r="AY3" s="125"/>
      <c r="AZ3" s="125"/>
      <c r="BA3" s="125"/>
      <c r="BB3" s="125"/>
      <c r="BC3" s="125"/>
    </row>
    <row r="4" spans="1:55" ht="23" x14ac:dyDescent="0.4">
      <c r="A4" s="18"/>
      <c r="B4" s="19"/>
      <c r="C4" s="38">
        <v>10</v>
      </c>
      <c r="D4" s="38">
        <v>1</v>
      </c>
      <c r="E4" s="38">
        <v>5</v>
      </c>
      <c r="F4" s="38">
        <v>5</v>
      </c>
      <c r="G4" s="38">
        <v>823</v>
      </c>
      <c r="H4" s="38">
        <v>164.6</v>
      </c>
      <c r="I4" s="38">
        <v>14.35</v>
      </c>
      <c r="J4" s="38">
        <v>2.87</v>
      </c>
      <c r="K4" s="38">
        <v>5</v>
      </c>
      <c r="L4" s="38">
        <v>823</v>
      </c>
      <c r="M4" s="38">
        <v>164.6</v>
      </c>
      <c r="N4" s="38">
        <v>6.57</v>
      </c>
      <c r="O4" s="38">
        <f>6.57/5</f>
        <v>1.3140000000000001</v>
      </c>
      <c r="P4" s="38">
        <v>5</v>
      </c>
      <c r="Q4" s="38">
        <v>5</v>
      </c>
      <c r="R4" s="38">
        <v>823</v>
      </c>
      <c r="S4" s="38">
        <v>164.6</v>
      </c>
      <c r="T4" s="38">
        <v>3.1</v>
      </c>
      <c r="U4" s="38">
        <v>0.60199999999999998</v>
      </c>
      <c r="V4" s="38">
        <v>0</v>
      </c>
      <c r="W4" s="39">
        <v>0</v>
      </c>
      <c r="X4" s="125"/>
      <c r="Y4" s="125"/>
      <c r="Z4" s="124" t="s">
        <v>10</v>
      </c>
      <c r="AA4" s="125"/>
      <c r="AB4" s="125"/>
      <c r="AC4" s="58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4"/>
      <c r="AW4" s="125"/>
      <c r="AX4" s="125"/>
      <c r="AY4" s="125"/>
      <c r="AZ4" s="125"/>
      <c r="BA4" s="125"/>
      <c r="BB4" s="125"/>
      <c r="BC4" s="125"/>
    </row>
    <row r="5" spans="1:55" s="3" customFormat="1" ht="23" x14ac:dyDescent="0.4">
      <c r="A5" s="31"/>
      <c r="B5" s="40"/>
      <c r="C5" s="24">
        <v>10</v>
      </c>
      <c r="D5" s="24">
        <v>2</v>
      </c>
      <c r="E5" s="24">
        <v>5</v>
      </c>
      <c r="F5" s="24">
        <v>5</v>
      </c>
      <c r="G5" s="24">
        <v>892</v>
      </c>
      <c r="H5" s="24">
        <v>178.4</v>
      </c>
      <c r="I5" s="24">
        <v>18.77</v>
      </c>
      <c r="J5" s="24">
        <v>3.75</v>
      </c>
      <c r="K5" s="24">
        <v>5</v>
      </c>
      <c r="L5" s="24">
        <v>892</v>
      </c>
      <c r="M5" s="24">
        <v>178.4</v>
      </c>
      <c r="N5" s="24">
        <v>10.7</v>
      </c>
      <c r="O5" s="24">
        <v>2.15</v>
      </c>
      <c r="P5" s="24">
        <v>5</v>
      </c>
      <c r="Q5" s="24">
        <v>4</v>
      </c>
      <c r="R5" s="24">
        <v>893</v>
      </c>
      <c r="S5" s="24">
        <f>R5/5</f>
        <v>178.6</v>
      </c>
      <c r="T5" s="24">
        <v>4.17</v>
      </c>
      <c r="U5" s="24">
        <v>0.83399999999999996</v>
      </c>
      <c r="V5" s="24">
        <v>1</v>
      </c>
      <c r="W5" s="25">
        <v>1</v>
      </c>
      <c r="X5" s="6"/>
      <c r="Y5" s="6"/>
      <c r="Z5" s="7" t="s">
        <v>5</v>
      </c>
      <c r="AA5" s="6"/>
      <c r="AB5" s="6"/>
      <c r="AC5" s="85"/>
      <c r="AD5" s="6"/>
      <c r="AE5" s="6"/>
      <c r="AF5" s="6"/>
      <c r="AG5" s="58"/>
      <c r="AH5" s="12" t="s">
        <v>31</v>
      </c>
      <c r="AI5" s="12" t="s">
        <v>32</v>
      </c>
      <c r="AJ5" s="6"/>
      <c r="AK5" s="124"/>
      <c r="AL5" s="124" t="s">
        <v>30</v>
      </c>
      <c r="AM5" s="124" t="s">
        <v>33</v>
      </c>
      <c r="AN5" s="124" t="s">
        <v>34</v>
      </c>
      <c r="AO5" s="6"/>
      <c r="AP5" s="6"/>
      <c r="AQ5" s="6"/>
      <c r="AR5" s="6"/>
      <c r="AS5" s="6"/>
      <c r="AT5" s="6"/>
      <c r="AU5" s="6"/>
      <c r="AV5" s="7"/>
      <c r="AW5" s="6"/>
      <c r="AX5" s="124"/>
      <c r="AY5" s="124" t="s">
        <v>30</v>
      </c>
      <c r="AZ5" s="124" t="s">
        <v>33</v>
      </c>
      <c r="BA5" s="124" t="s">
        <v>34</v>
      </c>
      <c r="BB5" s="6"/>
      <c r="BC5" s="6"/>
    </row>
    <row r="6" spans="1:55" s="5" customFormat="1" ht="23" x14ac:dyDescent="0.4">
      <c r="A6" s="32"/>
      <c r="B6" s="41"/>
      <c r="C6" s="26">
        <v>10</v>
      </c>
      <c r="D6" s="26">
        <v>3</v>
      </c>
      <c r="E6" s="26">
        <v>5</v>
      </c>
      <c r="F6" s="26">
        <v>5</v>
      </c>
      <c r="G6" s="26">
        <v>993</v>
      </c>
      <c r="H6" s="26">
        <v>198.6</v>
      </c>
      <c r="I6" s="26">
        <v>19.36</v>
      </c>
      <c r="J6" s="26">
        <v>3.87</v>
      </c>
      <c r="K6" s="26">
        <v>5</v>
      </c>
      <c r="L6" s="26">
        <v>993</v>
      </c>
      <c r="M6" s="26">
        <v>198.6</v>
      </c>
      <c r="N6" s="26">
        <v>10.15</v>
      </c>
      <c r="O6" s="26">
        <v>2.0299999999999998</v>
      </c>
      <c r="P6" s="26">
        <v>5</v>
      </c>
      <c r="Q6" s="26">
        <v>5</v>
      </c>
      <c r="R6" s="26">
        <v>993</v>
      </c>
      <c r="S6" s="26">
        <v>198.6</v>
      </c>
      <c r="T6" s="26">
        <v>4.3600000000000003</v>
      </c>
      <c r="U6" s="26">
        <v>0.872</v>
      </c>
      <c r="V6" s="26">
        <v>0</v>
      </c>
      <c r="W6" s="27">
        <v>0</v>
      </c>
      <c r="X6" s="8"/>
      <c r="Y6" s="8"/>
      <c r="Z6" s="8" t="s">
        <v>14</v>
      </c>
      <c r="AA6" s="8"/>
      <c r="AB6" s="8"/>
      <c r="AC6" s="85"/>
      <c r="AD6" s="8"/>
      <c r="AE6" s="8"/>
      <c r="AF6" s="8"/>
      <c r="AG6" s="127" t="s">
        <v>55</v>
      </c>
      <c r="AH6" s="128">
        <f>J4+J7+J10+J13+J16+J19</f>
        <v>909.60625307082978</v>
      </c>
      <c r="AI6" s="127">
        <f>F4+F7+F10+F13+F16+F19</f>
        <v>13</v>
      </c>
      <c r="AJ6" s="8"/>
      <c r="AK6" s="124" t="s">
        <v>37</v>
      </c>
      <c r="AL6" s="84">
        <v>2.87</v>
      </c>
      <c r="AM6" s="84">
        <f>6.57/5</f>
        <v>1.3140000000000001</v>
      </c>
      <c r="AN6" s="84">
        <v>0.60199999999999998</v>
      </c>
      <c r="AO6" s="8"/>
      <c r="AP6" s="8"/>
      <c r="AQ6" s="8"/>
      <c r="AR6" s="8"/>
      <c r="AS6" s="8"/>
      <c r="AT6" s="8"/>
      <c r="AU6" s="8"/>
      <c r="AV6" s="9"/>
      <c r="AW6" s="8"/>
      <c r="AX6" s="124" t="s">
        <v>37</v>
      </c>
      <c r="AY6" s="84">
        <v>164.6</v>
      </c>
      <c r="AZ6" s="84">
        <v>164.6</v>
      </c>
      <c r="BA6" s="84">
        <v>164.6</v>
      </c>
      <c r="BB6" s="8"/>
      <c r="BC6" s="8"/>
    </row>
    <row r="7" spans="1:55" s="2" customFormat="1" ht="23" x14ac:dyDescent="0.4">
      <c r="A7" s="42"/>
      <c r="B7" s="43"/>
      <c r="C7" s="22">
        <v>20</v>
      </c>
      <c r="D7" s="22">
        <v>1</v>
      </c>
      <c r="E7" s="22">
        <v>5</v>
      </c>
      <c r="F7" s="22">
        <v>5</v>
      </c>
      <c r="G7" s="22">
        <v>1621</v>
      </c>
      <c r="H7" s="22">
        <v>324.2</v>
      </c>
      <c r="I7" s="17">
        <v>148.6564245223995</v>
      </c>
      <c r="J7" s="17">
        <v>29.731284904479899</v>
      </c>
      <c r="K7" s="22">
        <v>5</v>
      </c>
      <c r="L7" s="22">
        <v>1621</v>
      </c>
      <c r="M7" s="22">
        <v>324.2</v>
      </c>
      <c r="N7" s="17">
        <v>71.117088556289559</v>
      </c>
      <c r="O7" s="17">
        <v>14.223417711257913</v>
      </c>
      <c r="P7" s="22">
        <v>5</v>
      </c>
      <c r="Q7" s="22">
        <v>4</v>
      </c>
      <c r="R7" s="22">
        <v>1622</v>
      </c>
      <c r="S7" s="22">
        <v>324.39999999999998</v>
      </c>
      <c r="T7" s="17">
        <v>27.088145189285271</v>
      </c>
      <c r="U7" s="22">
        <v>5.4176290378570542</v>
      </c>
      <c r="V7" s="22">
        <v>1</v>
      </c>
      <c r="W7" s="23">
        <v>0.2</v>
      </c>
      <c r="X7" s="10"/>
      <c r="Y7" s="10"/>
      <c r="Z7" s="10"/>
      <c r="AA7" s="10"/>
      <c r="AB7" s="10"/>
      <c r="AC7" s="86"/>
      <c r="AD7" s="10"/>
      <c r="AE7" s="10"/>
      <c r="AF7" s="10"/>
      <c r="AG7" s="127" t="s">
        <v>56</v>
      </c>
      <c r="AH7" s="128">
        <f>J5+J8+J11+J14+J17+J20</f>
        <v>918.70953063964657</v>
      </c>
      <c r="AI7" s="127">
        <f>F5+F8+F11+F14+F17+F20</f>
        <v>12</v>
      </c>
      <c r="AJ7" s="10"/>
      <c r="AK7" s="124" t="s">
        <v>38</v>
      </c>
      <c r="AL7" s="60">
        <v>3.75</v>
      </c>
      <c r="AM7" s="60">
        <v>2.15</v>
      </c>
      <c r="AN7" s="60">
        <v>0.83399999999999996</v>
      </c>
      <c r="AO7" s="10"/>
      <c r="AP7" s="68"/>
      <c r="AQ7" s="117" t="s">
        <v>72</v>
      </c>
      <c r="AR7" s="117"/>
      <c r="AS7" s="117" t="s">
        <v>73</v>
      </c>
      <c r="AT7" s="117"/>
      <c r="AU7" s="117" t="s">
        <v>34</v>
      </c>
      <c r="AV7" s="118"/>
      <c r="AW7" s="11"/>
      <c r="AX7" s="124" t="s">
        <v>38</v>
      </c>
      <c r="AY7" s="60">
        <v>178.4</v>
      </c>
      <c r="AZ7" s="60">
        <v>178.4</v>
      </c>
      <c r="BA7" s="60">
        <f>AZ7/5</f>
        <v>35.68</v>
      </c>
      <c r="BB7" s="10"/>
      <c r="BC7" s="10"/>
    </row>
    <row r="8" spans="1:55" ht="23" x14ac:dyDescent="0.4">
      <c r="A8" s="18"/>
      <c r="B8" s="19"/>
      <c r="C8" s="62">
        <v>20</v>
      </c>
      <c r="D8" s="62">
        <v>2</v>
      </c>
      <c r="E8" s="62">
        <v>5</v>
      </c>
      <c r="F8" s="62">
        <v>5</v>
      </c>
      <c r="G8" s="62">
        <v>1752</v>
      </c>
      <c r="H8" s="62">
        <v>350.4</v>
      </c>
      <c r="I8" s="63">
        <v>137.32692217826821</v>
      </c>
      <c r="J8" s="63">
        <v>27.46538443565364</v>
      </c>
      <c r="K8" s="62">
        <v>5</v>
      </c>
      <c r="L8" s="62">
        <v>1752</v>
      </c>
      <c r="M8" s="62">
        <v>350.4</v>
      </c>
      <c r="N8" s="63">
        <v>136.39268732070911</v>
      </c>
      <c r="O8" s="63">
        <v>27.278537464141824</v>
      </c>
      <c r="P8" s="62">
        <v>5</v>
      </c>
      <c r="Q8" s="62">
        <v>4</v>
      </c>
      <c r="R8" s="62">
        <v>1753</v>
      </c>
      <c r="S8" s="62">
        <v>350.6</v>
      </c>
      <c r="T8" s="62">
        <v>71.66</v>
      </c>
      <c r="U8" s="62">
        <v>14.331999999999999</v>
      </c>
      <c r="V8" s="62">
        <v>1</v>
      </c>
      <c r="W8" s="64">
        <v>0.2</v>
      </c>
      <c r="X8" s="125"/>
      <c r="Y8" s="8"/>
      <c r="Z8" s="9"/>
      <c r="AA8" s="8"/>
      <c r="AB8" s="125"/>
      <c r="AC8" s="85"/>
      <c r="AD8" s="125"/>
      <c r="AE8" s="125"/>
      <c r="AF8" s="125"/>
      <c r="AG8" s="127" t="s">
        <v>57</v>
      </c>
      <c r="AH8" s="128">
        <f>J6+J9+J12+J15+J18+J21</f>
        <v>940.46026074409315</v>
      </c>
      <c r="AI8" s="127">
        <f>F6+F9+F12+F15+F18+F21</f>
        <v>10</v>
      </c>
      <c r="AJ8" s="125"/>
      <c r="AK8" s="124" t="s">
        <v>39</v>
      </c>
      <c r="AL8" s="58">
        <v>3.87</v>
      </c>
      <c r="AM8" s="58">
        <v>2.0299999999999998</v>
      </c>
      <c r="AN8" s="58">
        <v>0.872</v>
      </c>
      <c r="AO8" s="125"/>
      <c r="AP8" s="129"/>
      <c r="AQ8" s="130" t="s">
        <v>30</v>
      </c>
      <c r="AR8" s="130" t="s">
        <v>35</v>
      </c>
      <c r="AS8" s="130" t="s">
        <v>30</v>
      </c>
      <c r="AT8" s="130" t="s">
        <v>35</v>
      </c>
      <c r="AU8" s="130" t="s">
        <v>30</v>
      </c>
      <c r="AV8" s="131" t="s">
        <v>35</v>
      </c>
      <c r="AW8" s="124"/>
      <c r="AX8" s="124" t="s">
        <v>39</v>
      </c>
      <c r="AY8" s="58">
        <v>198.6</v>
      </c>
      <c r="AZ8" s="58">
        <v>198.6</v>
      </c>
      <c r="BA8" s="58">
        <v>198.6</v>
      </c>
      <c r="BB8" s="125"/>
      <c r="BC8" s="125"/>
    </row>
    <row r="9" spans="1:55" s="5" customFormat="1" ht="23" x14ac:dyDescent="0.4">
      <c r="A9" s="32"/>
      <c r="B9" s="41"/>
      <c r="C9" s="26">
        <v>20</v>
      </c>
      <c r="D9" s="26">
        <v>3</v>
      </c>
      <c r="E9" s="26">
        <v>5</v>
      </c>
      <c r="F9" s="26">
        <v>4</v>
      </c>
      <c r="G9" s="26">
        <v>1944</v>
      </c>
      <c r="H9" s="26">
        <v>388.8</v>
      </c>
      <c r="I9" s="16">
        <v>222.4963772296903</v>
      </c>
      <c r="J9" s="16">
        <v>44.499275445938061</v>
      </c>
      <c r="K9" s="26">
        <v>1</v>
      </c>
      <c r="L9" s="26">
        <v>1952</v>
      </c>
      <c r="M9" s="26">
        <v>390.4</v>
      </c>
      <c r="N9" s="16">
        <v>261.00252056121809</v>
      </c>
      <c r="O9" s="16">
        <v>52.200504112243621</v>
      </c>
      <c r="P9" s="26">
        <v>5</v>
      </c>
      <c r="Q9" s="26">
        <v>4</v>
      </c>
      <c r="R9" s="26">
        <v>1945</v>
      </c>
      <c r="S9" s="26">
        <v>389</v>
      </c>
      <c r="T9" s="26">
        <v>109.67</v>
      </c>
      <c r="U9" s="26">
        <v>21.934000000000001</v>
      </c>
      <c r="V9" s="26">
        <v>1</v>
      </c>
      <c r="W9" s="27">
        <v>0.2</v>
      </c>
      <c r="X9" s="8"/>
      <c r="Y9" s="10"/>
      <c r="Z9" s="11" t="s">
        <v>9</v>
      </c>
      <c r="AA9" s="10"/>
      <c r="AB9" s="8"/>
      <c r="AC9" s="87"/>
      <c r="AD9" s="8"/>
      <c r="AE9" s="8"/>
      <c r="AF9" s="8"/>
      <c r="AG9" s="127" t="s">
        <v>58</v>
      </c>
      <c r="AH9" s="128">
        <f>O4+O7+O10+O13+O19+O16</f>
        <v>860.26123334312274</v>
      </c>
      <c r="AI9" s="127">
        <v>16</v>
      </c>
      <c r="AJ9" s="8"/>
      <c r="AK9" s="124" t="s">
        <v>40</v>
      </c>
      <c r="AL9" s="85">
        <v>29.731284904479899</v>
      </c>
      <c r="AM9" s="85">
        <v>14.223417711257913</v>
      </c>
      <c r="AN9" s="59">
        <v>5.4176290378570542</v>
      </c>
      <c r="AO9" s="8"/>
      <c r="AP9" s="81" t="s">
        <v>70</v>
      </c>
      <c r="AQ9" s="132">
        <f>F22</f>
        <v>35</v>
      </c>
      <c r="AR9" s="9">
        <f>F46</f>
        <v>34</v>
      </c>
      <c r="AS9" s="133">
        <f>K22</f>
        <v>42</v>
      </c>
      <c r="AT9" s="91">
        <f>K46</f>
        <v>28</v>
      </c>
      <c r="AU9" s="90">
        <f>P22</f>
        <v>53</v>
      </c>
      <c r="AV9" s="108">
        <f>P46</f>
        <v>54</v>
      </c>
      <c r="AW9" s="9"/>
      <c r="AX9" s="124" t="s">
        <v>40</v>
      </c>
      <c r="AY9" s="59">
        <v>324.2</v>
      </c>
      <c r="AZ9" s="59">
        <v>324.2</v>
      </c>
      <c r="BA9" s="59">
        <v>324.39999999999998</v>
      </c>
      <c r="BB9" s="8"/>
      <c r="BC9" s="8"/>
    </row>
    <row r="10" spans="1:55" s="2" customFormat="1" ht="23" x14ac:dyDescent="0.4">
      <c r="A10" s="42"/>
      <c r="B10" s="43"/>
      <c r="C10" s="22">
        <v>30</v>
      </c>
      <c r="D10" s="22">
        <v>1</v>
      </c>
      <c r="E10" s="22">
        <v>5</v>
      </c>
      <c r="F10" s="22">
        <v>3</v>
      </c>
      <c r="G10" s="22">
        <v>2442</v>
      </c>
      <c r="H10" s="22">
        <v>488.4</v>
      </c>
      <c r="I10" s="17">
        <v>374.06399869918698</v>
      </c>
      <c r="J10" s="17">
        <v>74.812799739837402</v>
      </c>
      <c r="K10" s="22">
        <v>5</v>
      </c>
      <c r="L10" s="22">
        <v>2436</v>
      </c>
      <c r="M10" s="22">
        <v>487.2</v>
      </c>
      <c r="N10" s="17">
        <v>293.17803716659392</v>
      </c>
      <c r="O10" s="17">
        <v>58.635607433318782</v>
      </c>
      <c r="P10" s="22">
        <v>5</v>
      </c>
      <c r="Q10" s="22">
        <v>4</v>
      </c>
      <c r="R10" s="22">
        <v>2437</v>
      </c>
      <c r="S10" s="22">
        <v>487.4</v>
      </c>
      <c r="T10" s="17">
        <v>249.39830160140974</v>
      </c>
      <c r="U10" s="22">
        <v>49.87966032028195</v>
      </c>
      <c r="V10" s="22">
        <v>1</v>
      </c>
      <c r="W10" s="23">
        <v>0.2</v>
      </c>
      <c r="X10" s="10"/>
      <c r="Y10" s="6"/>
      <c r="Z10" s="7"/>
      <c r="AA10" s="6"/>
      <c r="AB10" s="10"/>
      <c r="AC10" s="86"/>
      <c r="AD10" s="10"/>
      <c r="AE10" s="10"/>
      <c r="AF10" s="10"/>
      <c r="AG10" s="127" t="s">
        <v>59</v>
      </c>
      <c r="AH10" s="128">
        <f>O5+O8+O11+O14+O20+O17</f>
        <v>1003.2271333058668</v>
      </c>
      <c r="AI10" s="127">
        <v>15</v>
      </c>
      <c r="AJ10" s="10"/>
      <c r="AK10" s="124" t="s">
        <v>41</v>
      </c>
      <c r="AL10" s="85">
        <v>27.46538443565364</v>
      </c>
      <c r="AM10" s="85">
        <v>27.278537464141824</v>
      </c>
      <c r="AN10" s="59">
        <v>14.331999999999999</v>
      </c>
      <c r="AO10" s="10"/>
      <c r="AP10" s="134" t="s">
        <v>20</v>
      </c>
      <c r="AQ10" s="135">
        <f>G22</f>
        <v>207824</v>
      </c>
      <c r="AR10" s="11">
        <f>G46</f>
        <v>120117</v>
      </c>
      <c r="AS10" s="136">
        <f>L22</f>
        <v>66035</v>
      </c>
      <c r="AT10" s="71">
        <f>L46</f>
        <v>62361</v>
      </c>
      <c r="AU10" s="70">
        <f>R22</f>
        <v>75326</v>
      </c>
      <c r="AV10" s="109">
        <f>R46</f>
        <v>73521</v>
      </c>
      <c r="AW10" s="11"/>
      <c r="AX10" s="124" t="s">
        <v>41</v>
      </c>
      <c r="AY10" s="59">
        <v>350.4</v>
      </c>
      <c r="AZ10" s="59">
        <v>350.4</v>
      </c>
      <c r="BA10" s="59">
        <v>350.6</v>
      </c>
      <c r="BB10" s="10"/>
      <c r="BC10" s="10"/>
    </row>
    <row r="11" spans="1:55" s="3" customFormat="1" ht="23" x14ac:dyDescent="0.4">
      <c r="A11" s="31"/>
      <c r="B11" s="40"/>
      <c r="C11" s="24">
        <v>30</v>
      </c>
      <c r="D11" s="24">
        <v>2</v>
      </c>
      <c r="E11" s="24">
        <v>5</v>
      </c>
      <c r="F11" s="24">
        <v>2</v>
      </c>
      <c r="G11" s="24">
        <v>2679</v>
      </c>
      <c r="H11" s="24">
        <v>535.79999999999995</v>
      </c>
      <c r="I11" s="15">
        <v>422.46819233894149</v>
      </c>
      <c r="J11" s="15">
        <v>84.493638467788301</v>
      </c>
      <c r="K11" s="24">
        <v>5</v>
      </c>
      <c r="L11" s="24">
        <v>2646</v>
      </c>
      <c r="M11" s="24">
        <v>529.20000000000005</v>
      </c>
      <c r="N11" s="15">
        <v>866.2512397766111</v>
      </c>
      <c r="O11" s="15">
        <v>173.25024795532221</v>
      </c>
      <c r="P11" s="24">
        <v>5</v>
      </c>
      <c r="Q11" s="24">
        <v>3</v>
      </c>
      <c r="R11" s="24">
        <v>2648</v>
      </c>
      <c r="S11" s="24">
        <v>529.6</v>
      </c>
      <c r="T11" s="15">
        <v>127.0725190639493</v>
      </c>
      <c r="U11" s="24">
        <v>25.41450381278986</v>
      </c>
      <c r="V11" s="24">
        <v>1</v>
      </c>
      <c r="W11" s="25">
        <v>0.4</v>
      </c>
      <c r="X11" s="6"/>
      <c r="Y11" s="6"/>
      <c r="Z11" s="6"/>
      <c r="AA11" s="6"/>
      <c r="AB11" s="6"/>
      <c r="AC11" s="85"/>
      <c r="AD11" s="6"/>
      <c r="AE11" s="6"/>
      <c r="AF11" s="6"/>
      <c r="AG11" s="127" t="s">
        <v>60</v>
      </c>
      <c r="AH11" s="128">
        <f>O6+O9+O12+O15+O21+O18</f>
        <v>1098.5976174958532</v>
      </c>
      <c r="AI11" s="127">
        <v>11</v>
      </c>
      <c r="AJ11" s="6"/>
      <c r="AK11" s="124" t="s">
        <v>42</v>
      </c>
      <c r="AL11" s="86">
        <v>44.499275445938061</v>
      </c>
      <c r="AM11" s="86">
        <v>52.200504112243621</v>
      </c>
      <c r="AN11" s="58">
        <v>21.934000000000001</v>
      </c>
      <c r="AO11" s="6"/>
      <c r="AP11" s="134"/>
      <c r="AQ11" s="135">
        <f>H22</f>
        <v>41564.799999999996</v>
      </c>
      <c r="AR11" s="7">
        <f>H46</f>
        <v>24023.4</v>
      </c>
      <c r="AS11" s="136">
        <f>M22</f>
        <v>14650.633333333335</v>
      </c>
      <c r="AT11" s="71">
        <f>M46</f>
        <v>14596.883333333333</v>
      </c>
      <c r="AU11" s="70">
        <f>S22</f>
        <v>15065.199999999999</v>
      </c>
      <c r="AV11" s="109">
        <f>S46</f>
        <v>14704.2</v>
      </c>
      <c r="AW11" s="7"/>
      <c r="AX11" s="124" t="s">
        <v>42</v>
      </c>
      <c r="AY11" s="58">
        <v>388.8</v>
      </c>
      <c r="AZ11" s="58">
        <v>390.4</v>
      </c>
      <c r="BA11" s="58">
        <v>389</v>
      </c>
      <c r="BB11" s="6"/>
      <c r="BC11" s="6"/>
    </row>
    <row r="12" spans="1:55" s="5" customFormat="1" ht="23" x14ac:dyDescent="0.4">
      <c r="A12" s="32"/>
      <c r="B12" s="41"/>
      <c r="C12" s="26">
        <v>30</v>
      </c>
      <c r="D12" s="26">
        <v>3</v>
      </c>
      <c r="E12" s="26">
        <v>5</v>
      </c>
      <c r="F12" s="26">
        <v>1</v>
      </c>
      <c r="G12" s="26">
        <v>3098</v>
      </c>
      <c r="H12" s="26">
        <v>619.6</v>
      </c>
      <c r="I12" s="16">
        <v>433.37559342384145</v>
      </c>
      <c r="J12" s="16">
        <v>86.675118684768293</v>
      </c>
      <c r="K12" s="26">
        <v>5</v>
      </c>
      <c r="L12" s="26">
        <v>2925</v>
      </c>
      <c r="M12" s="26">
        <v>585</v>
      </c>
      <c r="N12" s="16">
        <v>1218.6557283401464</v>
      </c>
      <c r="O12" s="16">
        <v>243.73114566802928</v>
      </c>
      <c r="P12" s="26">
        <v>5</v>
      </c>
      <c r="Q12" s="26">
        <v>2</v>
      </c>
      <c r="R12" s="26">
        <v>2930</v>
      </c>
      <c r="S12" s="26">
        <v>586</v>
      </c>
      <c r="T12" s="16">
        <v>275.31686282157881</v>
      </c>
      <c r="U12" s="26">
        <v>55.063372564315763</v>
      </c>
      <c r="V12" s="26">
        <v>2</v>
      </c>
      <c r="W12" s="27">
        <v>1</v>
      </c>
      <c r="X12" s="8"/>
      <c r="Y12" s="9"/>
      <c r="Z12" s="8"/>
      <c r="AA12" s="8"/>
      <c r="AB12" s="8"/>
      <c r="AC12" s="87"/>
      <c r="AD12" s="8"/>
      <c r="AE12" s="8"/>
      <c r="AF12" s="8"/>
      <c r="AG12" s="127" t="s">
        <v>61</v>
      </c>
      <c r="AH12" s="127">
        <f>U4+U7+U10+U13+U16+U19</f>
        <v>790.21792863654991</v>
      </c>
      <c r="AI12" s="127">
        <f>P4+P7+P10+P13+P16+P19</f>
        <v>18</v>
      </c>
      <c r="AJ12" s="8"/>
      <c r="AK12" s="124" t="s">
        <v>43</v>
      </c>
      <c r="AL12" s="85">
        <v>74.812799739837402</v>
      </c>
      <c r="AM12" s="85">
        <v>58.635607433318782</v>
      </c>
      <c r="AN12" s="59">
        <v>49.87966032028195</v>
      </c>
      <c r="AO12" s="8"/>
      <c r="AP12" s="134" t="s">
        <v>71</v>
      </c>
      <c r="AQ12" s="135">
        <f>I22</f>
        <v>13843.910222272849</v>
      </c>
      <c r="AR12" s="111">
        <f>I46</f>
        <v>13791.899834632843</v>
      </c>
      <c r="AS12" s="136">
        <f>N22</f>
        <v>13108.500265521981</v>
      </c>
      <c r="AT12" s="71">
        <f>N46</f>
        <v>11455.765733957269</v>
      </c>
      <c r="AU12" s="70">
        <f>T22</f>
        <v>12339.356917037943</v>
      </c>
      <c r="AV12" s="109">
        <f>T46</f>
        <v>12267.291231870631</v>
      </c>
      <c r="AW12" s="9"/>
      <c r="AX12" s="124" t="s">
        <v>43</v>
      </c>
      <c r="AY12" s="59">
        <v>488.4</v>
      </c>
      <c r="AZ12" s="59">
        <v>487.2</v>
      </c>
      <c r="BA12" s="59">
        <v>487.4</v>
      </c>
      <c r="BB12" s="8"/>
      <c r="BC12" s="8"/>
    </row>
    <row r="13" spans="1:55" s="2" customFormat="1" ht="23" x14ac:dyDescent="0.4">
      <c r="A13" s="42"/>
      <c r="B13" s="43"/>
      <c r="C13" s="22">
        <v>50</v>
      </c>
      <c r="D13" s="22">
        <v>1</v>
      </c>
      <c r="E13" s="22">
        <v>5</v>
      </c>
      <c r="F13" s="22">
        <v>0</v>
      </c>
      <c r="G13" s="22">
        <v>4364</v>
      </c>
      <c r="H13" s="22">
        <v>872.8</v>
      </c>
      <c r="I13" s="17">
        <v>1000.713170051572</v>
      </c>
      <c r="J13" s="17">
        <v>200.1426340103144</v>
      </c>
      <c r="K13" s="22">
        <v>1</v>
      </c>
      <c r="L13" s="22">
        <v>4023</v>
      </c>
      <c r="M13" s="22">
        <v>804.6</v>
      </c>
      <c r="N13" s="17">
        <v>928.60149812698205</v>
      </c>
      <c r="O13" s="17">
        <v>185.72029962539642</v>
      </c>
      <c r="P13" s="22">
        <v>2</v>
      </c>
      <c r="Q13" s="22" t="s">
        <v>12</v>
      </c>
      <c r="R13" s="22">
        <v>4003</v>
      </c>
      <c r="S13" s="22">
        <v>800.6</v>
      </c>
      <c r="T13" s="17">
        <v>748.79094743728501</v>
      </c>
      <c r="U13" s="22">
        <v>149.758189487457</v>
      </c>
      <c r="V13" s="22" t="s">
        <v>12</v>
      </c>
      <c r="W13" s="23" t="s">
        <v>12</v>
      </c>
      <c r="X13" s="11"/>
      <c r="Y13" s="11"/>
      <c r="Z13" s="10"/>
      <c r="AA13" s="10"/>
      <c r="AB13" s="10"/>
      <c r="AC13" s="86"/>
      <c r="AD13" s="10"/>
      <c r="AE13" s="10"/>
      <c r="AF13" s="10"/>
      <c r="AG13" s="127" t="s">
        <v>62</v>
      </c>
      <c r="AH13" s="127">
        <f>U5+U8+U11+U14+U17+U20</f>
        <v>800.87544867133965</v>
      </c>
      <c r="AI13" s="127">
        <f>P5+P8+P11+P14+P17+P20</f>
        <v>18</v>
      </c>
      <c r="AJ13" s="10"/>
      <c r="AK13" s="124" t="s">
        <v>44</v>
      </c>
      <c r="AL13" s="87">
        <v>84.493638467788301</v>
      </c>
      <c r="AM13" s="87">
        <v>173.25024795532221</v>
      </c>
      <c r="AN13" s="60">
        <v>25.41450381278986</v>
      </c>
      <c r="AO13" s="10"/>
      <c r="AP13" s="137"/>
      <c r="AQ13" s="97">
        <f>J22</f>
        <v>2768.7760444545693</v>
      </c>
      <c r="AR13" s="112">
        <f>J46</f>
        <v>2758.3799669265686</v>
      </c>
      <c r="AS13" s="76">
        <f>O22</f>
        <v>2962.0859841448428</v>
      </c>
      <c r="AT13" s="76">
        <f>O46</f>
        <v>2610.2221755067449</v>
      </c>
      <c r="AU13" s="75">
        <f>U22</f>
        <v>2467.8533834075888</v>
      </c>
      <c r="AV13" s="110">
        <f>U46</f>
        <v>2453.4582463741258</v>
      </c>
      <c r="AW13" s="10"/>
      <c r="AX13" s="124" t="s">
        <v>44</v>
      </c>
      <c r="AY13" s="60">
        <v>535.79999999999995</v>
      </c>
      <c r="AZ13" s="60">
        <v>529.20000000000005</v>
      </c>
      <c r="BA13" s="60">
        <v>529.6</v>
      </c>
      <c r="BB13" s="10"/>
      <c r="BC13" s="10"/>
    </row>
    <row r="14" spans="1:55" s="3" customFormat="1" ht="23" x14ac:dyDescent="0.4">
      <c r="A14" s="31"/>
      <c r="B14" s="40"/>
      <c r="C14" s="24">
        <v>50</v>
      </c>
      <c r="D14" s="24">
        <v>2</v>
      </c>
      <c r="E14" s="24">
        <v>5</v>
      </c>
      <c r="F14" s="24">
        <v>0</v>
      </c>
      <c r="G14" s="24">
        <v>4737</v>
      </c>
      <c r="H14" s="24">
        <v>947.4</v>
      </c>
      <c r="I14" s="15">
        <v>1002.6490752696971</v>
      </c>
      <c r="J14" s="15">
        <v>200.52981505393942</v>
      </c>
      <c r="K14" s="24">
        <v>0</v>
      </c>
      <c r="L14" s="24">
        <v>4337</v>
      </c>
      <c r="M14" s="24">
        <v>867.4</v>
      </c>
      <c r="N14" s="15">
        <v>1000.461604118345</v>
      </c>
      <c r="O14" s="15">
        <v>200.09232082366901</v>
      </c>
      <c r="P14" s="24">
        <v>2</v>
      </c>
      <c r="Q14" s="24" t="s">
        <v>12</v>
      </c>
      <c r="R14" s="24">
        <v>4331</v>
      </c>
      <c r="S14" s="24">
        <v>866.2</v>
      </c>
      <c r="T14" s="15">
        <v>799.79111385345357</v>
      </c>
      <c r="U14" s="24">
        <v>159.95822277069072</v>
      </c>
      <c r="V14" s="24" t="s">
        <v>12</v>
      </c>
      <c r="W14" s="25" t="s">
        <v>12</v>
      </c>
      <c r="X14" s="6"/>
      <c r="Y14" s="6"/>
      <c r="Z14" s="6"/>
      <c r="AA14" s="6"/>
      <c r="AB14" s="6"/>
      <c r="AC14" s="85"/>
      <c r="AD14" s="6"/>
      <c r="AE14" s="6"/>
      <c r="AF14" s="6"/>
      <c r="AG14" s="127" t="s">
        <v>63</v>
      </c>
      <c r="AH14" s="127">
        <f>U6+U9+U12+U15+U18+U21</f>
        <v>876.76000609969924</v>
      </c>
      <c r="AI14" s="127">
        <f>P6+P9+P12+P15+P18+P21</f>
        <v>17</v>
      </c>
      <c r="AJ14" s="6"/>
      <c r="AK14" s="124" t="s">
        <v>45</v>
      </c>
      <c r="AL14" s="86">
        <v>86.675118684768293</v>
      </c>
      <c r="AM14" s="86">
        <v>243.73114566802928</v>
      </c>
      <c r="AN14" s="58">
        <v>55.063372564315763</v>
      </c>
      <c r="AO14" s="6"/>
      <c r="AP14" s="65"/>
      <c r="AQ14" s="65"/>
      <c r="AR14" s="65"/>
      <c r="AS14" s="65"/>
      <c r="AT14" s="65"/>
      <c r="AU14" s="65"/>
      <c r="AV14" s="6"/>
      <c r="AW14" s="6"/>
      <c r="AX14" s="124" t="s">
        <v>45</v>
      </c>
      <c r="AY14" s="58">
        <v>619.6</v>
      </c>
      <c r="AZ14" s="58">
        <v>585</v>
      </c>
      <c r="BA14" s="58">
        <v>586</v>
      </c>
      <c r="BB14" s="6"/>
      <c r="BC14" s="6"/>
    </row>
    <row r="15" spans="1:55" s="5" customFormat="1" ht="23" x14ac:dyDescent="0.4">
      <c r="A15" s="32"/>
      <c r="B15" s="41"/>
      <c r="C15" s="26">
        <v>50</v>
      </c>
      <c r="D15" s="26">
        <v>3</v>
      </c>
      <c r="E15" s="26">
        <v>5</v>
      </c>
      <c r="F15" s="26">
        <v>0</v>
      </c>
      <c r="G15" s="26">
        <v>5171</v>
      </c>
      <c r="H15" s="26">
        <v>1034.2</v>
      </c>
      <c r="I15" s="16">
        <v>1001.1895959377268</v>
      </c>
      <c r="J15" s="16">
        <v>200.23791918754537</v>
      </c>
      <c r="K15" s="26" t="s">
        <v>11</v>
      </c>
      <c r="L15" s="26">
        <v>3851</v>
      </c>
      <c r="M15" s="26">
        <v>962.75</v>
      </c>
      <c r="N15" s="16">
        <v>800.32557988166593</v>
      </c>
      <c r="O15" s="16">
        <v>200.1</v>
      </c>
      <c r="P15" s="26">
        <v>1</v>
      </c>
      <c r="Q15" s="26" t="s">
        <v>12</v>
      </c>
      <c r="R15" s="26">
        <v>4703</v>
      </c>
      <c r="S15" s="26">
        <v>940.6</v>
      </c>
      <c r="T15" s="16">
        <v>991.99290323257105</v>
      </c>
      <c r="U15" s="26">
        <v>198.3985806465142</v>
      </c>
      <c r="V15" s="26" t="s">
        <v>12</v>
      </c>
      <c r="W15" s="27" t="s">
        <v>12</v>
      </c>
      <c r="X15" s="8"/>
      <c r="Y15" s="8"/>
      <c r="Z15" s="8"/>
      <c r="AA15" s="8"/>
      <c r="AB15" s="8"/>
      <c r="AC15" s="87"/>
      <c r="AD15" s="66"/>
      <c r="AE15" s="66"/>
      <c r="AF15" s="66"/>
      <c r="AG15" s="66"/>
      <c r="AH15" s="66"/>
      <c r="AI15" s="66"/>
      <c r="AJ15" s="66"/>
      <c r="AK15" s="124" t="s">
        <v>46</v>
      </c>
      <c r="AL15" s="85">
        <v>200.1426340103144</v>
      </c>
      <c r="AM15" s="85">
        <v>185.72029962539642</v>
      </c>
      <c r="AN15" s="59">
        <v>149.758189487457</v>
      </c>
      <c r="AO15" s="8"/>
      <c r="AP15" s="8"/>
      <c r="AQ15" s="8"/>
      <c r="AR15" s="8"/>
      <c r="AS15" s="8"/>
      <c r="AT15" s="8"/>
      <c r="AU15" s="8"/>
      <c r="AV15" s="8"/>
      <c r="AW15" s="8"/>
      <c r="AX15" s="124" t="s">
        <v>46</v>
      </c>
      <c r="AY15" s="59">
        <v>872.8</v>
      </c>
      <c r="AZ15" s="59">
        <v>804.6</v>
      </c>
      <c r="BA15" s="59">
        <v>800.6</v>
      </c>
      <c r="BB15" s="8"/>
      <c r="BC15" s="8"/>
    </row>
    <row r="16" spans="1:55" s="2" customFormat="1" ht="23" x14ac:dyDescent="0.4">
      <c r="A16" s="42"/>
      <c r="B16" s="43"/>
      <c r="C16" s="22">
        <v>75</v>
      </c>
      <c r="D16" s="22">
        <v>1</v>
      </c>
      <c r="E16" s="22">
        <v>5</v>
      </c>
      <c r="F16" s="22">
        <v>0</v>
      </c>
      <c r="G16" s="22">
        <v>23630</v>
      </c>
      <c r="H16" s="22">
        <v>4726</v>
      </c>
      <c r="I16" s="17">
        <v>1502.0769288539873</v>
      </c>
      <c r="J16" s="17">
        <v>300.41538577079746</v>
      </c>
      <c r="K16" s="22">
        <v>0</v>
      </c>
      <c r="L16" s="22">
        <v>6118</v>
      </c>
      <c r="M16" s="22">
        <v>1223.5999999999999</v>
      </c>
      <c r="N16" s="17">
        <v>1500.6795160770391</v>
      </c>
      <c r="O16" s="17">
        <v>300.13590321540784</v>
      </c>
      <c r="P16" s="22">
        <v>0</v>
      </c>
      <c r="Q16" s="22" t="s">
        <v>12</v>
      </c>
      <c r="R16" s="22">
        <v>6088</v>
      </c>
      <c r="S16" s="22">
        <v>1217.5999999999999</v>
      </c>
      <c r="T16" s="17">
        <v>1500.908792972564</v>
      </c>
      <c r="U16" s="22">
        <v>300.18175859451281</v>
      </c>
      <c r="V16" s="22" t="s">
        <v>12</v>
      </c>
      <c r="W16" s="23" t="s">
        <v>12</v>
      </c>
      <c r="X16" s="10"/>
      <c r="Y16" s="10"/>
      <c r="Z16" s="10"/>
      <c r="AA16" s="10"/>
      <c r="AB16" s="10"/>
      <c r="AC16" s="86"/>
      <c r="AD16" s="66"/>
      <c r="AE16" s="66"/>
      <c r="AF16" s="66"/>
      <c r="AG16" s="58"/>
      <c r="AH16" s="12" t="s">
        <v>31</v>
      </c>
      <c r="AI16" s="99" t="s">
        <v>32</v>
      </c>
      <c r="AJ16" s="66"/>
      <c r="AK16" s="124" t="s">
        <v>47</v>
      </c>
      <c r="AL16" s="87">
        <v>200.52981505393942</v>
      </c>
      <c r="AM16" s="87">
        <v>200.09232082366901</v>
      </c>
      <c r="AN16" s="60">
        <v>159.95822277069072</v>
      </c>
      <c r="AO16" s="10"/>
      <c r="AP16" s="10"/>
      <c r="AQ16" s="10"/>
      <c r="AR16" s="99"/>
      <c r="AS16" s="10"/>
      <c r="AT16" s="10"/>
      <c r="AU16" s="10"/>
      <c r="AV16" s="10"/>
      <c r="AW16" s="10"/>
      <c r="AX16" s="124" t="s">
        <v>47</v>
      </c>
      <c r="AY16" s="60">
        <v>947.4</v>
      </c>
      <c r="AZ16" s="60">
        <v>867.4</v>
      </c>
      <c r="BA16" s="60">
        <v>866.2</v>
      </c>
      <c r="BB16" s="10"/>
      <c r="BC16" s="10"/>
    </row>
    <row r="17" spans="1:75" s="3" customFormat="1" ht="23" x14ac:dyDescent="0.4">
      <c r="A17" s="31"/>
      <c r="B17" s="40"/>
      <c r="C17" s="24">
        <v>75</v>
      </c>
      <c r="D17" s="24">
        <v>2</v>
      </c>
      <c r="E17" s="24">
        <v>5</v>
      </c>
      <c r="F17" s="24">
        <v>0</v>
      </c>
      <c r="G17" s="24">
        <v>25688</v>
      </c>
      <c r="H17" s="24">
        <v>5137.6000000000004</v>
      </c>
      <c r="I17" s="15">
        <v>1502.463513851163</v>
      </c>
      <c r="J17" s="15">
        <v>300.4927027702326</v>
      </c>
      <c r="K17" s="24" t="s">
        <v>11</v>
      </c>
      <c r="L17" s="24">
        <v>5282</v>
      </c>
      <c r="M17" s="24">
        <v>1320.5</v>
      </c>
      <c r="N17" s="15">
        <v>1200.5444686412789</v>
      </c>
      <c r="O17" s="15">
        <v>300.2</v>
      </c>
      <c r="P17" s="24">
        <v>0</v>
      </c>
      <c r="Q17" s="24" t="s">
        <v>12</v>
      </c>
      <c r="R17" s="24">
        <v>6588</v>
      </c>
      <c r="S17" s="24">
        <v>1317.6</v>
      </c>
      <c r="T17" s="15">
        <v>1500.6539089679691</v>
      </c>
      <c r="U17" s="24">
        <v>300.13078179359383</v>
      </c>
      <c r="V17" s="24" t="s">
        <v>12</v>
      </c>
      <c r="W17" s="25" t="s">
        <v>12</v>
      </c>
      <c r="X17" s="6"/>
      <c r="Y17" s="6"/>
      <c r="Z17" s="6"/>
      <c r="AA17" s="6"/>
      <c r="AB17" s="6"/>
      <c r="AC17" s="85"/>
      <c r="AD17" s="66"/>
      <c r="AE17" s="66"/>
      <c r="AF17" s="66"/>
      <c r="AG17" s="127" t="s">
        <v>55</v>
      </c>
      <c r="AH17" s="128">
        <f>H19+H16+H13+H10+H7+H4</f>
        <v>12926.8</v>
      </c>
      <c r="AI17" s="127">
        <v>13</v>
      </c>
      <c r="AJ17" s="66"/>
      <c r="AK17" s="124" t="s">
        <v>48</v>
      </c>
      <c r="AL17" s="86">
        <v>200.23791918754537</v>
      </c>
      <c r="AM17" s="86">
        <v>200.1</v>
      </c>
      <c r="AN17" s="58">
        <v>198.3985806465142</v>
      </c>
      <c r="AO17" s="6"/>
      <c r="AP17" s="6"/>
      <c r="AQ17" s="6"/>
      <c r="AR17" s="6"/>
      <c r="AS17" s="6"/>
      <c r="AT17" s="6"/>
      <c r="AU17" s="6"/>
      <c r="AV17" s="6"/>
      <c r="AW17" s="6"/>
      <c r="AX17" s="124" t="s">
        <v>48</v>
      </c>
      <c r="AY17" s="58">
        <v>1034.2</v>
      </c>
      <c r="AZ17" s="58">
        <v>962.75</v>
      </c>
      <c r="BA17" s="58">
        <v>940.6</v>
      </c>
      <c r="BB17" s="6"/>
      <c r="BC17" s="6"/>
    </row>
    <row r="18" spans="1:75" s="5" customFormat="1" ht="23" x14ac:dyDescent="0.4">
      <c r="A18" s="32"/>
      <c r="B18" s="41"/>
      <c r="C18" s="26">
        <v>75</v>
      </c>
      <c r="D18" s="26">
        <v>3</v>
      </c>
      <c r="E18" s="26">
        <v>5</v>
      </c>
      <c r="F18" s="26">
        <v>0</v>
      </c>
      <c r="G18" s="26">
        <v>24276</v>
      </c>
      <c r="H18" s="26">
        <v>4855.2</v>
      </c>
      <c r="I18" s="16">
        <v>1510.0034613609291</v>
      </c>
      <c r="J18" s="16">
        <v>302.0006922721858</v>
      </c>
      <c r="K18" s="26">
        <v>0</v>
      </c>
      <c r="L18" s="26">
        <v>7280</v>
      </c>
      <c r="M18" s="26">
        <v>1456</v>
      </c>
      <c r="N18" s="16">
        <v>1500.8357145786263</v>
      </c>
      <c r="O18" s="16">
        <v>300.16714291572526</v>
      </c>
      <c r="P18" s="26">
        <v>0</v>
      </c>
      <c r="Q18" s="26" t="s">
        <v>12</v>
      </c>
      <c r="R18" s="26">
        <v>7237</v>
      </c>
      <c r="S18" s="26">
        <v>1447.4</v>
      </c>
      <c r="T18" s="16">
        <v>1500.73092126846</v>
      </c>
      <c r="U18" s="26">
        <v>300.14618425369201</v>
      </c>
      <c r="V18" s="26" t="s">
        <v>12</v>
      </c>
      <c r="W18" s="27" t="s">
        <v>12</v>
      </c>
      <c r="X18" s="8"/>
      <c r="Y18" s="125"/>
      <c r="Z18" s="125"/>
      <c r="AA18" s="125"/>
      <c r="AB18" s="125"/>
      <c r="AC18" s="87"/>
      <c r="AD18" s="66"/>
      <c r="AE18" s="66"/>
      <c r="AF18" s="66"/>
      <c r="AG18" s="127" t="s">
        <v>56</v>
      </c>
      <c r="AH18" s="128">
        <f t="shared" ref="AH18:AH19" si="0">H20+H17+H14+H11+H8+H5</f>
        <v>13998.999999999998</v>
      </c>
      <c r="AI18" s="127">
        <v>12</v>
      </c>
      <c r="AJ18" s="66"/>
      <c r="AK18" s="124" t="s">
        <v>49</v>
      </c>
      <c r="AL18" s="85">
        <v>300.41538577079746</v>
      </c>
      <c r="AM18" s="85">
        <v>300.13590321540784</v>
      </c>
      <c r="AN18" s="59">
        <v>300.18175859451281</v>
      </c>
      <c r="AO18" s="8"/>
      <c r="AP18" s="8"/>
      <c r="AQ18" s="125"/>
      <c r="AR18" s="125"/>
      <c r="AS18" s="125"/>
      <c r="AT18" s="125"/>
      <c r="AU18" s="125"/>
      <c r="AV18" s="124"/>
      <c r="AW18" s="8"/>
      <c r="AX18" s="124" t="s">
        <v>49</v>
      </c>
      <c r="AY18" s="59">
        <v>4726</v>
      </c>
      <c r="AZ18" s="59">
        <v>1223.5999999999999</v>
      </c>
      <c r="BA18" s="59">
        <v>1217.5999999999999</v>
      </c>
      <c r="BB18" s="8"/>
      <c r="BC18" s="8"/>
    </row>
    <row r="19" spans="1:75" s="2" customFormat="1" ht="23" x14ac:dyDescent="0.4">
      <c r="A19" s="42"/>
      <c r="B19" s="43"/>
      <c r="C19" s="22">
        <v>100</v>
      </c>
      <c r="D19" s="22">
        <v>1</v>
      </c>
      <c r="E19" s="22">
        <v>5</v>
      </c>
      <c r="F19" s="22">
        <v>0</v>
      </c>
      <c r="G19" s="22">
        <v>31754</v>
      </c>
      <c r="H19" s="22">
        <v>6350.8</v>
      </c>
      <c r="I19" s="17">
        <v>1508.1707432270027</v>
      </c>
      <c r="J19" s="17">
        <v>301.63414864540056</v>
      </c>
      <c r="K19" s="22">
        <v>0</v>
      </c>
      <c r="L19" s="22">
        <v>8091</v>
      </c>
      <c r="M19" s="22">
        <v>1618.2</v>
      </c>
      <c r="N19" s="17">
        <v>1501.160026788709</v>
      </c>
      <c r="O19" s="17">
        <v>300.2320053577418</v>
      </c>
      <c r="P19" s="22">
        <v>1</v>
      </c>
      <c r="Q19" s="22" t="s">
        <v>12</v>
      </c>
      <c r="R19" s="22">
        <v>8048</v>
      </c>
      <c r="S19" s="22">
        <v>1609.6</v>
      </c>
      <c r="T19" s="17">
        <v>1421.8934559822051</v>
      </c>
      <c r="U19" s="22">
        <v>284.37869119644103</v>
      </c>
      <c r="V19" s="26" t="s">
        <v>12</v>
      </c>
      <c r="W19" s="27" t="s">
        <v>12</v>
      </c>
      <c r="X19" s="10"/>
      <c r="Y19" s="125"/>
      <c r="Z19" s="125"/>
      <c r="AA19" s="125"/>
      <c r="AB19" s="125"/>
      <c r="AC19" s="86"/>
      <c r="AD19" s="66"/>
      <c r="AE19" s="66"/>
      <c r="AF19" s="66"/>
      <c r="AG19" s="127" t="s">
        <v>57</v>
      </c>
      <c r="AH19" s="128">
        <f t="shared" si="0"/>
        <v>14639</v>
      </c>
      <c r="AI19" s="127">
        <v>10</v>
      </c>
      <c r="AJ19" s="66"/>
      <c r="AK19" s="124" t="s">
        <v>50</v>
      </c>
      <c r="AL19" s="87">
        <v>300.4927027702326</v>
      </c>
      <c r="AM19" s="87">
        <v>300.2</v>
      </c>
      <c r="AN19" s="60">
        <v>300.13078179359383</v>
      </c>
      <c r="AO19" s="10"/>
      <c r="AP19" s="10"/>
      <c r="AQ19" s="125"/>
      <c r="AR19" s="125"/>
      <c r="AS19" s="125"/>
      <c r="AT19" s="125"/>
      <c r="AU19" s="125"/>
      <c r="AV19" s="124"/>
      <c r="AW19" s="11"/>
      <c r="AX19" s="124" t="s">
        <v>50</v>
      </c>
      <c r="AY19" s="60">
        <v>5137.6000000000004</v>
      </c>
      <c r="AZ19" s="60">
        <v>1320.5</v>
      </c>
      <c r="BA19" s="60">
        <v>1317.6</v>
      </c>
      <c r="BB19" s="10"/>
      <c r="BC19" s="10"/>
      <c r="BD19" s="10"/>
      <c r="BE19" s="10"/>
      <c r="BF19" s="10"/>
      <c r="BG19" s="10"/>
      <c r="BH19" s="10"/>
      <c r="BI19" s="10"/>
    </row>
    <row r="20" spans="1:75" s="3" customFormat="1" ht="23" x14ac:dyDescent="0.4">
      <c r="A20" s="31"/>
      <c r="B20" s="40"/>
      <c r="C20" s="24">
        <v>100</v>
      </c>
      <c r="D20" s="24">
        <v>2</v>
      </c>
      <c r="E20" s="24">
        <v>5</v>
      </c>
      <c r="F20" s="24">
        <v>0</v>
      </c>
      <c r="G20" s="24">
        <v>34247</v>
      </c>
      <c r="H20" s="24">
        <v>6849.4</v>
      </c>
      <c r="I20" s="15">
        <v>1509.8899495601631</v>
      </c>
      <c r="J20" s="15">
        <v>301.97798991203263</v>
      </c>
      <c r="K20" s="24" t="s">
        <v>13</v>
      </c>
      <c r="L20" s="24">
        <v>5236</v>
      </c>
      <c r="M20" s="15">
        <v>1745.3333333333333</v>
      </c>
      <c r="N20" s="15">
        <v>900.76808118820099</v>
      </c>
      <c r="O20" s="15">
        <v>300.25602706273366</v>
      </c>
      <c r="P20" s="24">
        <v>1</v>
      </c>
      <c r="Q20" s="24" t="s">
        <v>12</v>
      </c>
      <c r="R20" s="24">
        <v>8702</v>
      </c>
      <c r="S20" s="24">
        <v>1740.4</v>
      </c>
      <c r="T20" s="15">
        <v>1501.029701471326</v>
      </c>
      <c r="U20" s="24">
        <v>300.20594029426519</v>
      </c>
      <c r="V20" s="22" t="s">
        <v>12</v>
      </c>
      <c r="W20" s="23" t="s">
        <v>12</v>
      </c>
      <c r="X20" s="6"/>
      <c r="Y20" s="125"/>
      <c r="Z20" s="125"/>
      <c r="AA20" s="125"/>
      <c r="AB20" s="125"/>
      <c r="AC20" s="84"/>
      <c r="AD20" s="66"/>
      <c r="AE20" s="66"/>
      <c r="AF20" s="66"/>
      <c r="AG20" s="127" t="s">
        <v>58</v>
      </c>
      <c r="AH20" s="128">
        <f>M4+M7+M10+M13+M16+M19</f>
        <v>4622.3999999999996</v>
      </c>
      <c r="AI20" s="127">
        <v>16</v>
      </c>
      <c r="AJ20" s="66"/>
      <c r="AK20" s="124" t="s">
        <v>51</v>
      </c>
      <c r="AL20" s="86">
        <v>302.0006922721858</v>
      </c>
      <c r="AM20" s="86">
        <v>300.16714291572526</v>
      </c>
      <c r="AN20" s="58">
        <v>300.14618425369201</v>
      </c>
      <c r="AO20" s="6"/>
      <c r="AP20" s="6"/>
      <c r="AQ20" s="125"/>
      <c r="AR20" s="125"/>
      <c r="AS20" s="125"/>
      <c r="AT20" s="125"/>
      <c r="AU20" s="125"/>
      <c r="AV20" s="124"/>
      <c r="AW20" s="7"/>
      <c r="AX20" s="124" t="s">
        <v>51</v>
      </c>
      <c r="AY20" s="58">
        <v>4855.2</v>
      </c>
      <c r="AZ20" s="58">
        <v>1456</v>
      </c>
      <c r="BA20" s="58">
        <v>1447.4</v>
      </c>
      <c r="BB20" s="6"/>
      <c r="BC20" s="6"/>
      <c r="BD20" s="6"/>
      <c r="BE20" s="6"/>
      <c r="BF20" s="6"/>
      <c r="BG20" s="6"/>
      <c r="BI20" s="6"/>
    </row>
    <row r="21" spans="1:75" s="5" customFormat="1" ht="23" x14ac:dyDescent="0.4">
      <c r="A21" s="32"/>
      <c r="B21" s="56"/>
      <c r="C21" s="26">
        <v>100</v>
      </c>
      <c r="D21" s="26">
        <v>3</v>
      </c>
      <c r="E21" s="26">
        <v>5</v>
      </c>
      <c r="F21" s="26">
        <v>0</v>
      </c>
      <c r="G21" s="26">
        <v>37713</v>
      </c>
      <c r="H21" s="26">
        <v>7542.6</v>
      </c>
      <c r="I21" s="16">
        <v>1515.8862757682782</v>
      </c>
      <c r="J21" s="16">
        <v>303.17725515365566</v>
      </c>
      <c r="K21" s="26" t="s">
        <v>13</v>
      </c>
      <c r="L21" s="26">
        <v>5777</v>
      </c>
      <c r="M21" s="26">
        <v>1444.25</v>
      </c>
      <c r="N21" s="16">
        <v>901.10647439956506</v>
      </c>
      <c r="O21" s="16">
        <v>300.36882479985502</v>
      </c>
      <c r="P21" s="26">
        <v>1</v>
      </c>
      <c r="Q21" s="26" t="s">
        <v>12</v>
      </c>
      <c r="R21" s="26">
        <v>9582</v>
      </c>
      <c r="S21" s="26">
        <v>1916.4</v>
      </c>
      <c r="T21" s="16">
        <v>1501.7293431758858</v>
      </c>
      <c r="U21" s="26">
        <v>300.34586863517717</v>
      </c>
      <c r="V21" s="24" t="s">
        <v>12</v>
      </c>
      <c r="W21" s="25" t="s">
        <v>12</v>
      </c>
      <c r="X21" s="8"/>
      <c r="Y21" s="125"/>
      <c r="Z21" s="125"/>
      <c r="AA21" s="125"/>
      <c r="AB21" s="125"/>
      <c r="AC21" s="60"/>
      <c r="AD21" s="66"/>
      <c r="AE21" s="66"/>
      <c r="AF21" s="66"/>
      <c r="AG21" s="127" t="s">
        <v>59</v>
      </c>
      <c r="AH21" s="128">
        <f t="shared" ref="AH21:AH22" si="1">M5+M8+M11+M14+M17+M20</f>
        <v>4991.2333333333336</v>
      </c>
      <c r="AI21" s="127">
        <v>15</v>
      </c>
      <c r="AJ21" s="66"/>
      <c r="AK21" s="124" t="s">
        <v>52</v>
      </c>
      <c r="AL21" s="85">
        <v>301.63414864540056</v>
      </c>
      <c r="AM21" s="85">
        <v>300.2320053577418</v>
      </c>
      <c r="AN21" s="59">
        <v>284.37869119644103</v>
      </c>
      <c r="AO21" s="8"/>
      <c r="AP21" s="8"/>
      <c r="AQ21" s="125"/>
      <c r="AR21" s="125"/>
      <c r="AS21" s="125"/>
      <c r="AT21" s="125"/>
      <c r="AU21" s="125"/>
      <c r="AV21" s="124"/>
      <c r="AW21" s="9"/>
      <c r="AX21" s="124" t="s">
        <v>52</v>
      </c>
      <c r="AY21" s="59">
        <v>6350.8</v>
      </c>
      <c r="AZ21" s="59">
        <v>1618.2</v>
      </c>
      <c r="BA21" s="59">
        <v>1609.6</v>
      </c>
      <c r="BB21" s="8"/>
      <c r="BC21" s="8"/>
      <c r="BD21" s="8"/>
      <c r="BE21" s="8"/>
      <c r="BF21" s="8"/>
      <c r="BG21" s="8"/>
      <c r="BI21" s="8"/>
    </row>
    <row r="22" spans="1:75" ht="23" x14ac:dyDescent="0.4">
      <c r="A22" s="18"/>
      <c r="B22" s="53" t="s">
        <v>4</v>
      </c>
      <c r="C22" s="55"/>
      <c r="D22" s="44"/>
      <c r="E22" s="44">
        <f>SUM(E4:E21)*3</f>
        <v>270</v>
      </c>
      <c r="F22" s="44">
        <f>SUM(F4:F21)</f>
        <v>35</v>
      </c>
      <c r="G22" s="44">
        <f>SUM(G4:G21)</f>
        <v>207824</v>
      </c>
      <c r="H22" s="44">
        <f t="shared" ref="H22:U22" si="2">SUM(H4:H21)</f>
        <v>41564.799999999996</v>
      </c>
      <c r="I22" s="45">
        <f t="shared" si="2"/>
        <v>13843.910222272849</v>
      </c>
      <c r="J22" s="45">
        <f t="shared" si="2"/>
        <v>2768.7760444545693</v>
      </c>
      <c r="K22" s="44">
        <f t="shared" si="2"/>
        <v>42</v>
      </c>
      <c r="L22" s="44">
        <f t="shared" si="2"/>
        <v>66035</v>
      </c>
      <c r="M22" s="45">
        <f t="shared" si="2"/>
        <v>14650.633333333335</v>
      </c>
      <c r="N22" s="45">
        <f t="shared" si="2"/>
        <v>13108.500265521981</v>
      </c>
      <c r="O22" s="45">
        <f t="shared" si="2"/>
        <v>2962.0859841448428</v>
      </c>
      <c r="P22" s="44">
        <f t="shared" si="2"/>
        <v>53</v>
      </c>
      <c r="Q22" s="44">
        <f t="shared" si="2"/>
        <v>35</v>
      </c>
      <c r="R22" s="44">
        <f t="shared" si="2"/>
        <v>75326</v>
      </c>
      <c r="S22" s="44">
        <f t="shared" si="2"/>
        <v>15065.199999999999</v>
      </c>
      <c r="T22" s="45">
        <f t="shared" si="2"/>
        <v>12339.356917037943</v>
      </c>
      <c r="U22" s="44">
        <f t="shared" si="2"/>
        <v>2467.8533834075888</v>
      </c>
      <c r="V22" s="44"/>
      <c r="W22" s="46"/>
      <c r="X22" s="1"/>
      <c r="Y22" s="125"/>
      <c r="Z22" s="138"/>
      <c r="AA22" s="138"/>
      <c r="AB22" s="138"/>
      <c r="AC22" s="58"/>
      <c r="AD22" s="66"/>
      <c r="AE22" s="66"/>
      <c r="AF22" s="66"/>
      <c r="AG22" s="127" t="s">
        <v>60</v>
      </c>
      <c r="AH22" s="128">
        <f t="shared" si="1"/>
        <v>5037</v>
      </c>
      <c r="AI22" s="127">
        <v>11</v>
      </c>
      <c r="AJ22" s="66"/>
      <c r="AK22" s="124" t="s">
        <v>53</v>
      </c>
      <c r="AL22" s="87">
        <v>301.97798991203263</v>
      </c>
      <c r="AM22" s="87">
        <v>300.25602706273366</v>
      </c>
      <c r="AN22" s="60">
        <v>300.20594029426519</v>
      </c>
      <c r="AO22" s="125"/>
      <c r="AP22" s="125"/>
      <c r="AQ22" s="138"/>
      <c r="AR22" s="138"/>
      <c r="AS22" s="138"/>
      <c r="AT22" s="124"/>
      <c r="AU22" s="124"/>
      <c r="AV22" s="124"/>
      <c r="AW22" s="124"/>
      <c r="AX22" s="124" t="s">
        <v>53</v>
      </c>
      <c r="AY22" s="60">
        <v>6849.4</v>
      </c>
      <c r="AZ22" s="87">
        <v>1745.3333333333333</v>
      </c>
      <c r="BA22" s="60">
        <v>1740.4</v>
      </c>
      <c r="BB22" s="125"/>
      <c r="BC22" s="125"/>
    </row>
    <row r="23" spans="1:75" ht="23" x14ac:dyDescent="0.4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"/>
      <c r="Y23" s="125"/>
      <c r="Z23" s="124"/>
      <c r="AA23" s="124"/>
      <c r="AB23" s="124"/>
      <c r="AC23" s="85"/>
      <c r="AD23" s="66"/>
      <c r="AE23" s="66"/>
      <c r="AF23" s="66"/>
      <c r="AG23" s="127" t="s">
        <v>61</v>
      </c>
      <c r="AH23" s="127">
        <f>S4+S7+S10+S13+S16+S19</f>
        <v>4604.2</v>
      </c>
      <c r="AI23" s="127">
        <v>18</v>
      </c>
      <c r="AJ23" s="66"/>
      <c r="AK23" s="124" t="s">
        <v>54</v>
      </c>
      <c r="AL23" s="86">
        <v>303.17725515365566</v>
      </c>
      <c r="AM23" s="86">
        <v>300.36882479985502</v>
      </c>
      <c r="AN23" s="58">
        <v>300.34586863517717</v>
      </c>
      <c r="AO23" s="125"/>
      <c r="AP23" s="125"/>
      <c r="AQ23" s="124"/>
      <c r="AR23" s="124"/>
      <c r="AS23" s="124"/>
      <c r="AT23" s="124"/>
      <c r="AU23" s="124"/>
      <c r="AV23" s="124"/>
      <c r="AW23" s="124"/>
      <c r="AX23" s="124" t="s">
        <v>54</v>
      </c>
      <c r="AY23" s="58">
        <v>7542.6</v>
      </c>
      <c r="AZ23" s="58">
        <v>1444.25</v>
      </c>
      <c r="BA23" s="58">
        <v>1916.4</v>
      </c>
      <c r="BB23" s="125"/>
      <c r="BC23" s="125"/>
    </row>
    <row r="24" spans="1:75" ht="23" x14ac:dyDescent="0.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"/>
      <c r="Y24" s="125"/>
      <c r="Z24" s="11"/>
      <c r="AA24" s="11"/>
      <c r="AB24" s="11"/>
      <c r="AC24" s="85"/>
      <c r="AD24" s="66"/>
      <c r="AE24" s="66"/>
      <c r="AF24" s="66"/>
      <c r="AG24" s="127" t="s">
        <v>62</v>
      </c>
      <c r="AH24" s="127">
        <f>S5+S8+S11+S14+S17+S20</f>
        <v>4983</v>
      </c>
      <c r="AI24" s="127">
        <v>18</v>
      </c>
      <c r="AJ24" s="66"/>
      <c r="AK24" s="11"/>
      <c r="AL24" s="11"/>
      <c r="AM24" s="125"/>
      <c r="AN24" s="125"/>
      <c r="AO24" s="125"/>
      <c r="AP24" s="125"/>
      <c r="AQ24" s="11"/>
      <c r="AR24" s="11"/>
      <c r="AS24" s="11"/>
      <c r="AT24" s="11"/>
      <c r="AU24" s="11"/>
      <c r="AV24" s="124"/>
      <c r="AW24" s="124"/>
      <c r="AX24" s="124"/>
      <c r="AY24" s="124"/>
      <c r="AZ24" s="125"/>
      <c r="BA24" s="125"/>
      <c r="BB24" s="125"/>
      <c r="BC24" s="125"/>
    </row>
    <row r="25" spans="1:75" ht="23" x14ac:dyDescent="0.4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"/>
      <c r="Y25" s="138"/>
      <c r="Z25" s="138"/>
      <c r="AA25" s="138"/>
      <c r="AB25" s="138"/>
      <c r="AC25" s="86"/>
      <c r="AD25" s="138"/>
      <c r="AE25" s="138"/>
      <c r="AF25" s="138"/>
      <c r="AG25" s="127" t="s">
        <v>63</v>
      </c>
      <c r="AH25" s="127">
        <f>S6+S9+S12+S15+S18+S21</f>
        <v>5478</v>
      </c>
      <c r="AI25" s="127">
        <v>17</v>
      </c>
      <c r="AJ25" s="138"/>
      <c r="AK25" s="138"/>
      <c r="AL25" s="138"/>
      <c r="AM25" s="139"/>
      <c r="AN25" s="139"/>
      <c r="AO25" s="139"/>
      <c r="AP25" s="139"/>
      <c r="AQ25" s="139"/>
      <c r="AR25" s="139"/>
      <c r="AS25" s="139"/>
      <c r="AT25" s="139"/>
      <c r="AU25" s="7"/>
      <c r="AV25" s="124"/>
      <c r="AW25" s="124"/>
      <c r="AX25" s="124"/>
      <c r="AY25" s="124"/>
      <c r="AZ25" s="125"/>
      <c r="BA25" s="125"/>
      <c r="BB25" s="125"/>
      <c r="BC25" s="125"/>
    </row>
    <row r="26" spans="1:75" ht="20" customHeight="1" x14ac:dyDescent="0.4">
      <c r="A26" s="18"/>
      <c r="B26" s="115" t="s">
        <v>22</v>
      </c>
      <c r="C26" s="116"/>
      <c r="D26" s="116"/>
      <c r="E26" s="116"/>
      <c r="F26" s="119" t="s">
        <v>23</v>
      </c>
      <c r="G26" s="119"/>
      <c r="H26" s="119"/>
      <c r="I26" s="119"/>
      <c r="J26" s="119"/>
      <c r="K26" s="119" t="s">
        <v>24</v>
      </c>
      <c r="L26" s="119"/>
      <c r="M26" s="119"/>
      <c r="N26" s="119"/>
      <c r="O26" s="119"/>
      <c r="P26" s="119" t="s">
        <v>25</v>
      </c>
      <c r="Q26" s="119"/>
      <c r="R26" s="119"/>
      <c r="S26" s="119"/>
      <c r="T26" s="119"/>
      <c r="U26" s="119"/>
      <c r="V26" s="119"/>
      <c r="W26" s="120"/>
      <c r="X26" s="1"/>
      <c r="Y26" s="124"/>
      <c r="Z26" s="124"/>
      <c r="AA26" s="124"/>
      <c r="AB26" s="124"/>
      <c r="AC26" s="85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5"/>
      <c r="AQ26" s="125"/>
      <c r="AR26" s="125"/>
      <c r="AS26" s="125"/>
      <c r="AT26" s="125"/>
      <c r="AU26" s="125"/>
      <c r="AV26" s="124"/>
      <c r="AW26" s="124"/>
      <c r="AX26" s="124"/>
      <c r="AY26" s="124"/>
      <c r="AZ26" s="125"/>
      <c r="BA26" s="125"/>
      <c r="BB26" s="125"/>
      <c r="BC26" s="125"/>
    </row>
    <row r="27" spans="1:75" ht="20.5" customHeight="1" x14ac:dyDescent="0.4">
      <c r="A27" s="18"/>
      <c r="B27" s="37"/>
      <c r="C27" s="20" t="s">
        <v>0</v>
      </c>
      <c r="D27" s="67" t="s">
        <v>69</v>
      </c>
      <c r="E27" s="20" t="s">
        <v>1</v>
      </c>
      <c r="F27" s="20" t="s">
        <v>2</v>
      </c>
      <c r="G27" s="20" t="s">
        <v>20</v>
      </c>
      <c r="H27" s="20"/>
      <c r="I27" s="20" t="s">
        <v>29</v>
      </c>
      <c r="J27" s="20"/>
      <c r="K27" s="20" t="s">
        <v>2</v>
      </c>
      <c r="L27" s="20" t="s">
        <v>20</v>
      </c>
      <c r="M27" s="20"/>
      <c r="N27" s="20" t="s">
        <v>29</v>
      </c>
      <c r="O27" s="20"/>
      <c r="P27" s="20" t="s">
        <v>2</v>
      </c>
      <c r="Q27" s="20" t="s">
        <v>21</v>
      </c>
      <c r="R27" s="20" t="s">
        <v>20</v>
      </c>
      <c r="S27" s="20"/>
      <c r="T27" s="20" t="s">
        <v>29</v>
      </c>
      <c r="U27" s="20"/>
      <c r="V27" s="20" t="s">
        <v>3</v>
      </c>
      <c r="W27" s="21"/>
      <c r="X27" s="1"/>
      <c r="Y27" s="124"/>
      <c r="Z27" s="124"/>
      <c r="AA27" s="124"/>
      <c r="AB27" s="124"/>
      <c r="AC27" s="87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5"/>
      <c r="AQ27" s="125"/>
      <c r="AR27" s="125"/>
      <c r="AS27" s="125"/>
      <c r="AT27" s="125"/>
      <c r="AU27" s="125"/>
      <c r="AV27" s="124"/>
      <c r="AW27" s="124"/>
      <c r="AX27" s="124"/>
      <c r="AY27" s="124"/>
      <c r="AZ27" s="125"/>
      <c r="BA27" s="125"/>
      <c r="BB27" s="125"/>
      <c r="BC27" s="125"/>
    </row>
    <row r="28" spans="1:75" s="2" customFormat="1" ht="23" x14ac:dyDescent="0.4">
      <c r="A28" s="42"/>
      <c r="B28" s="43"/>
      <c r="C28" s="22">
        <v>10</v>
      </c>
      <c r="D28" s="22">
        <v>1</v>
      </c>
      <c r="E28" s="22">
        <v>5</v>
      </c>
      <c r="F28" s="22">
        <v>5</v>
      </c>
      <c r="G28" s="22">
        <v>287</v>
      </c>
      <c r="H28" s="22">
        <v>57.4</v>
      </c>
      <c r="I28" s="17">
        <v>3.9765534400939897</v>
      </c>
      <c r="J28" s="17">
        <v>0.7953106880187979</v>
      </c>
      <c r="K28" s="22">
        <v>5</v>
      </c>
      <c r="L28" s="22">
        <v>287</v>
      </c>
      <c r="M28" s="17">
        <v>57.4</v>
      </c>
      <c r="N28" s="17">
        <v>1.059137821197508</v>
      </c>
      <c r="O28" s="17">
        <v>0.21182756423950161</v>
      </c>
      <c r="P28" s="22">
        <v>5</v>
      </c>
      <c r="Q28" s="22">
        <v>0</v>
      </c>
      <c r="R28" s="22">
        <v>292</v>
      </c>
      <c r="S28" s="22">
        <v>58.4</v>
      </c>
      <c r="T28" s="17">
        <v>0.9647729396820055</v>
      </c>
      <c r="U28" s="22">
        <v>0.19295458793640111</v>
      </c>
      <c r="V28" s="22">
        <v>1</v>
      </c>
      <c r="W28" s="23">
        <v>1</v>
      </c>
      <c r="X28" s="11"/>
      <c r="Y28" s="7"/>
      <c r="Z28" s="7"/>
      <c r="AA28" s="7"/>
      <c r="AB28" s="7"/>
      <c r="AC28" s="86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125"/>
      <c r="AQ28" s="125"/>
      <c r="AR28" s="125"/>
      <c r="AS28" s="125"/>
      <c r="AT28" s="125"/>
      <c r="AU28" s="125"/>
      <c r="AV28" s="124"/>
      <c r="AW28" s="10"/>
      <c r="AX28" s="10"/>
      <c r="AY28" s="11"/>
      <c r="AZ28" s="10"/>
      <c r="BA28" s="10"/>
      <c r="BB28" s="10"/>
      <c r="BC28" s="10"/>
      <c r="BD28" s="10"/>
      <c r="BE28" s="10"/>
      <c r="BF28" s="10"/>
      <c r="BG28" s="10"/>
      <c r="BH28" s="10"/>
      <c r="BI28" s="10"/>
    </row>
    <row r="29" spans="1:75" s="3" customFormat="1" ht="23" x14ac:dyDescent="0.4">
      <c r="A29" s="31"/>
      <c r="B29" s="40"/>
      <c r="C29" s="24">
        <v>10</v>
      </c>
      <c r="D29" s="24">
        <v>2</v>
      </c>
      <c r="E29" s="24">
        <v>5</v>
      </c>
      <c r="F29" s="24">
        <v>5</v>
      </c>
      <c r="G29" s="24">
        <v>312</v>
      </c>
      <c r="H29" s="24">
        <v>62.4</v>
      </c>
      <c r="I29" s="15">
        <v>3.805139780044553</v>
      </c>
      <c r="J29" s="15">
        <v>0.7610279560089106</v>
      </c>
      <c r="K29" s="24">
        <v>5</v>
      </c>
      <c r="L29" s="24">
        <v>312</v>
      </c>
      <c r="M29" s="15">
        <v>62.4</v>
      </c>
      <c r="N29" s="15">
        <v>0.92061686515808006</v>
      </c>
      <c r="O29" s="15">
        <v>0.18412337303161602</v>
      </c>
      <c r="P29" s="24">
        <v>5</v>
      </c>
      <c r="Q29" s="24">
        <v>0</v>
      </c>
      <c r="R29" s="24">
        <v>322</v>
      </c>
      <c r="S29" s="24">
        <v>64.400000000000006</v>
      </c>
      <c r="T29" s="15">
        <v>0.77103066444396873</v>
      </c>
      <c r="U29" s="24">
        <v>0.15420613288879376</v>
      </c>
      <c r="V29" s="24">
        <v>2</v>
      </c>
      <c r="W29" s="25">
        <v>2</v>
      </c>
      <c r="X29" s="7"/>
      <c r="Y29" s="9"/>
      <c r="Z29" s="9"/>
      <c r="AA29" s="9"/>
      <c r="AB29" s="9"/>
      <c r="AC29" s="85"/>
      <c r="AD29" s="9"/>
      <c r="AE29" s="9"/>
      <c r="AF29" s="9"/>
      <c r="AG29" s="58"/>
      <c r="AH29" s="12" t="s">
        <v>31</v>
      </c>
      <c r="AI29" s="12" t="s">
        <v>32</v>
      </c>
      <c r="AJ29" s="9"/>
      <c r="AK29" s="9"/>
      <c r="AL29" s="124"/>
      <c r="AM29" s="124" t="s">
        <v>35</v>
      </c>
      <c r="AN29" s="124" t="s">
        <v>36</v>
      </c>
      <c r="AO29" s="124" t="s">
        <v>34</v>
      </c>
      <c r="AP29" s="6"/>
      <c r="AQ29" s="6"/>
      <c r="AR29" s="6"/>
      <c r="AS29" s="6"/>
      <c r="AT29" s="6"/>
      <c r="AU29" s="6"/>
      <c r="AV29" s="7"/>
      <c r="AW29" s="6"/>
      <c r="AX29" s="6"/>
      <c r="AY29" s="7"/>
      <c r="AZ29" s="6"/>
      <c r="BA29" s="6"/>
      <c r="BB29" s="124"/>
      <c r="BC29" s="124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</row>
    <row r="30" spans="1:75" s="5" customFormat="1" ht="23" x14ac:dyDescent="0.4">
      <c r="A30" s="32"/>
      <c r="B30" s="41"/>
      <c r="C30" s="26">
        <v>10</v>
      </c>
      <c r="D30" s="26">
        <v>3</v>
      </c>
      <c r="E30" s="26">
        <v>5</v>
      </c>
      <c r="F30" s="26">
        <v>5</v>
      </c>
      <c r="G30" s="26">
        <v>344</v>
      </c>
      <c r="H30" s="26">
        <v>68.8</v>
      </c>
      <c r="I30" s="16">
        <v>3.624908685684201</v>
      </c>
      <c r="J30" s="16">
        <v>0.72498173713684022</v>
      </c>
      <c r="K30" s="26">
        <v>5</v>
      </c>
      <c r="L30" s="26">
        <v>344</v>
      </c>
      <c r="M30" s="16">
        <v>68.8</v>
      </c>
      <c r="N30" s="16">
        <v>2.5041182041168177</v>
      </c>
      <c r="O30" s="16">
        <v>0.5008236408233635</v>
      </c>
      <c r="P30" s="26">
        <v>5</v>
      </c>
      <c r="Q30" s="26">
        <v>0</v>
      </c>
      <c r="R30" s="26">
        <v>354</v>
      </c>
      <c r="S30" s="26">
        <v>70.8</v>
      </c>
      <c r="T30" s="16">
        <v>0.806143999099728</v>
      </c>
      <c r="U30" s="26">
        <v>0.16122879981994559</v>
      </c>
      <c r="V30" s="26">
        <v>3</v>
      </c>
      <c r="W30" s="27">
        <v>2</v>
      </c>
      <c r="X30" s="9"/>
      <c r="Y30" s="11"/>
      <c r="Z30" s="11"/>
      <c r="AA30" s="11"/>
      <c r="AB30" s="11"/>
      <c r="AC30" s="87"/>
      <c r="AD30" s="11"/>
      <c r="AE30" s="11"/>
      <c r="AF30" s="11"/>
      <c r="AG30" s="127" t="s">
        <v>55</v>
      </c>
      <c r="AH30" s="128">
        <f>J28+J31+J34+J37+J40+J43</f>
        <v>909.06586446761889</v>
      </c>
      <c r="AI30" s="127">
        <f>F28+F31+F34+F37+F40+F43</f>
        <v>12</v>
      </c>
      <c r="AJ30" s="11"/>
      <c r="AK30" s="11"/>
      <c r="AL30" s="124" t="s">
        <v>37</v>
      </c>
      <c r="AM30" s="85">
        <v>0.7953106880187979</v>
      </c>
      <c r="AN30" s="85">
        <v>0.21182756423950161</v>
      </c>
      <c r="AO30" s="59">
        <v>0.19295458793640111</v>
      </c>
      <c r="AP30" s="8"/>
      <c r="AQ30" s="8"/>
      <c r="AR30" s="8"/>
      <c r="AS30" s="8"/>
      <c r="AT30" s="8"/>
      <c r="AU30" s="8"/>
      <c r="AV30" s="9"/>
      <c r="AW30" s="8"/>
      <c r="AX30" s="8"/>
      <c r="AY30" s="9"/>
      <c r="AZ30" s="8"/>
      <c r="BA30" s="8"/>
      <c r="BB30" s="8"/>
      <c r="BC30" s="8"/>
      <c r="BD30" s="8"/>
      <c r="BE30" s="8"/>
      <c r="BF30" s="8"/>
      <c r="BG30" s="8"/>
      <c r="BH30" s="8"/>
      <c r="BI30" s="8"/>
    </row>
    <row r="31" spans="1:75" ht="23" x14ac:dyDescent="0.4">
      <c r="A31" s="18"/>
      <c r="B31" s="19"/>
      <c r="C31" s="22">
        <v>20</v>
      </c>
      <c r="D31" s="22">
        <v>1</v>
      </c>
      <c r="E31" s="22">
        <v>5</v>
      </c>
      <c r="F31" s="22">
        <v>5</v>
      </c>
      <c r="G31" s="22">
        <v>1621</v>
      </c>
      <c r="H31" s="22">
        <v>324.2</v>
      </c>
      <c r="I31" s="17">
        <v>147.95518803596468</v>
      </c>
      <c r="J31" s="17">
        <v>29.591037607192938</v>
      </c>
      <c r="K31" s="22">
        <v>5</v>
      </c>
      <c r="L31" s="22">
        <v>1621</v>
      </c>
      <c r="M31" s="17">
        <v>324.2</v>
      </c>
      <c r="N31" s="17">
        <v>86.956883668899422</v>
      </c>
      <c r="O31" s="17">
        <v>17.391376733779886</v>
      </c>
      <c r="P31" s="22">
        <v>5</v>
      </c>
      <c r="Q31" s="22">
        <v>4</v>
      </c>
      <c r="R31" s="22">
        <v>1622</v>
      </c>
      <c r="S31" s="22">
        <v>324.39999999999998</v>
      </c>
      <c r="T31" s="17">
        <v>40.780327320098763</v>
      </c>
      <c r="U31" s="22">
        <v>8.1560654640197523</v>
      </c>
      <c r="V31" s="22">
        <v>1</v>
      </c>
      <c r="W31" s="23">
        <v>0.2</v>
      </c>
      <c r="X31" s="1"/>
      <c r="Y31" s="124"/>
      <c r="Z31" s="124"/>
      <c r="AA31" s="124"/>
      <c r="AB31" s="124"/>
      <c r="AC31" s="86"/>
      <c r="AD31" s="124"/>
      <c r="AE31" s="124"/>
      <c r="AF31" s="124"/>
      <c r="AG31" s="127" t="s">
        <v>56</v>
      </c>
      <c r="AH31" s="128">
        <f>J29+J32+J35+J38+J41+J44</f>
        <v>937.33660206794502</v>
      </c>
      <c r="AI31" s="127">
        <f>F29+F32+F35+F38+F41+F44</f>
        <v>10</v>
      </c>
      <c r="AJ31" s="124"/>
      <c r="AK31" s="124"/>
      <c r="AL31" s="124" t="s">
        <v>38</v>
      </c>
      <c r="AM31" s="87">
        <v>0.7610279560089106</v>
      </c>
      <c r="AN31" s="87">
        <v>0.18412337303161602</v>
      </c>
      <c r="AO31" s="60">
        <v>0.15420613288879376</v>
      </c>
      <c r="AP31" s="68"/>
      <c r="AQ31" s="117"/>
      <c r="AR31" s="117"/>
      <c r="AS31" s="117"/>
      <c r="AT31" s="117"/>
      <c r="AU31" s="117"/>
      <c r="AV31" s="118"/>
      <c r="AW31" s="124"/>
      <c r="AX31" s="124"/>
      <c r="AY31" s="124"/>
      <c r="AZ31" s="125"/>
      <c r="BA31" s="125"/>
      <c r="BB31" s="125"/>
      <c r="BC31" s="125"/>
    </row>
    <row r="32" spans="1:75" ht="23" x14ac:dyDescent="0.4">
      <c r="A32" s="18"/>
      <c r="B32" s="19"/>
      <c r="C32" s="24">
        <v>20</v>
      </c>
      <c r="D32" s="24">
        <v>2</v>
      </c>
      <c r="E32" s="24">
        <v>5</v>
      </c>
      <c r="F32" s="24">
        <v>4</v>
      </c>
      <c r="G32" s="24">
        <v>1752</v>
      </c>
      <c r="H32" s="24">
        <v>350.4</v>
      </c>
      <c r="I32" s="15">
        <v>193.55693554878215</v>
      </c>
      <c r="J32" s="15">
        <v>38.71138710975643</v>
      </c>
      <c r="K32" s="24">
        <v>5</v>
      </c>
      <c r="L32" s="24">
        <v>1752</v>
      </c>
      <c r="M32" s="15">
        <v>350.4</v>
      </c>
      <c r="N32" s="15">
        <v>81.214999437331983</v>
      </c>
      <c r="O32" s="15">
        <v>16.242999887466397</v>
      </c>
      <c r="P32" s="24">
        <v>5</v>
      </c>
      <c r="Q32" s="24">
        <v>4</v>
      </c>
      <c r="R32" s="24">
        <v>1753</v>
      </c>
      <c r="S32" s="24">
        <v>350.6</v>
      </c>
      <c r="T32" s="15">
        <v>66.214431762695142</v>
      </c>
      <c r="U32" s="24">
        <v>13.242886352539028</v>
      </c>
      <c r="V32" s="24">
        <v>1</v>
      </c>
      <c r="W32" s="25">
        <v>0.2</v>
      </c>
      <c r="X32" s="1"/>
      <c r="Y32" s="9"/>
      <c r="Z32" s="9"/>
      <c r="AA32" s="9"/>
      <c r="AB32" s="9"/>
      <c r="AC32" s="85"/>
      <c r="AD32" s="9"/>
      <c r="AE32" s="9"/>
      <c r="AF32" s="9"/>
      <c r="AG32" s="127" t="s">
        <v>57</v>
      </c>
      <c r="AH32" s="128">
        <f>J30+J33+J36+J39+J42+J45</f>
        <v>911.97750039100436</v>
      </c>
      <c r="AI32" s="127">
        <f>F30+F33+F36+F39+F42+F45</f>
        <v>12</v>
      </c>
      <c r="AJ32" s="9"/>
      <c r="AK32" s="9"/>
      <c r="AL32" s="124" t="s">
        <v>39</v>
      </c>
      <c r="AM32" s="86">
        <v>0.72498173713684022</v>
      </c>
      <c r="AN32" s="86">
        <v>0.5008236408233635</v>
      </c>
      <c r="AO32" s="58">
        <v>0.16122879981994559</v>
      </c>
      <c r="AP32" s="129"/>
      <c r="AQ32" s="130"/>
      <c r="AR32" s="130"/>
      <c r="AS32" s="130"/>
      <c r="AT32" s="130"/>
      <c r="AU32" s="130"/>
      <c r="AV32" s="131"/>
      <c r="AW32" s="124"/>
      <c r="AX32" s="124"/>
      <c r="AY32" s="124"/>
      <c r="AZ32" s="125"/>
      <c r="BA32" s="125"/>
      <c r="BB32" s="125"/>
      <c r="BC32" s="125"/>
    </row>
    <row r="33" spans="1:53" ht="23" x14ac:dyDescent="0.95">
      <c r="A33" s="18"/>
      <c r="B33" s="19"/>
      <c r="C33" s="26">
        <v>20</v>
      </c>
      <c r="D33" s="26">
        <v>3</v>
      </c>
      <c r="E33" s="26">
        <v>5</v>
      </c>
      <c r="F33" s="26">
        <v>5</v>
      </c>
      <c r="G33" s="26">
        <v>1942</v>
      </c>
      <c r="H33" s="26">
        <v>388.4</v>
      </c>
      <c r="I33" s="16">
        <v>118.61284208297727</v>
      </c>
      <c r="J33" s="16">
        <v>23.722568416595454</v>
      </c>
      <c r="K33" s="26">
        <v>2</v>
      </c>
      <c r="L33" s="26">
        <v>1947</v>
      </c>
      <c r="M33" s="16">
        <v>389.4</v>
      </c>
      <c r="N33" s="16">
        <v>240.17930030822743</v>
      </c>
      <c r="O33" s="16">
        <v>48.035860061645486</v>
      </c>
      <c r="P33" s="26">
        <v>5</v>
      </c>
      <c r="Q33" s="26">
        <v>3</v>
      </c>
      <c r="R33" s="26">
        <v>1945</v>
      </c>
      <c r="S33" s="26">
        <v>389</v>
      </c>
      <c r="T33" s="16">
        <v>136.58118772506691</v>
      </c>
      <c r="U33" s="26">
        <v>27.316237545013383</v>
      </c>
      <c r="V33" s="26">
        <v>2</v>
      </c>
      <c r="W33" s="27">
        <v>0.6</v>
      </c>
      <c r="X33" s="1"/>
      <c r="Y33" s="11"/>
      <c r="Z33" s="11"/>
      <c r="AA33" s="11"/>
      <c r="AB33" s="11"/>
      <c r="AC33" s="15"/>
      <c r="AD33" s="11"/>
      <c r="AE33" s="11"/>
      <c r="AF33" s="11"/>
      <c r="AG33" s="18" t="s">
        <v>58</v>
      </c>
      <c r="AH33" s="48">
        <f>O28+O31+O34+O37+O43+O40</f>
        <v>850.38519371350458</v>
      </c>
      <c r="AI33" s="18">
        <v>13</v>
      </c>
      <c r="AJ33" s="11"/>
      <c r="AK33" s="11"/>
      <c r="AL33" s="1" t="s">
        <v>40</v>
      </c>
      <c r="AM33" s="17">
        <v>29.591037607192938</v>
      </c>
      <c r="AN33" s="17">
        <v>17.391376733779886</v>
      </c>
      <c r="AO33" s="22">
        <v>8.1560654640197523</v>
      </c>
      <c r="AP33" s="81"/>
      <c r="AQ33" s="94"/>
      <c r="AR33" s="8"/>
      <c r="AS33" s="89"/>
      <c r="AT33" s="91"/>
      <c r="AU33" s="92"/>
      <c r="AV33" s="93"/>
      <c r="AW33" s="1"/>
      <c r="AX33" s="1"/>
      <c r="AY33" s="1"/>
    </row>
    <row r="34" spans="1:53" ht="23" x14ac:dyDescent="0.95">
      <c r="A34" s="18"/>
      <c r="B34" s="19"/>
      <c r="C34" s="22">
        <v>30</v>
      </c>
      <c r="D34" s="22">
        <v>1</v>
      </c>
      <c r="E34" s="22">
        <v>5</v>
      </c>
      <c r="F34" s="22">
        <v>2</v>
      </c>
      <c r="G34" s="22">
        <v>2468</v>
      </c>
      <c r="H34" s="22">
        <v>493.6</v>
      </c>
      <c r="I34" s="17">
        <v>389.26771473884423</v>
      </c>
      <c r="J34" s="17">
        <v>77.853542947768844</v>
      </c>
      <c r="K34" s="22" t="s">
        <v>6</v>
      </c>
      <c r="L34" s="22">
        <v>1471</v>
      </c>
      <c r="M34" s="17">
        <v>490.33333333333331</v>
      </c>
      <c r="N34" s="17">
        <v>163.44223260879428</v>
      </c>
      <c r="O34" s="17">
        <v>54.480744202931426</v>
      </c>
      <c r="P34" s="22">
        <v>5</v>
      </c>
      <c r="Q34" s="22">
        <v>4</v>
      </c>
      <c r="R34" s="22">
        <v>2437</v>
      </c>
      <c r="S34" s="22">
        <v>487.4</v>
      </c>
      <c r="T34" s="17">
        <v>192.06635975837688</v>
      </c>
      <c r="U34" s="22">
        <v>38.413271951675377</v>
      </c>
      <c r="V34" s="22">
        <v>1</v>
      </c>
      <c r="W34" s="23">
        <v>0.2</v>
      </c>
      <c r="X34" s="1"/>
      <c r="Y34" s="7"/>
      <c r="Z34" s="7"/>
      <c r="AA34" s="7"/>
      <c r="AB34" s="7"/>
      <c r="AC34" s="16"/>
      <c r="AD34" s="7"/>
      <c r="AE34" s="7"/>
      <c r="AF34" s="7"/>
      <c r="AG34" s="18" t="s">
        <v>59</v>
      </c>
      <c r="AH34" s="48">
        <f>O29+O32+O35+O38+O44+O41</f>
        <v>870.15908176501387</v>
      </c>
      <c r="AI34" s="18">
        <v>13</v>
      </c>
      <c r="AJ34" s="7"/>
      <c r="AK34" s="7"/>
      <c r="AL34" s="1" t="s">
        <v>41</v>
      </c>
      <c r="AM34" s="15">
        <v>38.71138710975643</v>
      </c>
      <c r="AN34" s="15">
        <v>16.242999887466397</v>
      </c>
      <c r="AO34" s="24">
        <v>13.242886352539028</v>
      </c>
      <c r="AP34" s="37"/>
      <c r="AQ34" s="95"/>
      <c r="AR34" s="10"/>
      <c r="AS34" s="69"/>
      <c r="AT34" s="71"/>
      <c r="AU34" s="72"/>
      <c r="AV34" s="73"/>
      <c r="AW34" s="1"/>
      <c r="AX34" s="1"/>
      <c r="AY34" s="1"/>
    </row>
    <row r="35" spans="1:53" ht="23" x14ac:dyDescent="0.95">
      <c r="A35" s="18"/>
      <c r="B35" s="19"/>
      <c r="C35" s="24">
        <v>30</v>
      </c>
      <c r="D35" s="24">
        <v>2</v>
      </c>
      <c r="E35" s="24">
        <v>5</v>
      </c>
      <c r="F35" s="24">
        <v>1</v>
      </c>
      <c r="G35" s="24">
        <v>2673</v>
      </c>
      <c r="H35" s="24">
        <v>534.6</v>
      </c>
      <c r="I35" s="15">
        <v>484.86488199233759</v>
      </c>
      <c r="J35" s="15">
        <v>96.972976398467523</v>
      </c>
      <c r="K35" s="24" t="s">
        <v>7</v>
      </c>
      <c r="L35" s="24">
        <v>2117</v>
      </c>
      <c r="M35" s="15">
        <v>529.25</v>
      </c>
      <c r="N35" s="15">
        <v>213.17348265647843</v>
      </c>
      <c r="O35" s="15">
        <v>53.293370664119607</v>
      </c>
      <c r="P35" s="24">
        <v>5</v>
      </c>
      <c r="Q35" s="24">
        <v>3</v>
      </c>
      <c r="R35" s="24">
        <v>2648</v>
      </c>
      <c r="S35" s="24">
        <v>529.6</v>
      </c>
      <c r="T35" s="15">
        <v>184.99157810211153</v>
      </c>
      <c r="U35" s="24">
        <v>36.998315620422304</v>
      </c>
      <c r="V35" s="24">
        <v>1</v>
      </c>
      <c r="W35" s="25">
        <v>0.4</v>
      </c>
      <c r="X35" s="1"/>
      <c r="Y35" s="9"/>
      <c r="Z35" s="9"/>
      <c r="AA35" s="9"/>
      <c r="AB35" s="9"/>
      <c r="AC35" s="17"/>
      <c r="AD35" s="9"/>
      <c r="AE35" s="9"/>
      <c r="AF35" s="9"/>
      <c r="AG35" s="18" t="s">
        <v>60</v>
      </c>
      <c r="AH35" s="48">
        <f>O30+O33+O36+O39+O45+O42</f>
        <v>889.67790002822653</v>
      </c>
      <c r="AI35" s="18">
        <v>8</v>
      </c>
      <c r="AJ35" s="9"/>
      <c r="AK35" s="9"/>
      <c r="AL35" s="1" t="s">
        <v>42</v>
      </c>
      <c r="AM35" s="16">
        <v>23.722568416595454</v>
      </c>
      <c r="AN35" s="16">
        <v>48.035860061645486</v>
      </c>
      <c r="AO35" s="26">
        <v>27.316237545013383</v>
      </c>
      <c r="AP35" s="37"/>
      <c r="AQ35" s="95"/>
      <c r="AR35" s="6"/>
      <c r="AS35" s="69"/>
      <c r="AT35" s="71"/>
      <c r="AU35" s="72"/>
      <c r="AV35" s="73"/>
      <c r="AW35" s="1"/>
      <c r="AX35" s="1"/>
      <c r="AY35" s="1"/>
    </row>
    <row r="36" spans="1:53" ht="23" x14ac:dyDescent="0.95">
      <c r="A36" s="18"/>
      <c r="B36" s="19"/>
      <c r="C36" s="26">
        <v>30</v>
      </c>
      <c r="D36" s="26">
        <v>3</v>
      </c>
      <c r="E36" s="26">
        <v>5</v>
      </c>
      <c r="F36" s="26">
        <v>2</v>
      </c>
      <c r="G36" s="26">
        <v>3008</v>
      </c>
      <c r="H36" s="26">
        <v>601.6</v>
      </c>
      <c r="I36" s="16">
        <v>430.36070156097276</v>
      </c>
      <c r="J36" s="16">
        <v>86.072140312194549</v>
      </c>
      <c r="K36" s="26" t="s">
        <v>8</v>
      </c>
      <c r="L36" s="26">
        <v>1181</v>
      </c>
      <c r="M36" s="16">
        <v>590.5</v>
      </c>
      <c r="N36" s="16">
        <v>153.77428627014069</v>
      </c>
      <c r="O36" s="16">
        <v>76.887143135070346</v>
      </c>
      <c r="P36" s="26">
        <v>5</v>
      </c>
      <c r="Q36" s="26">
        <v>2</v>
      </c>
      <c r="R36" s="26">
        <v>2930</v>
      </c>
      <c r="S36" s="26">
        <v>586</v>
      </c>
      <c r="T36" s="16">
        <v>194.90769362449629</v>
      </c>
      <c r="U36" s="26">
        <v>38.981538724899259</v>
      </c>
      <c r="V36" s="26">
        <v>2</v>
      </c>
      <c r="W36" s="27">
        <v>1</v>
      </c>
      <c r="X36" s="1"/>
      <c r="Y36" s="11"/>
      <c r="Z36" s="11"/>
      <c r="AA36" s="11"/>
      <c r="AB36" s="11"/>
      <c r="AC36" s="15"/>
      <c r="AD36" s="11"/>
      <c r="AE36" s="11"/>
      <c r="AF36" s="11"/>
      <c r="AG36" s="18" t="s">
        <v>61</v>
      </c>
      <c r="AH36" s="18">
        <f>U28+U31+U34+U37+U40+U43</f>
        <v>751.86030073165773</v>
      </c>
      <c r="AI36" s="18">
        <f>P28+P31+P34+P37+P40+P43</f>
        <v>19</v>
      </c>
      <c r="AJ36" s="11"/>
      <c r="AK36" s="11"/>
      <c r="AL36" s="1" t="s">
        <v>43</v>
      </c>
      <c r="AM36" s="17">
        <v>77.853542947768844</v>
      </c>
      <c r="AN36" s="17">
        <v>54.480744202931426</v>
      </c>
      <c r="AO36" s="22">
        <v>38.413271951675377</v>
      </c>
      <c r="AP36" s="37"/>
      <c r="AQ36" s="96"/>
      <c r="AR36" s="100"/>
      <c r="AS36" s="74"/>
      <c r="AT36" s="71"/>
      <c r="AU36" s="72"/>
      <c r="AV36" s="73"/>
      <c r="AW36" s="1"/>
      <c r="AX36" s="1"/>
      <c r="AY36" s="1"/>
    </row>
    <row r="37" spans="1:53" ht="23" x14ac:dyDescent="0.95">
      <c r="A37" s="18"/>
      <c r="B37" s="19"/>
      <c r="C37" s="22">
        <v>50</v>
      </c>
      <c r="D37" s="22">
        <v>1</v>
      </c>
      <c r="E37" s="22">
        <v>5</v>
      </c>
      <c r="F37" s="22">
        <v>0</v>
      </c>
      <c r="G37" s="22">
        <v>4257</v>
      </c>
      <c r="H37" s="22">
        <v>851.4</v>
      </c>
      <c r="I37" s="17">
        <v>1000.433547258375</v>
      </c>
      <c r="J37" s="17">
        <v>200.08670945167501</v>
      </c>
      <c r="K37" s="22">
        <v>1</v>
      </c>
      <c r="L37" s="22">
        <v>4026</v>
      </c>
      <c r="M37" s="17">
        <v>805.2</v>
      </c>
      <c r="N37" s="17">
        <v>888.56564855575493</v>
      </c>
      <c r="O37" s="17">
        <v>177.713129711151</v>
      </c>
      <c r="P37" s="22">
        <v>2</v>
      </c>
      <c r="Q37" s="22" t="s">
        <v>12</v>
      </c>
      <c r="R37" s="22">
        <v>4003</v>
      </c>
      <c r="S37" s="22">
        <v>800.6</v>
      </c>
      <c r="T37" s="17">
        <v>728.27359056472608</v>
      </c>
      <c r="U37" s="22">
        <v>145.6547181129452</v>
      </c>
      <c r="V37" s="22" t="s">
        <v>12</v>
      </c>
      <c r="W37" s="23" t="s">
        <v>12</v>
      </c>
      <c r="Y37" s="6"/>
      <c r="Z37" s="7"/>
      <c r="AA37" s="7"/>
      <c r="AB37" s="7"/>
      <c r="AC37" s="16"/>
      <c r="AD37" s="7"/>
      <c r="AE37" s="7"/>
      <c r="AF37" s="7"/>
      <c r="AG37" s="18" t="s">
        <v>62</v>
      </c>
      <c r="AH37" s="18">
        <f>U29+U32+U35+U38+U41+U44</f>
        <v>834.57999153137052</v>
      </c>
      <c r="AI37" s="18">
        <f>P29+P32+P35+P38+P41+P44</f>
        <v>17</v>
      </c>
      <c r="AJ37" s="7"/>
      <c r="AK37" s="7"/>
      <c r="AL37" s="1" t="s">
        <v>44</v>
      </c>
      <c r="AM37" s="15">
        <v>96.972976398467523</v>
      </c>
      <c r="AN37" s="15">
        <v>53.293370664119607</v>
      </c>
      <c r="AO37" s="24">
        <v>36.998315620422304</v>
      </c>
      <c r="AP37" s="88"/>
      <c r="AQ37" s="97"/>
      <c r="AR37" s="101"/>
      <c r="AS37" s="76"/>
      <c r="AT37" s="78"/>
      <c r="AU37" s="77"/>
      <c r="AV37" s="79"/>
      <c r="AX37" s="1"/>
      <c r="AY37" s="1"/>
    </row>
    <row r="38" spans="1:53" ht="23" x14ac:dyDescent="0.4">
      <c r="A38" s="18"/>
      <c r="B38" s="19"/>
      <c r="C38" s="24">
        <v>50</v>
      </c>
      <c r="D38" s="24">
        <v>2</v>
      </c>
      <c r="E38" s="24">
        <v>5</v>
      </c>
      <c r="F38" s="24">
        <v>0</v>
      </c>
      <c r="G38" s="24">
        <v>4579</v>
      </c>
      <c r="H38" s="24">
        <v>915.8</v>
      </c>
      <c r="I38" s="15">
        <v>1000.5349190235111</v>
      </c>
      <c r="J38" s="15">
        <v>200.10698380470222</v>
      </c>
      <c r="K38" s="24">
        <v>0</v>
      </c>
      <c r="L38" s="24">
        <v>4331</v>
      </c>
      <c r="M38" s="15">
        <v>866.2</v>
      </c>
      <c r="N38" s="15">
        <v>1000.392674446103</v>
      </c>
      <c r="O38" s="15">
        <v>200.07853488922061</v>
      </c>
      <c r="P38" s="24">
        <v>2</v>
      </c>
      <c r="Q38" s="24" t="s">
        <v>12</v>
      </c>
      <c r="R38" s="24">
        <v>4330</v>
      </c>
      <c r="S38" s="24">
        <v>866</v>
      </c>
      <c r="T38" s="15">
        <v>918.86441016196989</v>
      </c>
      <c r="U38" s="24">
        <v>183.77288203239397</v>
      </c>
      <c r="V38" s="24" t="s">
        <v>12</v>
      </c>
      <c r="W38" s="25" t="s">
        <v>12</v>
      </c>
      <c r="Y38" s="8"/>
      <c r="Z38" s="9"/>
      <c r="AA38" s="9"/>
      <c r="AB38" s="9"/>
      <c r="AC38" s="38"/>
      <c r="AD38" s="9"/>
      <c r="AE38" s="9"/>
      <c r="AF38" s="9"/>
      <c r="AG38" s="18" t="s">
        <v>63</v>
      </c>
      <c r="AH38" s="18">
        <f>U30+U33+U36+U39+U42+U45</f>
        <v>867.01795411109788</v>
      </c>
      <c r="AI38" s="18">
        <f>P30+P33+P36+P39+P42+P45</f>
        <v>18</v>
      </c>
      <c r="AJ38" s="9"/>
      <c r="AK38" s="9"/>
      <c r="AL38" s="1" t="s">
        <v>45</v>
      </c>
      <c r="AM38" s="16">
        <v>86.072140312194549</v>
      </c>
      <c r="AN38" s="16">
        <v>76.887143135070346</v>
      </c>
      <c r="AO38" s="26">
        <v>38.981538724899259</v>
      </c>
      <c r="AP38" s="9"/>
      <c r="AQ38" s="9"/>
      <c r="AR38" s="9"/>
      <c r="AS38" s="1"/>
      <c r="AT38" s="1" t="s">
        <v>35</v>
      </c>
      <c r="AU38" s="1" t="s">
        <v>36</v>
      </c>
      <c r="AV38" s="1" t="s">
        <v>34</v>
      </c>
      <c r="AX38" s="1"/>
      <c r="AY38" s="1"/>
      <c r="AZ38" s="1"/>
      <c r="BA38" s="10"/>
    </row>
    <row r="39" spans="1:53" ht="23" x14ac:dyDescent="0.4">
      <c r="A39" s="18"/>
      <c r="B39" s="19"/>
      <c r="C39" s="26">
        <v>50</v>
      </c>
      <c r="D39" s="26">
        <v>3</v>
      </c>
      <c r="E39" s="26">
        <v>5</v>
      </c>
      <c r="F39" s="26">
        <v>0</v>
      </c>
      <c r="G39" s="26">
        <v>6852</v>
      </c>
      <c r="H39" s="26">
        <v>1370.4</v>
      </c>
      <c r="I39" s="16">
        <v>1000.9846708774539</v>
      </c>
      <c r="J39" s="16">
        <v>200.19693417549078</v>
      </c>
      <c r="K39" s="26">
        <v>0</v>
      </c>
      <c r="L39" s="26">
        <v>3853</v>
      </c>
      <c r="M39" s="16">
        <v>770.6</v>
      </c>
      <c r="N39" s="16">
        <v>800.317163944242</v>
      </c>
      <c r="O39" s="16">
        <v>160.06343278884839</v>
      </c>
      <c r="P39" s="26">
        <v>3</v>
      </c>
      <c r="Q39" s="26" t="s">
        <v>12</v>
      </c>
      <c r="R39" s="26">
        <v>4699</v>
      </c>
      <c r="S39" s="26">
        <v>939.8</v>
      </c>
      <c r="T39" s="16">
        <v>1000.958631992338</v>
      </c>
      <c r="U39" s="26">
        <v>200.19172639846761</v>
      </c>
      <c r="V39" s="26" t="s">
        <v>12</v>
      </c>
      <c r="W39" s="27" t="s">
        <v>12</v>
      </c>
      <c r="Y39" s="10"/>
      <c r="Z39" s="11"/>
      <c r="AA39" s="11"/>
      <c r="AB39" s="11"/>
      <c r="AC39" s="24"/>
      <c r="AD39" s="11"/>
      <c r="AE39" s="11"/>
      <c r="AF39" s="11"/>
      <c r="AG39" s="11"/>
      <c r="AH39" s="11"/>
      <c r="AI39" s="11"/>
      <c r="AJ39" s="11"/>
      <c r="AK39" s="11"/>
      <c r="AL39" s="1" t="s">
        <v>46</v>
      </c>
      <c r="AM39" s="17">
        <v>200.08670945167501</v>
      </c>
      <c r="AN39" s="17">
        <v>177.713129711151</v>
      </c>
      <c r="AO39" s="22">
        <v>145.6547181129452</v>
      </c>
      <c r="AP39" s="11"/>
      <c r="AQ39" s="11"/>
      <c r="AR39" s="11"/>
      <c r="AS39" s="1" t="s">
        <v>37</v>
      </c>
      <c r="AT39" s="22">
        <v>57.4</v>
      </c>
      <c r="AU39" s="17">
        <v>57.4</v>
      </c>
      <c r="AV39" s="22">
        <v>58.4</v>
      </c>
      <c r="AX39" s="1"/>
      <c r="AY39" s="1"/>
      <c r="AZ39" s="1"/>
      <c r="BA39" s="6"/>
    </row>
    <row r="40" spans="1:53" ht="23" x14ac:dyDescent="0.4">
      <c r="A40" s="18"/>
      <c r="B40" s="19"/>
      <c r="C40" s="22">
        <v>75</v>
      </c>
      <c r="D40" s="22">
        <v>1</v>
      </c>
      <c r="E40" s="22">
        <v>5</v>
      </c>
      <c r="F40" s="22">
        <v>0</v>
      </c>
      <c r="G40" s="22">
        <v>10981</v>
      </c>
      <c r="H40" s="22">
        <v>2196.1999999999998</v>
      </c>
      <c r="I40" s="17">
        <v>1500.9251174926731</v>
      </c>
      <c r="J40" s="17">
        <v>300.18502349853463</v>
      </c>
      <c r="K40" s="22">
        <v>0</v>
      </c>
      <c r="L40" s="22">
        <v>6117</v>
      </c>
      <c r="M40" s="17">
        <v>1223.4000000000001</v>
      </c>
      <c r="N40" s="17">
        <v>1500.582821369168</v>
      </c>
      <c r="O40" s="17">
        <v>300.1165642738336</v>
      </c>
      <c r="P40" s="22">
        <v>1</v>
      </c>
      <c r="Q40" s="22" t="s">
        <v>12</v>
      </c>
      <c r="R40" s="22">
        <v>6077</v>
      </c>
      <c r="S40" s="22">
        <v>1215.4000000000001</v>
      </c>
      <c r="T40" s="17">
        <v>1296.422401189802</v>
      </c>
      <c r="U40" s="22">
        <v>259.28448023796039</v>
      </c>
      <c r="V40" s="22" t="s">
        <v>12</v>
      </c>
      <c r="W40" s="23" t="s">
        <v>12</v>
      </c>
      <c r="Y40" s="6"/>
      <c r="Z40" s="7"/>
      <c r="AA40" s="7"/>
      <c r="AB40" s="7"/>
      <c r="AC40" s="26"/>
      <c r="AD40" s="7"/>
      <c r="AE40" s="7"/>
      <c r="AF40" s="7"/>
      <c r="AG40" s="26"/>
      <c r="AH40" s="12" t="s">
        <v>31</v>
      </c>
      <c r="AI40" s="12" t="s">
        <v>32</v>
      </c>
      <c r="AJ40" s="7"/>
      <c r="AK40" s="7"/>
      <c r="AL40" s="1" t="s">
        <v>47</v>
      </c>
      <c r="AM40" s="15">
        <v>200.10698380470222</v>
      </c>
      <c r="AN40" s="15">
        <v>200.07853488922061</v>
      </c>
      <c r="AO40" s="24">
        <v>183.77288203239397</v>
      </c>
      <c r="AP40" s="7"/>
      <c r="AQ40" s="7"/>
      <c r="AR40" s="7"/>
      <c r="AS40" s="1" t="s">
        <v>38</v>
      </c>
      <c r="AT40" s="24">
        <v>62.4</v>
      </c>
      <c r="AU40" s="15">
        <v>62.4</v>
      </c>
      <c r="AV40" s="24">
        <v>64.400000000000006</v>
      </c>
      <c r="AX40" s="1"/>
      <c r="AY40" s="1"/>
      <c r="AZ40" s="1"/>
      <c r="BA40" s="8"/>
    </row>
    <row r="41" spans="1:53" ht="23" x14ac:dyDescent="0.4">
      <c r="A41" s="18"/>
      <c r="B41" s="19"/>
      <c r="C41" s="24">
        <v>75</v>
      </c>
      <c r="D41" s="24">
        <v>2</v>
      </c>
      <c r="E41" s="24">
        <v>5</v>
      </c>
      <c r="F41" s="24">
        <v>0</v>
      </c>
      <c r="G41" s="24">
        <v>12872</v>
      </c>
      <c r="H41" s="24">
        <v>2574.4</v>
      </c>
      <c r="I41" s="15">
        <v>1501.0061717033348</v>
      </c>
      <c r="J41" s="15">
        <v>300.20123434066693</v>
      </c>
      <c r="K41" s="24">
        <v>0</v>
      </c>
      <c r="L41" s="24">
        <v>6615</v>
      </c>
      <c r="M41" s="15">
        <v>1323</v>
      </c>
      <c r="N41" s="15">
        <v>1500.6199326515168</v>
      </c>
      <c r="O41" s="15">
        <v>300.12398653030334</v>
      </c>
      <c r="P41" s="24">
        <v>0</v>
      </c>
      <c r="Q41" s="24" t="s">
        <v>12</v>
      </c>
      <c r="R41" s="24">
        <v>6569</v>
      </c>
      <c r="S41" s="24">
        <v>1313.8</v>
      </c>
      <c r="T41" s="15">
        <v>1501.0222725868202</v>
      </c>
      <c r="U41" s="24">
        <v>300.20445451736407</v>
      </c>
      <c r="V41" s="24" t="s">
        <v>12</v>
      </c>
      <c r="W41" s="25" t="s">
        <v>12</v>
      </c>
      <c r="Y41" s="8"/>
      <c r="Z41" s="9"/>
      <c r="AA41" s="9"/>
      <c r="AB41" s="9"/>
      <c r="AC41" s="22"/>
      <c r="AD41" s="9"/>
      <c r="AE41" s="9"/>
      <c r="AF41" s="9"/>
      <c r="AG41" s="18" t="s">
        <v>55</v>
      </c>
      <c r="AH41" s="48">
        <f>H43+H40+H37+H34+H31+H28</f>
        <v>7106.3999999999987</v>
      </c>
      <c r="AI41" s="18">
        <v>12</v>
      </c>
      <c r="AJ41" s="9"/>
      <c r="AK41" s="9"/>
      <c r="AL41" s="1" t="s">
        <v>48</v>
      </c>
      <c r="AM41" s="16">
        <v>200.19693417549078</v>
      </c>
      <c r="AN41" s="16">
        <v>160.06343278884839</v>
      </c>
      <c r="AO41" s="26">
        <v>200.19172639846761</v>
      </c>
      <c r="AP41" s="9"/>
      <c r="AQ41" s="9"/>
      <c r="AR41" s="9"/>
      <c r="AS41" s="1" t="s">
        <v>39</v>
      </c>
      <c r="AT41" s="26">
        <v>68.8</v>
      </c>
      <c r="AU41" s="16">
        <v>68.8</v>
      </c>
      <c r="AV41" s="26">
        <v>70.8</v>
      </c>
      <c r="AX41" s="1"/>
      <c r="AY41" s="1"/>
      <c r="AZ41" s="1"/>
      <c r="BA41" s="10"/>
    </row>
    <row r="42" spans="1:53" ht="23" x14ac:dyDescent="0.4">
      <c r="A42" s="18"/>
      <c r="B42" s="19"/>
      <c r="C42" s="26">
        <v>75</v>
      </c>
      <c r="D42" s="26">
        <v>3</v>
      </c>
      <c r="E42" s="26">
        <v>5</v>
      </c>
      <c r="F42" s="26">
        <v>0</v>
      </c>
      <c r="G42" s="26">
        <v>14255</v>
      </c>
      <c r="H42" s="26">
        <v>2851</v>
      </c>
      <c r="I42" s="16">
        <v>1501.3451957702609</v>
      </c>
      <c r="J42" s="16">
        <v>300.26903915405217</v>
      </c>
      <c r="K42" s="26">
        <v>0</v>
      </c>
      <c r="L42" s="26">
        <v>7287</v>
      </c>
      <c r="M42" s="16">
        <v>1457.4</v>
      </c>
      <c r="N42" s="16">
        <v>1516.0613963603951</v>
      </c>
      <c r="O42" s="16">
        <v>303.212279272079</v>
      </c>
      <c r="P42" s="26">
        <v>0</v>
      </c>
      <c r="Q42" s="26" t="s">
        <v>12</v>
      </c>
      <c r="R42" s="26">
        <v>7249</v>
      </c>
      <c r="S42" s="26">
        <v>1449.8</v>
      </c>
      <c r="T42" s="16">
        <v>1500.6248288154579</v>
      </c>
      <c r="U42" s="26">
        <v>300.12496576309161</v>
      </c>
      <c r="V42" s="26" t="s">
        <v>12</v>
      </c>
      <c r="W42" s="27" t="s">
        <v>12</v>
      </c>
      <c r="Y42" s="10"/>
      <c r="Z42" s="11"/>
      <c r="AA42" s="11"/>
      <c r="AB42" s="11"/>
      <c r="AC42" s="22"/>
      <c r="AD42" s="11"/>
      <c r="AE42" s="11"/>
      <c r="AF42" s="11"/>
      <c r="AG42" s="18" t="s">
        <v>56</v>
      </c>
      <c r="AH42" s="48">
        <f t="shared" ref="AH42:AH43" si="3">H44+H41+H38+H35+H32+H29</f>
        <v>7867</v>
      </c>
      <c r="AI42" s="18">
        <v>10</v>
      </c>
      <c r="AJ42" s="11"/>
      <c r="AK42" s="11"/>
      <c r="AL42" s="1" t="s">
        <v>49</v>
      </c>
      <c r="AM42" s="17">
        <v>300.18502349853463</v>
      </c>
      <c r="AN42" s="17">
        <v>300.1165642738336</v>
      </c>
      <c r="AO42" s="22">
        <v>259.28448023796039</v>
      </c>
      <c r="AP42" s="11"/>
      <c r="AQ42" s="11"/>
      <c r="AR42" s="11"/>
      <c r="AS42" s="1" t="s">
        <v>40</v>
      </c>
      <c r="AT42" s="22">
        <v>324.2</v>
      </c>
      <c r="AU42" s="17">
        <v>324.2</v>
      </c>
      <c r="AV42" s="22">
        <v>324.39999999999998</v>
      </c>
      <c r="AX42" s="1"/>
      <c r="AY42" s="1"/>
      <c r="AZ42" s="1"/>
      <c r="BA42" s="6"/>
    </row>
    <row r="43" spans="1:53" ht="23" x14ac:dyDescent="0.4">
      <c r="A43" s="18"/>
      <c r="B43" s="19"/>
      <c r="C43" s="22">
        <v>100</v>
      </c>
      <c r="D43" s="22">
        <v>1</v>
      </c>
      <c r="E43" s="22">
        <v>5</v>
      </c>
      <c r="F43" s="22">
        <v>0</v>
      </c>
      <c r="G43" s="22">
        <v>15918</v>
      </c>
      <c r="H43" s="22">
        <v>3183.6</v>
      </c>
      <c r="I43" s="17">
        <v>1502.7712013721439</v>
      </c>
      <c r="J43" s="17">
        <v>300.55424027442876</v>
      </c>
      <c r="K43" s="22">
        <v>0</v>
      </c>
      <c r="L43" s="22">
        <v>8087</v>
      </c>
      <c r="M43" s="17">
        <v>1617.4</v>
      </c>
      <c r="N43" s="17">
        <v>1502.3577561378461</v>
      </c>
      <c r="O43" s="17">
        <v>300.47155122756919</v>
      </c>
      <c r="P43" s="22">
        <v>1</v>
      </c>
      <c r="Q43" s="22" t="s">
        <v>12</v>
      </c>
      <c r="R43" s="22">
        <v>8043</v>
      </c>
      <c r="S43" s="22">
        <v>1608.6</v>
      </c>
      <c r="T43" s="17">
        <v>1500.794051885603</v>
      </c>
      <c r="U43" s="22">
        <v>300.15881037712063</v>
      </c>
      <c r="V43" s="22" t="s">
        <v>12</v>
      </c>
      <c r="W43" s="23" t="s">
        <v>12</v>
      </c>
      <c r="Y43" s="6"/>
      <c r="Z43" s="7"/>
      <c r="AA43" s="7"/>
      <c r="AB43" s="7"/>
      <c r="AF43" s="7"/>
      <c r="AG43" s="18" t="s">
        <v>57</v>
      </c>
      <c r="AH43" s="48">
        <f t="shared" si="3"/>
        <v>9050</v>
      </c>
      <c r="AI43" s="18">
        <v>12</v>
      </c>
      <c r="AJ43" s="7"/>
      <c r="AK43" s="7"/>
      <c r="AL43" s="1" t="s">
        <v>50</v>
      </c>
      <c r="AM43" s="15">
        <v>300.20123434066693</v>
      </c>
      <c r="AN43" s="15">
        <v>300.12398653030334</v>
      </c>
      <c r="AO43" s="24">
        <v>300.20445451736407</v>
      </c>
      <c r="AP43" s="7"/>
      <c r="AQ43" s="7"/>
      <c r="AR43" s="7"/>
      <c r="AS43" s="1" t="s">
        <v>41</v>
      </c>
      <c r="AT43" s="24">
        <v>350.4</v>
      </c>
      <c r="AU43" s="15">
        <v>350.4</v>
      </c>
      <c r="AV43" s="24">
        <v>350.6</v>
      </c>
      <c r="AX43" s="1"/>
      <c r="AY43" s="1"/>
      <c r="AZ43" s="1"/>
    </row>
    <row r="44" spans="1:53" ht="23" x14ac:dyDescent="0.4">
      <c r="A44" s="18"/>
      <c r="B44" s="19"/>
      <c r="C44" s="24">
        <v>100</v>
      </c>
      <c r="D44" s="24">
        <v>2</v>
      </c>
      <c r="E44" s="24">
        <v>5</v>
      </c>
      <c r="F44" s="24">
        <v>0</v>
      </c>
      <c r="G44" s="24">
        <v>17147</v>
      </c>
      <c r="H44" s="24">
        <v>3429.4</v>
      </c>
      <c r="I44" s="15">
        <v>1502.9149622917153</v>
      </c>
      <c r="J44" s="15">
        <v>300.58299245834303</v>
      </c>
      <c r="K44" s="24" t="s">
        <v>13</v>
      </c>
      <c r="L44" s="24">
        <v>5236</v>
      </c>
      <c r="M44" s="15">
        <v>1745.3333333333333</v>
      </c>
      <c r="N44" s="15">
        <v>900.70819926261697</v>
      </c>
      <c r="O44" s="15">
        <v>300.23606642087231</v>
      </c>
      <c r="P44" s="24">
        <v>0</v>
      </c>
      <c r="Q44" s="24" t="s">
        <v>12</v>
      </c>
      <c r="R44" s="24">
        <v>8681</v>
      </c>
      <c r="S44" s="24">
        <v>1736.2</v>
      </c>
      <c r="T44" s="15">
        <v>1501.036234378812</v>
      </c>
      <c r="U44" s="24">
        <v>300.20724687576239</v>
      </c>
      <c r="V44" s="24" t="s">
        <v>12</v>
      </c>
      <c r="W44" s="25" t="s">
        <v>12</v>
      </c>
      <c r="Y44" s="9"/>
      <c r="Z44" s="9"/>
      <c r="AA44" s="9"/>
      <c r="AB44" s="9"/>
      <c r="AF44" s="9"/>
      <c r="AG44" s="18" t="s">
        <v>58</v>
      </c>
      <c r="AH44" s="48">
        <f>M28+M31+M34+M37+M40+M43</f>
        <v>4517.9333333333334</v>
      </c>
      <c r="AI44" s="18">
        <v>13</v>
      </c>
      <c r="AJ44" s="9"/>
      <c r="AK44" s="9"/>
      <c r="AL44" s="1" t="s">
        <v>51</v>
      </c>
      <c r="AM44" s="16">
        <v>300.26903915405217</v>
      </c>
      <c r="AN44" s="16">
        <v>303.212279272079</v>
      </c>
      <c r="AO44" s="26">
        <v>300.12496576309161</v>
      </c>
      <c r="AP44" s="9"/>
      <c r="AQ44" s="9"/>
      <c r="AR44" s="9"/>
      <c r="AS44" s="1" t="s">
        <v>42</v>
      </c>
      <c r="AT44" s="26">
        <v>388.4</v>
      </c>
      <c r="AU44" s="16">
        <v>389.4</v>
      </c>
      <c r="AV44" s="26">
        <v>389</v>
      </c>
      <c r="AX44" s="1"/>
      <c r="AY44" s="1"/>
      <c r="AZ44" s="1"/>
    </row>
    <row r="45" spans="1:53" ht="23" x14ac:dyDescent="0.4">
      <c r="A45" s="18"/>
      <c r="B45" s="19"/>
      <c r="C45" s="22">
        <v>100</v>
      </c>
      <c r="D45" s="22">
        <v>3</v>
      </c>
      <c r="E45" s="22">
        <v>5</v>
      </c>
      <c r="F45" s="22">
        <v>0</v>
      </c>
      <c r="G45" s="22">
        <v>18849</v>
      </c>
      <c r="H45" s="22">
        <v>3769.8</v>
      </c>
      <c r="I45" s="17">
        <v>1504.9591829776728</v>
      </c>
      <c r="J45" s="17">
        <v>300.99183659553455</v>
      </c>
      <c r="K45" s="22" t="s">
        <v>13</v>
      </c>
      <c r="L45" s="22">
        <v>5777</v>
      </c>
      <c r="M45" s="17">
        <v>1925.6666666666667</v>
      </c>
      <c r="N45" s="17">
        <v>902.93508338928007</v>
      </c>
      <c r="O45" s="17">
        <v>300.97836112976</v>
      </c>
      <c r="P45" s="22">
        <v>0</v>
      </c>
      <c r="Q45" s="22" t="s">
        <v>12</v>
      </c>
      <c r="R45" s="22">
        <v>9567</v>
      </c>
      <c r="S45" s="22">
        <v>1913.4</v>
      </c>
      <c r="T45" s="17">
        <v>1501.2112843990301</v>
      </c>
      <c r="U45" s="22">
        <v>300.24225687980601</v>
      </c>
      <c r="V45" s="22" t="s">
        <v>12</v>
      </c>
      <c r="W45" s="23" t="s">
        <v>12</v>
      </c>
      <c r="Y45" s="1"/>
      <c r="Z45" s="1"/>
      <c r="AA45" s="1"/>
      <c r="AB45" s="1"/>
      <c r="AF45" s="1"/>
      <c r="AG45" s="18" t="s">
        <v>59</v>
      </c>
      <c r="AH45" s="48">
        <f t="shared" ref="AH45:AH46" si="4">M29+M32+M35+M38+M41+M44</f>
        <v>4876.583333333333</v>
      </c>
      <c r="AI45" s="18">
        <v>13</v>
      </c>
      <c r="AJ45" s="1"/>
      <c r="AK45" s="1"/>
      <c r="AL45" s="1" t="s">
        <v>52</v>
      </c>
      <c r="AM45" s="17">
        <v>300.55424027442876</v>
      </c>
      <c r="AN45" s="17">
        <v>300.47155122756919</v>
      </c>
      <c r="AO45" s="22">
        <v>300.15881037712063</v>
      </c>
      <c r="AP45" s="1"/>
      <c r="AQ45" s="1"/>
      <c r="AR45" s="1"/>
      <c r="AS45" s="1" t="s">
        <v>43</v>
      </c>
      <c r="AT45" s="22">
        <v>493.6</v>
      </c>
      <c r="AU45" s="17">
        <v>490.33333333333331</v>
      </c>
      <c r="AV45" s="22">
        <v>487.4</v>
      </c>
      <c r="AX45" s="1"/>
      <c r="AY45" s="1"/>
      <c r="AZ45" s="1"/>
    </row>
    <row r="46" spans="1:53" ht="23" x14ac:dyDescent="0.4">
      <c r="A46" s="18"/>
      <c r="B46" s="53" t="s">
        <v>4</v>
      </c>
      <c r="C46" s="55"/>
      <c r="D46" s="44"/>
      <c r="E46" s="44">
        <v>270</v>
      </c>
      <c r="F46" s="44">
        <f>SUM(F28:F45)</f>
        <v>34</v>
      </c>
      <c r="G46" s="44">
        <f t="shared" ref="G46:U46" si="5">SUM(G28:G45)</f>
        <v>120117</v>
      </c>
      <c r="H46" s="44">
        <f t="shared" si="5"/>
        <v>24023.4</v>
      </c>
      <c r="I46" s="45">
        <f t="shared" si="5"/>
        <v>13791.899834632843</v>
      </c>
      <c r="J46" s="45">
        <f t="shared" si="5"/>
        <v>2758.3799669265686</v>
      </c>
      <c r="K46" s="44">
        <f t="shared" si="5"/>
        <v>28</v>
      </c>
      <c r="L46" s="44">
        <f t="shared" si="5"/>
        <v>62361</v>
      </c>
      <c r="M46" s="45">
        <f t="shared" si="5"/>
        <v>14596.883333333333</v>
      </c>
      <c r="N46" s="45">
        <f t="shared" si="5"/>
        <v>11455.765733957269</v>
      </c>
      <c r="O46" s="45">
        <f t="shared" si="5"/>
        <v>2610.2221755067449</v>
      </c>
      <c r="P46" s="44">
        <f t="shared" si="5"/>
        <v>54</v>
      </c>
      <c r="Q46" s="44">
        <f t="shared" si="5"/>
        <v>20</v>
      </c>
      <c r="R46" s="44">
        <f t="shared" si="5"/>
        <v>73521</v>
      </c>
      <c r="S46" s="44">
        <f t="shared" si="5"/>
        <v>14704.2</v>
      </c>
      <c r="T46" s="45">
        <f t="shared" si="5"/>
        <v>12267.291231870631</v>
      </c>
      <c r="U46" s="44">
        <f t="shared" si="5"/>
        <v>2453.4582463741258</v>
      </c>
      <c r="V46" s="44"/>
      <c r="W46" s="46"/>
      <c r="AG46" s="18" t="s">
        <v>60</v>
      </c>
      <c r="AH46" s="48">
        <f t="shared" si="4"/>
        <v>5202.3666666666668</v>
      </c>
      <c r="AI46" s="18">
        <v>8</v>
      </c>
      <c r="AL46" s="1" t="s">
        <v>53</v>
      </c>
      <c r="AM46" s="15">
        <v>300.58299245834303</v>
      </c>
      <c r="AN46" s="15">
        <v>300.23606642087231</v>
      </c>
      <c r="AO46" s="24">
        <v>300.20724687576239</v>
      </c>
      <c r="AS46" s="1" t="s">
        <v>44</v>
      </c>
      <c r="AT46" s="24">
        <v>534.6</v>
      </c>
      <c r="AU46" s="15">
        <v>529.25</v>
      </c>
      <c r="AV46" s="24">
        <v>529.6</v>
      </c>
      <c r="AW46" s="1"/>
      <c r="AX46" s="1"/>
      <c r="AY46" s="1"/>
      <c r="AZ46" s="1"/>
    </row>
    <row r="47" spans="1:53" ht="23" x14ac:dyDescent="0.4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Y47" s="1"/>
      <c r="Z47" s="1"/>
      <c r="AA47" s="1"/>
      <c r="AB47" s="1"/>
      <c r="AF47" s="61"/>
      <c r="AG47" s="18" t="s">
        <v>61</v>
      </c>
      <c r="AH47" s="18">
        <f>S28+S31+S34+S37+S40+S43</f>
        <v>4494.7999999999993</v>
      </c>
      <c r="AI47" s="18">
        <v>19</v>
      </c>
      <c r="AJ47" s="1"/>
      <c r="AK47" s="1"/>
      <c r="AL47" s="1" t="s">
        <v>54</v>
      </c>
      <c r="AM47" s="17">
        <v>300.99183659553455</v>
      </c>
      <c r="AN47" s="17">
        <v>300.97836112976</v>
      </c>
      <c r="AO47" s="22">
        <v>300.24225687980601</v>
      </c>
      <c r="AP47" s="1"/>
      <c r="AQ47" s="1"/>
      <c r="AR47" s="1"/>
      <c r="AS47" s="1" t="s">
        <v>45</v>
      </c>
      <c r="AT47" s="26">
        <v>601.6</v>
      </c>
      <c r="AU47" s="16">
        <v>590.5</v>
      </c>
      <c r="AV47" s="26">
        <v>586</v>
      </c>
      <c r="AW47" s="1"/>
      <c r="AX47" s="1"/>
      <c r="AY47" s="1"/>
      <c r="AZ47" s="1"/>
    </row>
    <row r="48" spans="1:53" ht="23" x14ac:dyDescent="0.4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Y48" s="1"/>
      <c r="Z48" s="1"/>
      <c r="AA48" s="1"/>
      <c r="AB48" s="1"/>
      <c r="AF48" s="61"/>
      <c r="AG48" s="18" t="s">
        <v>62</v>
      </c>
      <c r="AH48" s="18">
        <f t="shared" ref="AH48" si="6">S29+S32+S35+S38+S41+S44</f>
        <v>4860.5999999999995</v>
      </c>
      <c r="AI48" s="18">
        <v>17</v>
      </c>
      <c r="AJ48" s="1"/>
      <c r="AK48" s="1"/>
      <c r="AL48" s="1"/>
      <c r="AM48" s="1"/>
      <c r="AN48" s="1"/>
      <c r="AO48" s="1"/>
      <c r="AP48" s="1"/>
      <c r="AQ48" s="1"/>
      <c r="AR48" s="1"/>
      <c r="AS48" s="1" t="s">
        <v>46</v>
      </c>
      <c r="AT48" s="22">
        <v>851.4</v>
      </c>
      <c r="AU48" s="17">
        <v>805.2</v>
      </c>
      <c r="AV48" s="22">
        <v>800.6</v>
      </c>
      <c r="AW48" s="1"/>
      <c r="AX48" s="1"/>
      <c r="AY48" s="1"/>
      <c r="AZ48" s="1"/>
    </row>
    <row r="49" spans="1:75" ht="23" x14ac:dyDescent="0.4">
      <c r="A49" s="18"/>
      <c r="B49" s="18"/>
      <c r="C49" s="18"/>
      <c r="D49" s="18"/>
      <c r="E49" s="18"/>
      <c r="F49" s="18"/>
      <c r="J49" s="18"/>
      <c r="K49" s="18"/>
      <c r="O49" s="18"/>
      <c r="P49" s="18"/>
      <c r="Q49" s="18"/>
      <c r="U49" s="18"/>
      <c r="V49" s="18"/>
      <c r="W49" s="18"/>
      <c r="AB49" s="57"/>
      <c r="AF49" s="61"/>
      <c r="AG49" s="18" t="s">
        <v>63</v>
      </c>
      <c r="AH49" s="18">
        <f>S30+S33+S36+S39+S42+S45</f>
        <v>5348.7999999999993</v>
      </c>
      <c r="AI49" s="18">
        <v>18</v>
      </c>
      <c r="AJ49" s="57"/>
      <c r="AK49" s="57"/>
      <c r="AL49" s="57"/>
      <c r="AM49" s="57"/>
      <c r="AN49" s="57"/>
      <c r="AO49" s="57"/>
      <c r="AP49" s="57"/>
      <c r="AQ49" s="57"/>
      <c r="AR49" s="57"/>
      <c r="AS49" s="1" t="s">
        <v>47</v>
      </c>
      <c r="AT49" s="24">
        <v>915.8</v>
      </c>
      <c r="AU49" s="15">
        <v>866.2</v>
      </c>
      <c r="AV49" s="24">
        <v>866</v>
      </c>
      <c r="AW49" s="1"/>
      <c r="AX49" s="1"/>
      <c r="AY49" s="1"/>
      <c r="AZ49" s="1"/>
    </row>
    <row r="50" spans="1:75" ht="23" x14ac:dyDescent="0.4">
      <c r="A50" s="18"/>
      <c r="B50" s="18"/>
      <c r="C50" s="18"/>
      <c r="D50" s="18"/>
      <c r="E50" s="18"/>
      <c r="F50" s="18"/>
      <c r="J50" s="18"/>
      <c r="K50" s="18"/>
      <c r="O50" s="18"/>
      <c r="P50" s="18"/>
      <c r="Q50" s="18"/>
      <c r="U50" s="18"/>
      <c r="V50" s="18"/>
      <c r="W50" s="18"/>
      <c r="AB50" s="1"/>
      <c r="AF50" s="61"/>
      <c r="AG50" s="61"/>
      <c r="AH50" s="6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 t="s">
        <v>48</v>
      </c>
      <c r="AT50" s="26">
        <v>1370.4</v>
      </c>
      <c r="AU50" s="16">
        <v>770.6</v>
      </c>
      <c r="AV50" s="26">
        <v>939.8</v>
      </c>
      <c r="AW50" s="1"/>
      <c r="AX50" s="1"/>
      <c r="AY50" s="1"/>
      <c r="AZ50" s="1"/>
    </row>
    <row r="51" spans="1:75" ht="23" x14ac:dyDescent="0.4">
      <c r="A51" s="18"/>
      <c r="B51" s="18"/>
      <c r="C51" s="18"/>
      <c r="D51" s="18"/>
      <c r="E51" s="18"/>
      <c r="F51" s="18"/>
      <c r="J51" s="18"/>
      <c r="K51" s="18"/>
      <c r="O51" s="18"/>
      <c r="P51" s="18"/>
      <c r="Q51" s="18"/>
      <c r="U51" s="18"/>
      <c r="V51" s="18"/>
      <c r="W51" s="18"/>
      <c r="AB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 t="s">
        <v>49</v>
      </c>
      <c r="AT51" s="22">
        <v>2196.1999999999998</v>
      </c>
      <c r="AU51" s="17">
        <v>1223.4000000000001</v>
      </c>
      <c r="AV51" s="22">
        <v>1215.4000000000001</v>
      </c>
      <c r="AY51" s="1"/>
      <c r="AZ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</row>
    <row r="52" spans="1:75" ht="23" x14ac:dyDescent="0.4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Y52" s="1"/>
      <c r="Z52" s="1"/>
      <c r="AA52" s="1"/>
      <c r="AB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 t="s">
        <v>50</v>
      </c>
      <c r="AT52" s="24">
        <v>2574.4</v>
      </c>
      <c r="AU52" s="15">
        <v>1323</v>
      </c>
      <c r="AV52" s="24">
        <v>1313.8</v>
      </c>
      <c r="AY52" s="1"/>
      <c r="AZ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</row>
    <row r="53" spans="1:75" ht="15.5" customHeight="1" x14ac:dyDescent="0.4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Y53" s="1"/>
      <c r="Z53" s="1"/>
      <c r="AA53" s="1"/>
      <c r="AB53" s="1"/>
      <c r="AC53" s="59"/>
      <c r="AD53" s="1"/>
      <c r="AE53" s="1"/>
      <c r="AF53" s="1"/>
      <c r="AG53" s="1"/>
      <c r="AH53" s="1"/>
      <c r="AI53" s="1"/>
      <c r="AJ53" s="1"/>
      <c r="AK53" s="1"/>
      <c r="AL53" s="1"/>
      <c r="AM53" s="1" t="s">
        <v>30</v>
      </c>
      <c r="AN53" s="1" t="s">
        <v>33</v>
      </c>
      <c r="AO53" s="1" t="s">
        <v>34</v>
      </c>
      <c r="AP53" s="1"/>
      <c r="AQ53" s="1"/>
      <c r="AR53" s="1"/>
      <c r="AS53" s="1" t="s">
        <v>51</v>
      </c>
      <c r="AT53" s="26">
        <v>2851</v>
      </c>
      <c r="AU53" s="16">
        <v>1457.4</v>
      </c>
      <c r="AV53" s="26">
        <v>1449.8</v>
      </c>
      <c r="AY53" s="1"/>
      <c r="AZ53" s="1"/>
      <c r="BB53" s="121"/>
      <c r="BC53" s="121"/>
      <c r="BD53" s="121"/>
      <c r="BE53" s="121"/>
      <c r="BF53" s="121"/>
      <c r="BG53" s="121"/>
      <c r="BH53" s="121"/>
      <c r="BI53" s="1"/>
      <c r="BJ53" s="1"/>
      <c r="BK53" s="1"/>
      <c r="BL53" s="1"/>
      <c r="BM53" s="121"/>
      <c r="BN53" s="121"/>
      <c r="BO53" s="121"/>
      <c r="BP53" s="1"/>
      <c r="BQ53" s="121"/>
      <c r="BR53" s="121"/>
      <c r="BS53" s="121"/>
      <c r="BT53" s="121"/>
      <c r="BU53" s="121"/>
      <c r="BV53" s="1"/>
      <c r="BW53" s="1"/>
    </row>
    <row r="54" spans="1:75" ht="20.5" customHeight="1" x14ac:dyDescent="0.4">
      <c r="A54" s="18"/>
      <c r="B54" s="115" t="s">
        <v>26</v>
      </c>
      <c r="C54" s="116"/>
      <c r="D54" s="116"/>
      <c r="E54" s="116"/>
      <c r="F54" s="119" t="s">
        <v>16</v>
      </c>
      <c r="G54" s="119"/>
      <c r="H54" s="119"/>
      <c r="I54" s="119"/>
      <c r="J54" s="119"/>
      <c r="K54" s="119" t="s">
        <v>17</v>
      </c>
      <c r="L54" s="119"/>
      <c r="M54" s="119"/>
      <c r="N54" s="119"/>
      <c r="O54" s="119"/>
      <c r="P54" s="119" t="s">
        <v>18</v>
      </c>
      <c r="Q54" s="119"/>
      <c r="R54" s="119"/>
      <c r="S54" s="119"/>
      <c r="T54" s="119"/>
      <c r="U54" s="119"/>
      <c r="V54" s="119"/>
      <c r="W54" s="120"/>
      <c r="Y54" s="1"/>
      <c r="Z54" s="1"/>
      <c r="AA54" s="1"/>
      <c r="AB54" s="1"/>
      <c r="AC54" s="60"/>
      <c r="AD54" s="1"/>
      <c r="AE54" s="1"/>
      <c r="AF54" s="1"/>
      <c r="AG54" s="1"/>
      <c r="AH54" s="1"/>
      <c r="AI54" s="1"/>
      <c r="AJ54" s="1"/>
      <c r="AK54" s="1"/>
      <c r="AL54" s="1" t="s">
        <v>37</v>
      </c>
      <c r="AM54" s="22">
        <v>1.54</v>
      </c>
      <c r="AN54" s="22">
        <v>0.54</v>
      </c>
      <c r="AO54" s="22">
        <v>0.32</v>
      </c>
      <c r="AS54" s="1" t="s">
        <v>52</v>
      </c>
      <c r="AT54" s="22">
        <v>3183.6</v>
      </c>
      <c r="AU54" s="17">
        <v>1617.4</v>
      </c>
      <c r="AV54" s="22">
        <v>1608.6</v>
      </c>
      <c r="AW54" s="1"/>
      <c r="AX54" s="1"/>
      <c r="AY54" s="1"/>
      <c r="AZ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</row>
    <row r="55" spans="1:75" ht="20.5" customHeight="1" x14ac:dyDescent="0.4">
      <c r="A55" s="18"/>
      <c r="B55" s="19"/>
      <c r="C55" s="20" t="s">
        <v>0</v>
      </c>
      <c r="D55" s="67" t="s">
        <v>69</v>
      </c>
      <c r="E55" s="20" t="s">
        <v>1</v>
      </c>
      <c r="F55" s="20" t="s">
        <v>2</v>
      </c>
      <c r="G55" s="20" t="s">
        <v>20</v>
      </c>
      <c r="H55" s="20"/>
      <c r="I55" s="20" t="s">
        <v>29</v>
      </c>
      <c r="J55" s="20"/>
      <c r="K55" s="20" t="s">
        <v>2</v>
      </c>
      <c r="L55" s="20" t="s">
        <v>20</v>
      </c>
      <c r="M55" s="20"/>
      <c r="N55" s="20" t="s">
        <v>29</v>
      </c>
      <c r="O55" s="20"/>
      <c r="P55" s="20" t="s">
        <v>2</v>
      </c>
      <c r="Q55" s="20" t="s">
        <v>21</v>
      </c>
      <c r="R55" s="20" t="s">
        <v>20</v>
      </c>
      <c r="S55" s="20"/>
      <c r="T55" s="20" t="s">
        <v>29</v>
      </c>
      <c r="U55" s="20"/>
      <c r="V55" s="20" t="s">
        <v>3</v>
      </c>
      <c r="W55" s="21"/>
      <c r="Y55" s="1"/>
      <c r="Z55" s="1"/>
      <c r="AA55" s="1"/>
      <c r="AB55" s="1"/>
      <c r="AC55" s="58"/>
      <c r="AD55" s="1"/>
      <c r="AE55" s="1"/>
      <c r="AF55" s="1"/>
      <c r="AG55" s="1"/>
      <c r="AH55" s="1"/>
      <c r="AI55" s="1"/>
      <c r="AJ55" s="1"/>
      <c r="AK55" s="1"/>
      <c r="AL55" s="1" t="s">
        <v>38</v>
      </c>
      <c r="AM55" s="24">
        <v>1.52</v>
      </c>
      <c r="AN55" s="24">
        <v>0.48</v>
      </c>
      <c r="AO55" s="24">
        <v>0.44</v>
      </c>
      <c r="AS55" s="1" t="s">
        <v>53</v>
      </c>
      <c r="AT55" s="24">
        <v>3429.4</v>
      </c>
      <c r="AU55" s="15">
        <v>1745.3333333333333</v>
      </c>
      <c r="AV55" s="24">
        <v>1736.2</v>
      </c>
      <c r="AW55" s="1"/>
      <c r="AX55" s="1"/>
      <c r="AY55" s="1"/>
      <c r="AZ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</row>
    <row r="56" spans="1:75" ht="23" x14ac:dyDescent="0.4">
      <c r="A56" s="18"/>
      <c r="B56" s="19"/>
      <c r="C56" s="22">
        <v>10</v>
      </c>
      <c r="D56" s="22">
        <v>1</v>
      </c>
      <c r="E56" s="22">
        <v>5</v>
      </c>
      <c r="F56" s="22">
        <v>5</v>
      </c>
      <c r="G56" s="22">
        <v>419</v>
      </c>
      <c r="H56" s="22">
        <v>83.8</v>
      </c>
      <c r="I56" s="22">
        <v>7.69</v>
      </c>
      <c r="J56" s="22">
        <v>1.54</v>
      </c>
      <c r="K56" s="22">
        <v>5</v>
      </c>
      <c r="L56" s="22">
        <v>419</v>
      </c>
      <c r="M56" s="22">
        <v>83.8</v>
      </c>
      <c r="N56" s="22">
        <v>2.68</v>
      </c>
      <c r="O56" s="22">
        <v>0.54</v>
      </c>
      <c r="P56" s="22">
        <v>5</v>
      </c>
      <c r="Q56" s="22">
        <v>0</v>
      </c>
      <c r="R56" s="22">
        <v>428</v>
      </c>
      <c r="S56" s="22">
        <v>85.6</v>
      </c>
      <c r="T56" s="22">
        <v>1.62</v>
      </c>
      <c r="U56" s="22">
        <v>0.32</v>
      </c>
      <c r="V56" s="22">
        <v>2</v>
      </c>
      <c r="W56" s="23">
        <v>1.8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 t="s">
        <v>39</v>
      </c>
      <c r="AM56" s="26">
        <v>2.13</v>
      </c>
      <c r="AN56" s="26">
        <v>0.82</v>
      </c>
      <c r="AO56" s="26">
        <v>0.4</v>
      </c>
      <c r="AS56" s="1" t="s">
        <v>54</v>
      </c>
      <c r="AT56" s="22">
        <v>3769.8</v>
      </c>
      <c r="AU56" s="17">
        <v>1925.6666666666667</v>
      </c>
      <c r="AV56" s="22">
        <v>1913.4</v>
      </c>
      <c r="AW56" s="1"/>
      <c r="AX56" s="1"/>
      <c r="AY56" s="1"/>
      <c r="AZ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</row>
    <row r="57" spans="1:75" ht="23" x14ac:dyDescent="0.4">
      <c r="A57" s="18"/>
      <c r="B57" s="19"/>
      <c r="C57" s="24">
        <v>10</v>
      </c>
      <c r="D57" s="24">
        <v>2</v>
      </c>
      <c r="E57" s="24">
        <v>5</v>
      </c>
      <c r="F57" s="24">
        <v>5</v>
      </c>
      <c r="G57" s="24">
        <v>452</v>
      </c>
      <c r="H57" s="24">
        <v>90.4</v>
      </c>
      <c r="I57" s="24">
        <v>7.6</v>
      </c>
      <c r="J57" s="24">
        <v>1.52</v>
      </c>
      <c r="K57" s="24">
        <v>5</v>
      </c>
      <c r="L57" s="24">
        <v>452</v>
      </c>
      <c r="M57" s="24">
        <v>90.4</v>
      </c>
      <c r="N57" s="24">
        <v>2.41</v>
      </c>
      <c r="O57" s="24">
        <v>0.48</v>
      </c>
      <c r="P57" s="24">
        <v>5</v>
      </c>
      <c r="Q57" s="24">
        <v>0</v>
      </c>
      <c r="R57" s="24">
        <v>464</v>
      </c>
      <c r="S57" s="24">
        <v>92.8</v>
      </c>
      <c r="T57" s="24">
        <v>2.21</v>
      </c>
      <c r="U57" s="24">
        <v>0.44</v>
      </c>
      <c r="V57" s="24">
        <v>3</v>
      </c>
      <c r="W57" s="25">
        <v>2.4</v>
      </c>
      <c r="Y57" s="1"/>
      <c r="Z57" s="1"/>
      <c r="AA57" s="1"/>
      <c r="AB57" s="1"/>
      <c r="AC57" s="1"/>
      <c r="AD57" s="1"/>
      <c r="AE57" s="1"/>
      <c r="AF57" s="1"/>
      <c r="AG57" s="26"/>
      <c r="AH57" s="12" t="s">
        <v>31</v>
      </c>
      <c r="AI57" s="12" t="s">
        <v>32</v>
      </c>
      <c r="AJ57" s="1"/>
      <c r="AK57" s="1"/>
      <c r="AL57" s="1" t="s">
        <v>40</v>
      </c>
      <c r="AM57" s="17">
        <v>10.656965351104692</v>
      </c>
      <c r="AN57" s="17">
        <v>5.8742640495300122</v>
      </c>
      <c r="AO57" s="59">
        <v>1.7569104671478222</v>
      </c>
      <c r="AP57" s="6"/>
      <c r="AQ57" s="6"/>
      <c r="AR57" s="6"/>
      <c r="AS57" s="6"/>
      <c r="AT57" s="6"/>
      <c r="AU57" s="6"/>
      <c r="AV57" s="4"/>
      <c r="AW57" s="1"/>
      <c r="AX57" s="1"/>
      <c r="AY57" s="1"/>
      <c r="AZ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</row>
    <row r="58" spans="1:75" ht="23" x14ac:dyDescent="0.4">
      <c r="A58" s="18"/>
      <c r="B58" s="19"/>
      <c r="C58" s="26">
        <v>10</v>
      </c>
      <c r="D58" s="26">
        <v>3</v>
      </c>
      <c r="E58" s="26">
        <v>5</v>
      </c>
      <c r="F58" s="26">
        <v>5</v>
      </c>
      <c r="G58" s="26">
        <v>485</v>
      </c>
      <c r="H58" s="26">
        <v>97</v>
      </c>
      <c r="I58" s="26">
        <v>10.66</v>
      </c>
      <c r="J58" s="26">
        <v>2.13</v>
      </c>
      <c r="K58" s="26">
        <v>5</v>
      </c>
      <c r="L58" s="26">
        <v>485</v>
      </c>
      <c r="M58" s="26">
        <v>97</v>
      </c>
      <c r="N58" s="26">
        <v>4.08</v>
      </c>
      <c r="O58" s="26">
        <v>0.82</v>
      </c>
      <c r="P58" s="26">
        <v>5</v>
      </c>
      <c r="Q58" s="26">
        <v>0</v>
      </c>
      <c r="R58" s="26">
        <v>496</v>
      </c>
      <c r="S58" s="26">
        <v>99.2</v>
      </c>
      <c r="T58" s="26">
        <v>2.0099999999999998</v>
      </c>
      <c r="U58" s="26">
        <v>0.4</v>
      </c>
      <c r="V58" s="26">
        <v>4</v>
      </c>
      <c r="W58" s="27">
        <v>2.2000000000000002</v>
      </c>
      <c r="Y58" s="1"/>
      <c r="Z58" s="1"/>
      <c r="AA58" s="1"/>
      <c r="AB58" s="1"/>
      <c r="AC58" s="1"/>
      <c r="AD58" s="1"/>
      <c r="AE58" s="1"/>
      <c r="AF58" s="1"/>
      <c r="AG58" s="18" t="s">
        <v>55</v>
      </c>
      <c r="AH58" s="48">
        <f>J56+J59+J62+J65+J68+J71</f>
        <v>837.62309512138177</v>
      </c>
      <c r="AI58" s="18">
        <v>15</v>
      </c>
      <c r="AJ58" s="1"/>
      <c r="AK58" s="1"/>
      <c r="AL58" s="1" t="s">
        <v>41</v>
      </c>
      <c r="AM58" s="15">
        <v>13.008364725112887</v>
      </c>
      <c r="AN58" s="15">
        <v>7.690044069290126</v>
      </c>
      <c r="AO58" s="60">
        <v>2.250116729736324</v>
      </c>
      <c r="AP58" s="8"/>
      <c r="AQ58" s="8"/>
      <c r="AR58" s="8"/>
      <c r="AS58" s="8"/>
      <c r="AT58" s="8"/>
      <c r="AU58" s="8"/>
      <c r="AV58" s="9"/>
      <c r="AW58" s="1"/>
      <c r="AX58" s="1"/>
      <c r="AY58" s="1"/>
      <c r="AZ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</row>
    <row r="59" spans="1:75" ht="23" x14ac:dyDescent="0.4">
      <c r="A59" s="18"/>
      <c r="B59" s="19"/>
      <c r="C59" s="22">
        <v>20</v>
      </c>
      <c r="D59" s="22">
        <v>1</v>
      </c>
      <c r="E59" s="22">
        <v>5</v>
      </c>
      <c r="F59" s="22">
        <v>5</v>
      </c>
      <c r="G59" s="22">
        <v>744</v>
      </c>
      <c r="H59" s="22">
        <v>148.80000000000001</v>
      </c>
      <c r="I59" s="17">
        <v>53.284826755523461</v>
      </c>
      <c r="J59" s="17">
        <v>10.656965351104692</v>
      </c>
      <c r="K59" s="22">
        <v>5</v>
      </c>
      <c r="L59" s="22">
        <v>795</v>
      </c>
      <c r="M59" s="17">
        <v>159</v>
      </c>
      <c r="N59" s="17">
        <v>29.371320247650061</v>
      </c>
      <c r="O59" s="17">
        <v>5.8742640495300122</v>
      </c>
      <c r="P59" s="22">
        <v>5</v>
      </c>
      <c r="Q59" s="22">
        <v>1</v>
      </c>
      <c r="R59" s="22">
        <v>798</v>
      </c>
      <c r="S59" s="22">
        <v>159.6</v>
      </c>
      <c r="T59" s="17">
        <v>8.7845523357391109</v>
      </c>
      <c r="U59" s="22">
        <v>1.7569104671478222</v>
      </c>
      <c r="V59" s="22">
        <v>1</v>
      </c>
      <c r="W59" s="23">
        <v>0.8</v>
      </c>
      <c r="Y59" s="1"/>
      <c r="Z59" s="1"/>
      <c r="AA59" s="1"/>
      <c r="AB59" s="1"/>
      <c r="AC59" s="1"/>
      <c r="AD59" s="1"/>
      <c r="AE59" s="1"/>
      <c r="AF59" s="1"/>
      <c r="AG59" s="18" t="s">
        <v>56</v>
      </c>
      <c r="AH59" s="48">
        <f>J57+J60+J63+J66+J69+J72</f>
        <v>835.71036836624035</v>
      </c>
      <c r="AI59" s="18">
        <v>16</v>
      </c>
      <c r="AJ59" s="1"/>
      <c r="AK59" s="1"/>
      <c r="AL59" s="1" t="s">
        <v>42</v>
      </c>
      <c r="AM59" s="16">
        <v>19.285853815078681</v>
      </c>
      <c r="AN59" s="16">
        <v>10.439971160888657</v>
      </c>
      <c r="AO59" s="58">
        <v>4.7213120460510218</v>
      </c>
      <c r="AP59" s="68"/>
      <c r="AQ59" s="117" t="s">
        <v>72</v>
      </c>
      <c r="AR59" s="117"/>
      <c r="AS59" s="117" t="s">
        <v>73</v>
      </c>
      <c r="AT59" s="117"/>
      <c r="AU59" s="117" t="s">
        <v>34</v>
      </c>
      <c r="AV59" s="118"/>
      <c r="AW59" s="1"/>
      <c r="AX59" s="1"/>
      <c r="AY59" s="1"/>
      <c r="AZ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</row>
    <row r="60" spans="1:75" ht="23" x14ac:dyDescent="0.4">
      <c r="A60" s="18"/>
      <c r="B60" s="19"/>
      <c r="C60" s="24">
        <v>20</v>
      </c>
      <c r="D60" s="24">
        <v>2</v>
      </c>
      <c r="E60" s="24">
        <v>5</v>
      </c>
      <c r="F60" s="24">
        <v>5</v>
      </c>
      <c r="G60" s="24">
        <v>795</v>
      </c>
      <c r="H60" s="24">
        <v>159</v>
      </c>
      <c r="I60" s="15">
        <v>65.041823625564433</v>
      </c>
      <c r="J60" s="15">
        <v>13.008364725112887</v>
      </c>
      <c r="K60" s="24">
        <v>5</v>
      </c>
      <c r="L60" s="24">
        <v>877</v>
      </c>
      <c r="M60" s="15">
        <v>175.4</v>
      </c>
      <c r="N60" s="15">
        <v>38.450220346450628</v>
      </c>
      <c r="O60" s="15">
        <v>7.690044069290126</v>
      </c>
      <c r="P60" s="24">
        <v>5</v>
      </c>
      <c r="Q60" s="24">
        <v>2</v>
      </c>
      <c r="R60" s="24">
        <v>883</v>
      </c>
      <c r="S60" s="24">
        <v>176.6</v>
      </c>
      <c r="T60" s="15">
        <v>11.250583648681619</v>
      </c>
      <c r="U60" s="24">
        <v>2.250116729736324</v>
      </c>
      <c r="V60" s="24">
        <v>1</v>
      </c>
      <c r="W60" s="25">
        <v>0.6</v>
      </c>
      <c r="Z60" s="1"/>
      <c r="AA60" s="1"/>
      <c r="AB60" s="1"/>
      <c r="AC60" s="1"/>
      <c r="AG60" s="18" t="s">
        <v>57</v>
      </c>
      <c r="AH60" s="48">
        <f>J58+J61+J64+J67+J70+J73</f>
        <v>862.70976160049327</v>
      </c>
      <c r="AI60" s="18">
        <v>15</v>
      </c>
      <c r="AL60" s="1" t="s">
        <v>43</v>
      </c>
      <c r="AM60" s="17">
        <v>24.127383565902683</v>
      </c>
      <c r="AN60" s="17">
        <v>8.8371888160705261</v>
      </c>
      <c r="AO60" s="59">
        <v>2.53432269096374</v>
      </c>
      <c r="AP60" s="80"/>
      <c r="AQ60" s="20" t="s">
        <v>30</v>
      </c>
      <c r="AR60" s="20" t="s">
        <v>35</v>
      </c>
      <c r="AS60" s="20" t="s">
        <v>30</v>
      </c>
      <c r="AT60" s="20" t="s">
        <v>35</v>
      </c>
      <c r="AU60" s="20" t="s">
        <v>30</v>
      </c>
      <c r="AV60" s="21" t="s">
        <v>35</v>
      </c>
      <c r="AX60" s="1"/>
      <c r="AY60" s="1"/>
      <c r="AZ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</row>
    <row r="61" spans="1:75" ht="23" x14ac:dyDescent="0.4">
      <c r="A61" s="18"/>
      <c r="B61" s="19"/>
      <c r="C61" s="26">
        <v>20</v>
      </c>
      <c r="D61" s="26">
        <v>3</v>
      </c>
      <c r="E61" s="26">
        <v>5</v>
      </c>
      <c r="F61" s="26">
        <v>5</v>
      </c>
      <c r="G61" s="26">
        <v>877</v>
      </c>
      <c r="H61" s="26">
        <v>175.4</v>
      </c>
      <c r="I61" s="16">
        <v>96.429269075393407</v>
      </c>
      <c r="J61" s="16">
        <v>19.285853815078681</v>
      </c>
      <c r="K61" s="26">
        <v>5</v>
      </c>
      <c r="L61" s="26">
        <v>594</v>
      </c>
      <c r="M61" s="16">
        <v>118.8</v>
      </c>
      <c r="N61" s="16">
        <v>52.199855804443288</v>
      </c>
      <c r="O61" s="16">
        <v>10.439971160888657</v>
      </c>
      <c r="P61" s="26">
        <v>5</v>
      </c>
      <c r="Q61" s="26">
        <v>1</v>
      </c>
      <c r="R61" s="26">
        <v>597</v>
      </c>
      <c r="S61" s="26">
        <v>119.4</v>
      </c>
      <c r="T61" s="16">
        <v>23.606560230255109</v>
      </c>
      <c r="U61" s="26">
        <v>4.7213120460510218</v>
      </c>
      <c r="V61" s="26">
        <v>2</v>
      </c>
      <c r="W61" s="27">
        <v>1.2</v>
      </c>
      <c r="Z61" s="1"/>
      <c r="AA61" s="1"/>
      <c r="AB61" s="1"/>
      <c r="AC61" s="1"/>
      <c r="AD61" s="1"/>
      <c r="AE61" s="1"/>
      <c r="AF61" s="1"/>
      <c r="AG61" s="18" t="s">
        <v>58</v>
      </c>
      <c r="AH61" s="48">
        <f>O56+O59+O62+O65+O71+O68</f>
        <v>766.63552221298141</v>
      </c>
      <c r="AI61" s="18">
        <v>17</v>
      </c>
      <c r="AJ61" s="1"/>
      <c r="AK61" s="1"/>
      <c r="AL61" s="1" t="s">
        <v>44</v>
      </c>
      <c r="AM61" s="15">
        <v>47.191916656494094</v>
      </c>
      <c r="AN61" s="15">
        <v>27.920146131515459</v>
      </c>
      <c r="AO61" s="60">
        <v>6.6314887523650912</v>
      </c>
      <c r="AP61" s="81" t="s">
        <v>70</v>
      </c>
      <c r="AQ61" s="106">
        <f>F74</f>
        <v>46</v>
      </c>
      <c r="AR61" s="9">
        <f>F98</f>
        <v>48</v>
      </c>
      <c r="AS61" s="107">
        <f>K74</f>
        <v>45</v>
      </c>
      <c r="AT61" s="91">
        <f>K98</f>
        <v>49</v>
      </c>
      <c r="AU61" s="90">
        <f>P74</f>
        <v>72</v>
      </c>
      <c r="AV61" s="108">
        <f>P98</f>
        <v>72</v>
      </c>
      <c r="AX61" s="1"/>
      <c r="AY61" s="1"/>
      <c r="AZ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</row>
    <row r="62" spans="1:75" ht="23" x14ac:dyDescent="0.4">
      <c r="A62" s="18"/>
      <c r="B62" s="19"/>
      <c r="C62" s="22">
        <v>30</v>
      </c>
      <c r="D62" s="22">
        <v>1</v>
      </c>
      <c r="E62" s="22">
        <v>5</v>
      </c>
      <c r="F62" s="22">
        <v>5</v>
      </c>
      <c r="G62" s="22">
        <v>1095</v>
      </c>
      <c r="H62" s="22">
        <v>219</v>
      </c>
      <c r="I62" s="17">
        <v>120.63691782951341</v>
      </c>
      <c r="J62" s="17">
        <v>24.127383565902683</v>
      </c>
      <c r="K62" s="22">
        <v>5</v>
      </c>
      <c r="L62" s="22">
        <v>1095</v>
      </c>
      <c r="M62" s="17">
        <v>219</v>
      </c>
      <c r="N62" s="17">
        <v>44.185944080352627</v>
      </c>
      <c r="O62" s="17">
        <v>8.8371888160705261</v>
      </c>
      <c r="P62" s="22">
        <v>5</v>
      </c>
      <c r="Q62" s="22">
        <v>0</v>
      </c>
      <c r="R62" s="22">
        <v>1117</v>
      </c>
      <c r="S62" s="22">
        <v>223.4</v>
      </c>
      <c r="T62" s="17">
        <v>12.671613454818701</v>
      </c>
      <c r="U62" s="22">
        <v>2.53432269096374</v>
      </c>
      <c r="V62" s="22">
        <v>7</v>
      </c>
      <c r="W62" s="23">
        <v>4.4000000000000004</v>
      </c>
      <c r="Z62" s="1"/>
      <c r="AA62" s="1"/>
      <c r="AB62" s="1"/>
      <c r="AC62" s="1"/>
      <c r="AD62" s="1"/>
      <c r="AE62" s="1"/>
      <c r="AF62" s="1"/>
      <c r="AG62" s="18" t="s">
        <v>59</v>
      </c>
      <c r="AH62" s="48">
        <f>O57+O60+O63+O66+O72+O69</f>
        <v>836.34313450733714</v>
      </c>
      <c r="AI62" s="18">
        <v>15</v>
      </c>
      <c r="AJ62" s="1"/>
      <c r="AK62" s="1"/>
      <c r="AL62" s="1" t="s">
        <v>45</v>
      </c>
      <c r="AM62" s="16">
        <v>61.328606367111092</v>
      </c>
      <c r="AN62" s="16">
        <v>51.021905517577991</v>
      </c>
      <c r="AO62" s="58">
        <v>12.050126314163176</v>
      </c>
      <c r="AP62" s="37" t="s">
        <v>20</v>
      </c>
      <c r="AQ62" s="96">
        <f>G74</f>
        <v>128963</v>
      </c>
      <c r="AR62" s="11">
        <f>G98</f>
        <v>70744</v>
      </c>
      <c r="AS62" s="74">
        <f>L74</f>
        <v>26353</v>
      </c>
      <c r="AT62" s="71">
        <f>L98</f>
        <v>26453</v>
      </c>
      <c r="AU62" s="70">
        <f>R74</f>
        <v>33343</v>
      </c>
      <c r="AV62" s="109">
        <f>R98</f>
        <v>33464</v>
      </c>
      <c r="AX62" s="1"/>
      <c r="AY62" s="1"/>
      <c r="AZ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</row>
    <row r="63" spans="1:75" ht="23" x14ac:dyDescent="0.4">
      <c r="A63" s="18"/>
      <c r="B63" s="19"/>
      <c r="C63" s="24">
        <v>30</v>
      </c>
      <c r="D63" s="24">
        <v>2</v>
      </c>
      <c r="E63" s="24">
        <v>5</v>
      </c>
      <c r="F63" s="24">
        <v>5</v>
      </c>
      <c r="G63" s="24">
        <v>1163</v>
      </c>
      <c r="H63" s="24">
        <v>232.6</v>
      </c>
      <c r="I63" s="15">
        <v>235.95958328247048</v>
      </c>
      <c r="J63" s="15">
        <v>47.191916656494094</v>
      </c>
      <c r="K63" s="24">
        <v>5</v>
      </c>
      <c r="L63" s="24">
        <v>1163</v>
      </c>
      <c r="M63" s="15">
        <v>232.6</v>
      </c>
      <c r="N63" s="15">
        <v>139.60073065757729</v>
      </c>
      <c r="O63" s="15">
        <v>27.920146131515459</v>
      </c>
      <c r="P63" s="24">
        <v>5</v>
      </c>
      <c r="Q63" s="24">
        <v>0</v>
      </c>
      <c r="R63" s="24">
        <v>1174</v>
      </c>
      <c r="S63" s="24">
        <v>234.8</v>
      </c>
      <c r="T63" s="15">
        <v>33.157443761825455</v>
      </c>
      <c r="U63" s="24">
        <v>6.6314887523650912</v>
      </c>
      <c r="V63" s="24">
        <v>4</v>
      </c>
      <c r="W63" s="25">
        <v>2.2000000000000002</v>
      </c>
      <c r="Z63" s="1"/>
      <c r="AA63" s="1"/>
      <c r="AB63" s="1"/>
      <c r="AC63" s="1"/>
      <c r="AD63" s="1"/>
      <c r="AE63" s="1"/>
      <c r="AF63" s="1"/>
      <c r="AG63" s="18" t="s">
        <v>60</v>
      </c>
      <c r="AH63" s="48">
        <f>O58+O61+O64+O67+O73+O70</f>
        <v>848.64940988143178</v>
      </c>
      <c r="AI63" s="18">
        <v>14</v>
      </c>
      <c r="AJ63" s="1"/>
      <c r="AK63" s="1"/>
      <c r="AL63" s="1" t="s">
        <v>46</v>
      </c>
      <c r="AM63" s="17">
        <v>200.10908899307179</v>
      </c>
      <c r="AN63" s="17">
        <v>151.09203085899335</v>
      </c>
      <c r="AO63" s="59">
        <v>4.3260486125946027</v>
      </c>
      <c r="AP63" s="37"/>
      <c r="AQ63" s="96">
        <f>H74</f>
        <v>25792.6</v>
      </c>
      <c r="AR63" s="7">
        <f>H98</f>
        <v>14148.800000000001</v>
      </c>
      <c r="AS63" s="74">
        <f>M74</f>
        <v>6725.2833333333338</v>
      </c>
      <c r="AT63" s="71">
        <f>M98</f>
        <v>6752.583333333333</v>
      </c>
      <c r="AU63" s="70">
        <f>S74</f>
        <v>6668.6</v>
      </c>
      <c r="AV63" s="109">
        <f>S98</f>
        <v>6692.8000000000011</v>
      </c>
      <c r="AX63" s="1"/>
      <c r="AY63" s="1"/>
      <c r="AZ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</row>
    <row r="64" spans="1:75" ht="23" x14ac:dyDescent="0.4">
      <c r="A64" s="18"/>
      <c r="B64" s="19"/>
      <c r="C64" s="26">
        <v>30</v>
      </c>
      <c r="D64" s="26">
        <v>3</v>
      </c>
      <c r="E64" s="26">
        <v>5</v>
      </c>
      <c r="F64" s="26">
        <v>4</v>
      </c>
      <c r="G64" s="26">
        <v>1262</v>
      </c>
      <c r="H64" s="26">
        <v>252.4</v>
      </c>
      <c r="I64" s="16">
        <v>306.64303183555546</v>
      </c>
      <c r="J64" s="16">
        <v>61.328606367111092</v>
      </c>
      <c r="K64" s="26">
        <v>3</v>
      </c>
      <c r="L64" s="26">
        <v>1265</v>
      </c>
      <c r="M64" s="16">
        <v>253</v>
      </c>
      <c r="N64" s="16">
        <v>255.10952758788994</v>
      </c>
      <c r="O64" s="16">
        <v>51.021905517577991</v>
      </c>
      <c r="P64" s="26">
        <v>5</v>
      </c>
      <c r="Q64" s="26">
        <v>1</v>
      </c>
      <c r="R64" s="26">
        <v>1267</v>
      </c>
      <c r="S64" s="26">
        <v>253.4</v>
      </c>
      <c r="T64" s="16">
        <v>60.250631570815884</v>
      </c>
      <c r="U64" s="26">
        <v>12.050126314163176</v>
      </c>
      <c r="V64" s="26">
        <v>3</v>
      </c>
      <c r="W64" s="27">
        <v>1.2</v>
      </c>
      <c r="Z64" s="1"/>
      <c r="AA64" s="1"/>
      <c r="AB64" s="1"/>
      <c r="AC64" s="1"/>
      <c r="AD64" s="1"/>
      <c r="AE64" s="1"/>
      <c r="AF64" s="1"/>
      <c r="AG64" s="18" t="s">
        <v>61</v>
      </c>
      <c r="AH64" s="18">
        <f>U56+U59+U62+U65+U68+U71</f>
        <v>89.388292999267506</v>
      </c>
      <c r="AI64" s="18">
        <v>30</v>
      </c>
      <c r="AJ64" s="1"/>
      <c r="AK64" s="1"/>
      <c r="AL64" s="1" t="s">
        <v>47</v>
      </c>
      <c r="AM64" s="15">
        <v>172.44043488502479</v>
      </c>
      <c r="AN64" s="15">
        <v>200.04081980387332</v>
      </c>
      <c r="AO64" s="60">
        <v>43.207915592193402</v>
      </c>
      <c r="AP64" s="37" t="s">
        <v>71</v>
      </c>
      <c r="AQ64" s="96">
        <f>I74</f>
        <v>12680.216125440576</v>
      </c>
      <c r="AR64" s="111">
        <f>I98</f>
        <v>12227.911024332021</v>
      </c>
      <c r="AS64" s="74">
        <f>N74</f>
        <v>8970.1970314216487</v>
      </c>
      <c r="AT64" s="71">
        <f>N98</f>
        <v>8869.7661361694154</v>
      </c>
      <c r="AU64" s="70">
        <f>T74</f>
        <v>6688.3817599677932</v>
      </c>
      <c r="AV64" s="109">
        <f>T98</f>
        <v>6528.0034973621268</v>
      </c>
      <c r="AX64" s="1"/>
      <c r="AY64" s="1"/>
      <c r="AZ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</row>
    <row r="65" spans="1:75" ht="23" x14ac:dyDescent="0.4">
      <c r="A65" s="18"/>
      <c r="B65" s="19"/>
      <c r="C65" s="22">
        <v>50</v>
      </c>
      <c r="D65" s="22">
        <v>1</v>
      </c>
      <c r="E65" s="22">
        <v>5</v>
      </c>
      <c r="F65" s="22">
        <v>0</v>
      </c>
      <c r="G65" s="22">
        <v>1906</v>
      </c>
      <c r="H65" s="22">
        <v>381.2</v>
      </c>
      <c r="I65" s="17">
        <v>1000.545444965359</v>
      </c>
      <c r="J65" s="17">
        <v>200.10908899307179</v>
      </c>
      <c r="K65" s="22">
        <v>2</v>
      </c>
      <c r="L65" s="22">
        <v>1850</v>
      </c>
      <c r="M65" s="17">
        <v>370</v>
      </c>
      <c r="N65" s="17">
        <v>755.46015429496674</v>
      </c>
      <c r="O65" s="17">
        <v>151.09203085899335</v>
      </c>
      <c r="P65" s="22">
        <v>5</v>
      </c>
      <c r="Q65" s="22">
        <v>1</v>
      </c>
      <c r="R65" s="22">
        <v>1831</v>
      </c>
      <c r="S65" s="22">
        <v>366.2</v>
      </c>
      <c r="T65" s="17">
        <v>21.630243062973012</v>
      </c>
      <c r="U65" s="22">
        <v>4.3260486125946027</v>
      </c>
      <c r="V65" s="22">
        <v>4</v>
      </c>
      <c r="W65" s="23">
        <v>1.8</v>
      </c>
      <c r="Z65" s="1"/>
      <c r="AA65" s="1"/>
      <c r="AB65" s="1"/>
      <c r="AC65" s="1"/>
      <c r="AD65" s="1"/>
      <c r="AE65" s="1"/>
      <c r="AF65" s="1"/>
      <c r="AG65" s="18" t="s">
        <v>62</v>
      </c>
      <c r="AH65" s="18">
        <f>U57+U60+U63+U66+U69+U72</f>
        <v>565.65916680335886</v>
      </c>
      <c r="AI65" s="18">
        <v>22</v>
      </c>
      <c r="AJ65" s="1"/>
      <c r="AK65" s="1"/>
      <c r="AL65" s="1" t="s">
        <v>48</v>
      </c>
      <c r="AM65" s="16">
        <v>178.14965186119042</v>
      </c>
      <c r="AN65" s="16">
        <v>186.15720826387349</v>
      </c>
      <c r="AO65" s="58">
        <v>145.17243146896337</v>
      </c>
      <c r="AP65" s="88"/>
      <c r="AQ65" s="97">
        <f>J74</f>
        <v>2536.0432250881158</v>
      </c>
      <c r="AR65" s="112">
        <f>J98</f>
        <v>2445.5822048664049</v>
      </c>
      <c r="AS65" s="76">
        <f>O74</f>
        <v>2451.6280666017506</v>
      </c>
      <c r="AT65" s="76">
        <f>O98</f>
        <v>2434.3584063410708</v>
      </c>
      <c r="AU65" s="75">
        <f>U74</f>
        <v>1337.6683519935586</v>
      </c>
      <c r="AV65" s="110">
        <f>U98</f>
        <v>1305.6006994724255</v>
      </c>
      <c r="AX65" s="1"/>
      <c r="AY65" s="1"/>
      <c r="AZ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</row>
    <row r="66" spans="1:75" ht="23" x14ac:dyDescent="0.4">
      <c r="A66" s="18"/>
      <c r="B66" s="19"/>
      <c r="C66" s="24">
        <v>50</v>
      </c>
      <c r="D66" s="24">
        <v>2</v>
      </c>
      <c r="E66" s="24">
        <v>5</v>
      </c>
      <c r="F66" s="24">
        <v>1</v>
      </c>
      <c r="G66" s="24">
        <v>1983</v>
      </c>
      <c r="H66" s="24">
        <v>396.6</v>
      </c>
      <c r="I66" s="15">
        <v>862.20217442512399</v>
      </c>
      <c r="J66" s="15">
        <v>172.44043488502479</v>
      </c>
      <c r="K66" s="24" t="s">
        <v>13</v>
      </c>
      <c r="L66" s="24">
        <v>1186</v>
      </c>
      <c r="M66" s="15">
        <v>395.33333333333331</v>
      </c>
      <c r="N66" s="15">
        <v>600.12245941161996</v>
      </c>
      <c r="O66" s="15">
        <v>200.04081980387332</v>
      </c>
      <c r="P66" s="24">
        <v>5</v>
      </c>
      <c r="Q66" s="24">
        <v>0</v>
      </c>
      <c r="R66" s="24">
        <v>1934</v>
      </c>
      <c r="S66" s="24">
        <v>386.8</v>
      </c>
      <c r="T66" s="15">
        <v>216.03957796096702</v>
      </c>
      <c r="U66" s="24">
        <v>43.207915592193402</v>
      </c>
      <c r="V66" s="24">
        <v>2</v>
      </c>
      <c r="W66" s="25">
        <v>1.33</v>
      </c>
      <c r="Z66" s="1"/>
      <c r="AA66" s="1"/>
      <c r="AB66" s="1"/>
      <c r="AC66" s="1"/>
      <c r="AD66" s="1"/>
      <c r="AE66" s="1"/>
      <c r="AF66" s="1"/>
      <c r="AG66" s="18" t="s">
        <v>63</v>
      </c>
      <c r="AH66" s="18">
        <f>U58+U61+U64+U67+U70+U73</f>
        <v>682.62089219093218</v>
      </c>
      <c r="AI66" s="18">
        <v>20</v>
      </c>
      <c r="AJ66" s="1"/>
      <c r="AK66" s="1"/>
      <c r="AL66" s="1" t="s">
        <v>49</v>
      </c>
      <c r="AM66" s="17">
        <v>300.2161041736598</v>
      </c>
      <c r="AN66" s="17">
        <v>300.2</v>
      </c>
      <c r="AO66" s="59">
        <v>20.238870382308946</v>
      </c>
      <c r="AP66" s="1"/>
      <c r="AQ66" s="1"/>
      <c r="AR66" s="1"/>
      <c r="AS66" s="1"/>
      <c r="AT66" s="1"/>
      <c r="AU66" s="1"/>
      <c r="AX66" s="1"/>
      <c r="AY66" s="1"/>
      <c r="AZ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P66" s="1"/>
      <c r="BQ66" s="1"/>
      <c r="BR66" s="1"/>
      <c r="BS66" s="1"/>
      <c r="BT66" s="1"/>
      <c r="BU66" s="1"/>
      <c r="BV66" s="1"/>
      <c r="BW66" s="1"/>
    </row>
    <row r="67" spans="1:75" ht="23" x14ac:dyDescent="0.4">
      <c r="A67" s="18"/>
      <c r="B67" s="19"/>
      <c r="C67" s="26">
        <v>50</v>
      </c>
      <c r="D67" s="26">
        <v>3</v>
      </c>
      <c r="E67" s="26">
        <v>5</v>
      </c>
      <c r="F67" s="26">
        <v>1</v>
      </c>
      <c r="G67" s="26">
        <v>2057</v>
      </c>
      <c r="H67" s="26">
        <v>411.4</v>
      </c>
      <c r="I67" s="16">
        <v>890.74825930595205</v>
      </c>
      <c r="J67" s="16">
        <v>178.14965186119042</v>
      </c>
      <c r="K67" s="26" t="s">
        <v>19</v>
      </c>
      <c r="L67" s="26">
        <v>1672</v>
      </c>
      <c r="M67" s="16">
        <v>418</v>
      </c>
      <c r="N67" s="16">
        <v>744.62883305549394</v>
      </c>
      <c r="O67" s="16">
        <v>186.15720826387349</v>
      </c>
      <c r="P67" s="26">
        <v>3</v>
      </c>
      <c r="Q67" s="26">
        <v>0</v>
      </c>
      <c r="R67" s="26">
        <v>2093</v>
      </c>
      <c r="S67" s="26">
        <v>418.6</v>
      </c>
      <c r="T67" s="16">
        <v>725.86215734481686</v>
      </c>
      <c r="U67" s="26">
        <v>145.17243146896337</v>
      </c>
      <c r="V67" s="26">
        <v>3</v>
      </c>
      <c r="W67" s="27">
        <v>3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 t="s">
        <v>50</v>
      </c>
      <c r="AM67" s="15">
        <v>300.30071349143941</v>
      </c>
      <c r="AN67" s="15">
        <v>300.10000000000002</v>
      </c>
      <c r="AO67" s="60">
        <v>300.08026256561226</v>
      </c>
      <c r="AP67" s="1"/>
      <c r="AQ67" s="1"/>
      <c r="AR67" s="1"/>
      <c r="AS67" s="1"/>
      <c r="AT67" s="1"/>
      <c r="AU67" s="1"/>
      <c r="AX67" s="1"/>
      <c r="AY67" s="1"/>
      <c r="AZ67" s="1"/>
      <c r="BB67" s="1"/>
      <c r="BC67" s="1"/>
      <c r="BD67" s="1"/>
      <c r="BE67" s="1"/>
      <c r="BF67" s="1"/>
      <c r="BG67" s="1"/>
      <c r="BH67" s="1"/>
      <c r="BI67" s="1"/>
      <c r="BJ67" s="1"/>
      <c r="BV67" s="1"/>
      <c r="BW67" s="1"/>
    </row>
    <row r="68" spans="1:75" ht="23" x14ac:dyDescent="0.4">
      <c r="A68" s="18"/>
      <c r="B68" s="19"/>
      <c r="C68" s="22">
        <v>75</v>
      </c>
      <c r="D68" s="22">
        <v>1</v>
      </c>
      <c r="E68" s="22">
        <v>5</v>
      </c>
      <c r="F68" s="22">
        <v>0</v>
      </c>
      <c r="G68" s="22">
        <v>2967</v>
      </c>
      <c r="H68" s="22">
        <v>593.4</v>
      </c>
      <c r="I68" s="17">
        <v>1501.0805208682989</v>
      </c>
      <c r="J68" s="17">
        <v>300.2161041736598</v>
      </c>
      <c r="K68" s="22" t="s">
        <v>11</v>
      </c>
      <c r="L68" s="22">
        <v>2210</v>
      </c>
      <c r="M68" s="17">
        <v>552.5</v>
      </c>
      <c r="N68" s="17">
        <v>1200.3362545967082</v>
      </c>
      <c r="O68" s="17">
        <v>300.2</v>
      </c>
      <c r="P68" s="22">
        <v>5</v>
      </c>
      <c r="Q68" s="22" t="s">
        <v>12</v>
      </c>
      <c r="R68" s="22">
        <v>2715</v>
      </c>
      <c r="S68" s="22">
        <v>543</v>
      </c>
      <c r="T68" s="17">
        <v>101.19435191154473</v>
      </c>
      <c r="U68" s="22">
        <v>20.238870382308946</v>
      </c>
      <c r="V68" s="22" t="s">
        <v>12</v>
      </c>
      <c r="W68" s="23" t="s">
        <v>12</v>
      </c>
      <c r="Z68" s="1"/>
      <c r="AA68" s="1"/>
      <c r="AB68" s="1"/>
      <c r="AC68" s="1"/>
      <c r="AD68" s="1"/>
      <c r="AE68" s="1"/>
      <c r="AF68" s="1"/>
      <c r="AG68" s="26"/>
      <c r="AH68" s="12" t="s">
        <v>31</v>
      </c>
      <c r="AI68" s="12" t="s">
        <v>32</v>
      </c>
      <c r="AJ68" s="1"/>
      <c r="AK68" s="1"/>
      <c r="AL68" s="1" t="s">
        <v>51</v>
      </c>
      <c r="AM68" s="16">
        <v>300.41887512207018</v>
      </c>
      <c r="AN68" s="16">
        <v>300.10000000000002</v>
      </c>
      <c r="AO68" s="26">
        <v>220.1679002285</v>
      </c>
      <c r="AP68" s="1"/>
      <c r="AQ68" s="1"/>
      <c r="AR68" s="1" t="s">
        <v>30</v>
      </c>
      <c r="AS68" s="1" t="s">
        <v>33</v>
      </c>
      <c r="AT68" s="1" t="s">
        <v>34</v>
      </c>
      <c r="AU68" s="1"/>
      <c r="AX68" s="1"/>
      <c r="AY68" s="1"/>
      <c r="AZ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</row>
    <row r="69" spans="1:75" ht="23" x14ac:dyDescent="0.4">
      <c r="A69" s="18"/>
      <c r="B69" s="19"/>
      <c r="C69" s="24">
        <v>75</v>
      </c>
      <c r="D69" s="24">
        <v>2</v>
      </c>
      <c r="E69" s="24">
        <v>5</v>
      </c>
      <c r="F69" s="24">
        <v>0</v>
      </c>
      <c r="G69" s="24">
        <v>3068</v>
      </c>
      <c r="H69" s="24">
        <v>613.6</v>
      </c>
      <c r="I69" s="15">
        <v>1501.5035674571971</v>
      </c>
      <c r="J69" s="15">
        <v>300.30071349143941</v>
      </c>
      <c r="K69" s="24" t="s">
        <v>13</v>
      </c>
      <c r="L69" s="24">
        <v>1746</v>
      </c>
      <c r="M69" s="15">
        <v>582</v>
      </c>
      <c r="N69" s="15">
        <v>900.19673657417093</v>
      </c>
      <c r="O69" s="15">
        <v>300.10000000000002</v>
      </c>
      <c r="P69" s="24">
        <v>0</v>
      </c>
      <c r="Q69" s="24" t="s">
        <v>12</v>
      </c>
      <c r="R69" s="24">
        <v>2892</v>
      </c>
      <c r="S69" s="24">
        <v>578.4</v>
      </c>
      <c r="T69" s="15">
        <v>1500.4013128280612</v>
      </c>
      <c r="U69" s="24">
        <v>300.08026256561226</v>
      </c>
      <c r="V69" s="24" t="s">
        <v>12</v>
      </c>
      <c r="W69" s="25" t="s">
        <v>12</v>
      </c>
      <c r="Y69" s="1"/>
      <c r="Z69" s="1"/>
      <c r="AA69" s="1"/>
      <c r="AB69" s="1"/>
      <c r="AC69" s="1"/>
      <c r="AD69" s="1"/>
      <c r="AE69" s="1"/>
      <c r="AF69" s="1"/>
      <c r="AG69" s="18" t="s">
        <v>55</v>
      </c>
      <c r="AH69" s="48">
        <f>H71+H68+H65+H62+H59+H56</f>
        <v>7088.8</v>
      </c>
      <c r="AI69" s="18">
        <v>15</v>
      </c>
      <c r="AJ69" s="1"/>
      <c r="AK69" s="1"/>
      <c r="AL69" s="1" t="s">
        <v>52</v>
      </c>
      <c r="AM69" s="17">
        <v>300.97355303764277</v>
      </c>
      <c r="AN69" s="17">
        <v>300.09203848838763</v>
      </c>
      <c r="AO69" s="22">
        <v>60.212140846252396</v>
      </c>
      <c r="AP69" s="1"/>
      <c r="AQ69" s="1" t="s">
        <v>37</v>
      </c>
      <c r="AR69" s="22">
        <v>83.8</v>
      </c>
      <c r="AS69" s="22">
        <v>83.8</v>
      </c>
      <c r="AT69" s="22">
        <v>85.6</v>
      </c>
      <c r="AU69" s="1"/>
      <c r="AV69" s="1"/>
      <c r="AW69" s="1"/>
      <c r="AX69" s="1"/>
      <c r="AY69" s="1"/>
      <c r="AZ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</row>
    <row r="70" spans="1:75" ht="23" x14ac:dyDescent="0.4">
      <c r="A70" s="18"/>
      <c r="B70" s="19"/>
      <c r="C70" s="26">
        <v>75</v>
      </c>
      <c r="D70" s="26">
        <v>3</v>
      </c>
      <c r="E70" s="26">
        <v>5</v>
      </c>
      <c r="F70" s="26">
        <v>0</v>
      </c>
      <c r="G70" s="26">
        <v>19769</v>
      </c>
      <c r="H70" s="26">
        <v>3953.8</v>
      </c>
      <c r="I70" s="16">
        <v>1502.0943756103509</v>
      </c>
      <c r="J70" s="16">
        <v>300.41887512207018</v>
      </c>
      <c r="K70" s="26" t="s">
        <v>15</v>
      </c>
      <c r="L70" s="26">
        <v>1266</v>
      </c>
      <c r="M70" s="16">
        <v>633</v>
      </c>
      <c r="N70" s="16">
        <v>600.12532949447609</v>
      </c>
      <c r="O70" s="16">
        <v>300.10000000000002</v>
      </c>
      <c r="P70" s="26">
        <v>2</v>
      </c>
      <c r="Q70" s="26" t="s">
        <v>12</v>
      </c>
      <c r="R70" s="26">
        <v>3106</v>
      </c>
      <c r="S70" s="26">
        <v>621.20000000000005</v>
      </c>
      <c r="T70" s="16">
        <v>1100.8395011425</v>
      </c>
      <c r="U70" s="26">
        <v>220.1679002285</v>
      </c>
      <c r="V70" s="26" t="s">
        <v>12</v>
      </c>
      <c r="W70" s="27" t="s">
        <v>12</v>
      </c>
      <c r="Y70" s="1"/>
      <c r="Z70" s="1"/>
      <c r="AA70" s="1"/>
      <c r="AB70" s="1"/>
      <c r="AC70" s="1"/>
      <c r="AD70" s="1"/>
      <c r="AE70" s="1"/>
      <c r="AF70" s="1"/>
      <c r="AG70" s="18" t="s">
        <v>56</v>
      </c>
      <c r="AH70" s="48">
        <f t="shared" ref="AH70:AH71" si="7">H72+H69+H66+H63+H60+H57</f>
        <v>7461.2000000000007</v>
      </c>
      <c r="AI70" s="18">
        <v>16</v>
      </c>
      <c r="AJ70" s="1"/>
      <c r="AK70" s="1"/>
      <c r="AL70" s="1" t="s">
        <v>53</v>
      </c>
      <c r="AM70" s="15">
        <v>301.24893860816917</v>
      </c>
      <c r="AN70" s="15">
        <v>300.11212450265828</v>
      </c>
      <c r="AO70" s="24">
        <v>213.04938316345178</v>
      </c>
      <c r="AP70" s="1"/>
      <c r="AQ70" s="1" t="s">
        <v>38</v>
      </c>
      <c r="AR70" s="24">
        <v>90.4</v>
      </c>
      <c r="AS70" s="24">
        <v>90.4</v>
      </c>
      <c r="AT70" s="24">
        <v>92.8</v>
      </c>
      <c r="AU70" s="1"/>
      <c r="AV70" s="1"/>
      <c r="AW70" s="1"/>
      <c r="AX70" s="1"/>
      <c r="AY70" s="1"/>
      <c r="AZ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</row>
    <row r="71" spans="1:75" ht="23" x14ac:dyDescent="0.4">
      <c r="A71" s="18"/>
      <c r="B71" s="19"/>
      <c r="C71" s="22">
        <v>100</v>
      </c>
      <c r="D71" s="22">
        <v>1</v>
      </c>
      <c r="E71" s="22">
        <v>5</v>
      </c>
      <c r="F71" s="22">
        <v>0</v>
      </c>
      <c r="G71" s="22">
        <v>28313</v>
      </c>
      <c r="H71" s="22">
        <v>5662.6</v>
      </c>
      <c r="I71" s="17">
        <v>1504.867765188214</v>
      </c>
      <c r="J71" s="17">
        <v>300.97355303764277</v>
      </c>
      <c r="K71" s="22">
        <v>0</v>
      </c>
      <c r="L71" s="22">
        <v>3666</v>
      </c>
      <c r="M71" s="17">
        <v>733.2</v>
      </c>
      <c r="N71" s="17">
        <v>1500.460192441938</v>
      </c>
      <c r="O71" s="17">
        <v>300.09203848838763</v>
      </c>
      <c r="P71" s="22">
        <v>5</v>
      </c>
      <c r="Q71" s="22" t="s">
        <v>12</v>
      </c>
      <c r="R71" s="22">
        <v>3608</v>
      </c>
      <c r="S71" s="22">
        <v>721.6</v>
      </c>
      <c r="T71" s="17">
        <v>301.06070423126198</v>
      </c>
      <c r="U71" s="22">
        <v>60.212140846252396</v>
      </c>
      <c r="V71" s="22" t="s">
        <v>12</v>
      </c>
      <c r="W71" s="23" t="s">
        <v>12</v>
      </c>
      <c r="Y71" s="1"/>
      <c r="Z71" s="1"/>
      <c r="AA71" s="1"/>
      <c r="AB71" s="1"/>
      <c r="AC71" s="1"/>
      <c r="AD71" s="1"/>
      <c r="AE71" s="1"/>
      <c r="AF71" s="1"/>
      <c r="AG71" s="18" t="s">
        <v>57</v>
      </c>
      <c r="AH71" s="48">
        <f t="shared" si="7"/>
        <v>11242.6</v>
      </c>
      <c r="AI71" s="18">
        <v>15</v>
      </c>
      <c r="AJ71" s="1"/>
      <c r="AK71" s="1"/>
      <c r="AL71" s="1" t="s">
        <v>54</v>
      </c>
      <c r="AM71" s="16">
        <v>301.39677443504297</v>
      </c>
      <c r="AN71" s="16">
        <v>300.1103249390917</v>
      </c>
      <c r="AO71" s="26">
        <v>300.10912213325457</v>
      </c>
      <c r="AP71" s="1"/>
      <c r="AQ71" s="1" t="s">
        <v>39</v>
      </c>
      <c r="AR71" s="26">
        <v>97</v>
      </c>
      <c r="AS71" s="26">
        <v>97</v>
      </c>
      <c r="AT71" s="26">
        <v>99.2</v>
      </c>
      <c r="AU71" s="1"/>
      <c r="AV71" s="1"/>
      <c r="AW71" s="1"/>
      <c r="AX71" s="1"/>
      <c r="AY71" s="1"/>
      <c r="AZ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</row>
    <row r="72" spans="1:75" ht="23" x14ac:dyDescent="0.4">
      <c r="A72" s="18"/>
      <c r="B72" s="19"/>
      <c r="C72" s="24">
        <v>100</v>
      </c>
      <c r="D72" s="24">
        <v>2</v>
      </c>
      <c r="E72" s="24">
        <v>5</v>
      </c>
      <c r="F72" s="24">
        <v>0</v>
      </c>
      <c r="G72" s="24">
        <v>29845</v>
      </c>
      <c r="H72" s="24">
        <v>5969</v>
      </c>
      <c r="I72" s="15">
        <v>1506.244693040846</v>
      </c>
      <c r="J72" s="15">
        <v>301.24893860816917</v>
      </c>
      <c r="K72" s="24" t="s">
        <v>11</v>
      </c>
      <c r="L72" s="24">
        <v>3101</v>
      </c>
      <c r="M72" s="15">
        <v>775.25</v>
      </c>
      <c r="N72" s="15">
        <v>1200.4484980106331</v>
      </c>
      <c r="O72" s="15">
        <v>300.11212450265828</v>
      </c>
      <c r="P72" s="24">
        <v>2</v>
      </c>
      <c r="Q72" s="24" t="s">
        <v>12</v>
      </c>
      <c r="R72" s="24">
        <v>3823</v>
      </c>
      <c r="S72" s="24">
        <v>764.6</v>
      </c>
      <c r="T72" s="15">
        <v>1065.2469158172589</v>
      </c>
      <c r="U72" s="24">
        <v>213.04938316345178</v>
      </c>
      <c r="V72" s="24" t="s">
        <v>12</v>
      </c>
      <c r="W72" s="25" t="s">
        <v>12</v>
      </c>
      <c r="Y72" s="1"/>
      <c r="Z72" s="1"/>
      <c r="AA72" s="1"/>
      <c r="AB72" s="1"/>
      <c r="AC72" s="1"/>
      <c r="AD72" s="1"/>
      <c r="AE72" s="1"/>
      <c r="AF72" s="1"/>
      <c r="AG72" s="18" t="s">
        <v>58</v>
      </c>
      <c r="AH72" s="48">
        <f>M56+M59+M62+M65+M68+M71</f>
        <v>2117.5</v>
      </c>
      <c r="AI72" s="18">
        <v>17</v>
      </c>
      <c r="AJ72" s="1"/>
      <c r="AK72" s="1"/>
      <c r="AL72" s="1"/>
      <c r="AM72" s="1"/>
      <c r="AN72" s="1"/>
      <c r="AO72" s="1"/>
      <c r="AP72" s="1"/>
      <c r="AQ72" s="1" t="s">
        <v>40</v>
      </c>
      <c r="AR72" s="22">
        <v>148.80000000000001</v>
      </c>
      <c r="AS72" s="17">
        <v>159</v>
      </c>
      <c r="AT72" s="22">
        <v>159.6</v>
      </c>
      <c r="AU72" s="1"/>
      <c r="AV72" s="1"/>
      <c r="AW72" s="1"/>
      <c r="AX72" s="1"/>
      <c r="AY72" s="1"/>
      <c r="AZ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</row>
    <row r="73" spans="1:75" ht="23" x14ac:dyDescent="0.4">
      <c r="A73" s="18"/>
      <c r="B73" s="19"/>
      <c r="C73" s="26">
        <v>100</v>
      </c>
      <c r="D73" s="26">
        <v>3</v>
      </c>
      <c r="E73" s="26">
        <v>5</v>
      </c>
      <c r="F73" s="26">
        <v>0</v>
      </c>
      <c r="G73" s="26">
        <v>31763</v>
      </c>
      <c r="H73" s="26">
        <v>6352.6</v>
      </c>
      <c r="I73" s="16">
        <v>1506.9838721752149</v>
      </c>
      <c r="J73" s="16">
        <v>301.39677443504297</v>
      </c>
      <c r="K73" s="26" t="s">
        <v>13</v>
      </c>
      <c r="L73" s="26">
        <v>2511</v>
      </c>
      <c r="M73" s="16">
        <v>837</v>
      </c>
      <c r="N73" s="16">
        <v>900.33097481727509</v>
      </c>
      <c r="O73" s="16">
        <v>300.1103249390917</v>
      </c>
      <c r="P73" s="26">
        <v>0</v>
      </c>
      <c r="Q73" s="26" t="s">
        <v>12</v>
      </c>
      <c r="R73" s="26">
        <v>4117</v>
      </c>
      <c r="S73" s="26">
        <v>823.4</v>
      </c>
      <c r="T73" s="16">
        <v>1500.545610666273</v>
      </c>
      <c r="U73" s="26">
        <v>300.10912213325457</v>
      </c>
      <c r="V73" s="26" t="s">
        <v>12</v>
      </c>
      <c r="W73" s="27" t="s">
        <v>12</v>
      </c>
      <c r="Y73" s="1"/>
      <c r="Z73" s="1"/>
      <c r="AA73" s="1"/>
      <c r="AB73" s="1"/>
      <c r="AC73" s="1"/>
      <c r="AD73" s="1"/>
      <c r="AE73" s="1"/>
      <c r="AF73" s="1"/>
      <c r="AG73" s="18" t="s">
        <v>59</v>
      </c>
      <c r="AH73" s="48">
        <f t="shared" ref="AH73:AH74" si="8">M57+M60+M63+M66+M69+M72</f>
        <v>2250.9833333333336</v>
      </c>
      <c r="AI73" s="18">
        <v>15</v>
      </c>
      <c r="AJ73" s="1"/>
      <c r="AK73" s="1"/>
      <c r="AL73" s="1"/>
      <c r="AM73" s="1"/>
      <c r="AN73" s="1"/>
      <c r="AO73" s="1"/>
      <c r="AP73" s="1"/>
      <c r="AQ73" s="1" t="s">
        <v>41</v>
      </c>
      <c r="AR73" s="24">
        <v>159</v>
      </c>
      <c r="AS73" s="15">
        <v>175.4</v>
      </c>
      <c r="AT73" s="24">
        <v>176.6</v>
      </c>
      <c r="AU73" s="1"/>
      <c r="AV73" s="1"/>
      <c r="AW73" s="1"/>
      <c r="AX73" s="1"/>
      <c r="AY73" s="1"/>
      <c r="AZ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</row>
    <row r="74" spans="1:75" ht="23" x14ac:dyDescent="0.4">
      <c r="A74" s="18"/>
      <c r="B74" s="53" t="s">
        <v>4</v>
      </c>
      <c r="C74" s="44"/>
      <c r="D74" s="44"/>
      <c r="E74" s="44">
        <v>270</v>
      </c>
      <c r="F74" s="44">
        <f>SUM(F56:F73)</f>
        <v>46</v>
      </c>
      <c r="G74" s="44">
        <f t="shared" ref="G74:U74" si="9">SUM(G56:G73)</f>
        <v>128963</v>
      </c>
      <c r="H74" s="44">
        <f t="shared" si="9"/>
        <v>25792.6</v>
      </c>
      <c r="I74" s="45">
        <f t="shared" si="9"/>
        <v>12680.216125440576</v>
      </c>
      <c r="J74" s="45">
        <f t="shared" si="9"/>
        <v>2536.0432250881158</v>
      </c>
      <c r="K74" s="44">
        <f t="shared" si="9"/>
        <v>45</v>
      </c>
      <c r="L74" s="44">
        <f t="shared" si="9"/>
        <v>26353</v>
      </c>
      <c r="M74" s="45">
        <f t="shared" si="9"/>
        <v>6725.2833333333338</v>
      </c>
      <c r="N74" s="45">
        <f t="shared" si="9"/>
        <v>8970.1970314216487</v>
      </c>
      <c r="O74" s="45">
        <f t="shared" si="9"/>
        <v>2451.6280666017506</v>
      </c>
      <c r="P74" s="44">
        <f t="shared" si="9"/>
        <v>72</v>
      </c>
      <c r="Q74" s="44">
        <f t="shared" si="9"/>
        <v>6</v>
      </c>
      <c r="R74" s="44">
        <f t="shared" si="9"/>
        <v>33343</v>
      </c>
      <c r="S74" s="44">
        <f t="shared" si="9"/>
        <v>6668.6</v>
      </c>
      <c r="T74" s="45">
        <f t="shared" si="9"/>
        <v>6688.3817599677932</v>
      </c>
      <c r="U74" s="44">
        <f t="shared" si="9"/>
        <v>1337.6683519935586</v>
      </c>
      <c r="V74" s="44"/>
      <c r="W74" s="46"/>
      <c r="Y74" s="1"/>
      <c r="Z74" s="121"/>
      <c r="AA74" s="121"/>
      <c r="AB74" s="121"/>
      <c r="AC74" s="121"/>
      <c r="AD74" s="57"/>
      <c r="AE74" s="57"/>
      <c r="AF74" s="57"/>
      <c r="AG74" s="18" t="s">
        <v>60</v>
      </c>
      <c r="AH74" s="48">
        <f t="shared" si="8"/>
        <v>2356.8000000000002</v>
      </c>
      <c r="AI74" s="18">
        <v>14</v>
      </c>
      <c r="AJ74" s="57"/>
      <c r="AK74" s="57"/>
      <c r="AL74" s="57"/>
      <c r="AM74" s="57"/>
      <c r="AN74" s="57"/>
      <c r="AO74" s="57"/>
      <c r="AP74" s="57"/>
      <c r="AQ74" s="1" t="s">
        <v>42</v>
      </c>
      <c r="AR74" s="26">
        <v>175.4</v>
      </c>
      <c r="AS74" s="16">
        <v>118.8</v>
      </c>
      <c r="AT74" s="26">
        <v>119.4</v>
      </c>
      <c r="AU74" s="57"/>
      <c r="AV74" s="1"/>
      <c r="AW74" s="1"/>
      <c r="AX74" s="1"/>
      <c r="AY74" s="1"/>
      <c r="AZ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</row>
    <row r="75" spans="1:75" ht="23" x14ac:dyDescent="0.4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"/>
      <c r="Y75" s="1"/>
      <c r="Z75" s="1"/>
      <c r="AA75" s="1"/>
      <c r="AB75" s="1"/>
      <c r="AC75" s="1"/>
      <c r="AD75" s="1"/>
      <c r="AE75" s="1"/>
      <c r="AF75" s="1"/>
      <c r="AG75" s="18" t="s">
        <v>61</v>
      </c>
      <c r="AH75" s="18">
        <f>S56+S59+S62+S65+S68+S71</f>
        <v>2099.4</v>
      </c>
      <c r="AI75" s="18">
        <v>30</v>
      </c>
      <c r="AJ75" s="1"/>
      <c r="AK75" s="1"/>
      <c r="AL75" s="1"/>
      <c r="AM75" s="1"/>
      <c r="AN75" s="1"/>
      <c r="AO75" s="1"/>
      <c r="AP75" s="1"/>
      <c r="AQ75" s="1" t="s">
        <v>43</v>
      </c>
      <c r="AR75" s="22">
        <v>219</v>
      </c>
      <c r="AS75" s="17">
        <v>219</v>
      </c>
      <c r="AT75" s="22">
        <v>223.4</v>
      </c>
      <c r="AU75" s="1"/>
      <c r="AV75" s="1"/>
      <c r="AW75" s="1"/>
      <c r="AX75" s="1"/>
      <c r="AY75" s="1"/>
      <c r="AZ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</row>
    <row r="76" spans="1:75" ht="23" x14ac:dyDescent="0.4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"/>
      <c r="Y76" s="1"/>
      <c r="Z76" s="1"/>
      <c r="AA76" s="1"/>
      <c r="AB76" s="1"/>
      <c r="AC76" s="1"/>
      <c r="AD76" s="1"/>
      <c r="AE76" s="1"/>
      <c r="AF76" s="1"/>
      <c r="AG76" s="18" t="s">
        <v>62</v>
      </c>
      <c r="AH76" s="18">
        <f t="shared" ref="AH76" si="10">S57+S60+S63+S66+S69+S72</f>
        <v>2234</v>
      </c>
      <c r="AI76" s="18">
        <v>22</v>
      </c>
      <c r="AJ76" s="1"/>
      <c r="AK76" s="1"/>
      <c r="AL76" s="1"/>
      <c r="AM76" s="1"/>
      <c r="AN76" s="1"/>
      <c r="AO76" s="1"/>
      <c r="AP76" s="1"/>
      <c r="AQ76" s="1" t="s">
        <v>44</v>
      </c>
      <c r="AR76" s="24">
        <v>232.6</v>
      </c>
      <c r="AS76" s="15">
        <v>232.6</v>
      </c>
      <c r="AT76" s="24">
        <v>234.8</v>
      </c>
      <c r="AU76" s="1"/>
      <c r="AV76" s="1"/>
      <c r="AW76" s="1"/>
      <c r="AX76" s="1"/>
      <c r="AY76" s="1"/>
      <c r="AZ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</row>
    <row r="77" spans="1:75" ht="23" x14ac:dyDescent="0.4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"/>
      <c r="Y77" s="1"/>
      <c r="Z77" s="1"/>
      <c r="AA77" s="1"/>
      <c r="AB77" s="1"/>
      <c r="AC77" s="1"/>
      <c r="AD77" s="1"/>
      <c r="AE77" s="1"/>
      <c r="AF77" s="1"/>
      <c r="AG77" s="18" t="s">
        <v>63</v>
      </c>
      <c r="AH77" s="18">
        <f>S58+S61+S64+S67+S70+S73</f>
        <v>2335.2000000000003</v>
      </c>
      <c r="AI77" s="18">
        <v>20</v>
      </c>
      <c r="AJ77" s="1"/>
      <c r="AK77" s="1"/>
      <c r="AL77" s="1"/>
      <c r="AM77" s="1"/>
      <c r="AN77" s="1"/>
      <c r="AO77" s="1"/>
      <c r="AP77" s="1"/>
      <c r="AQ77" s="1" t="s">
        <v>45</v>
      </c>
      <c r="AR77" s="26">
        <v>252.4</v>
      </c>
      <c r="AS77" s="16">
        <v>253</v>
      </c>
      <c r="AT77" s="26">
        <v>253.4</v>
      </c>
      <c r="AU77" s="1"/>
      <c r="AV77" s="1"/>
      <c r="AW77" s="1"/>
      <c r="AX77" s="1"/>
      <c r="AY77" s="1"/>
      <c r="AZ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</row>
    <row r="78" spans="1:75" ht="20.5" customHeight="1" x14ac:dyDescent="0.4">
      <c r="A78" s="18"/>
      <c r="B78" s="115" t="s">
        <v>26</v>
      </c>
      <c r="C78" s="116"/>
      <c r="D78" s="116"/>
      <c r="E78" s="116"/>
      <c r="F78" s="119" t="s">
        <v>23</v>
      </c>
      <c r="G78" s="119"/>
      <c r="H78" s="119"/>
      <c r="I78" s="119"/>
      <c r="J78" s="119"/>
      <c r="K78" s="119" t="s">
        <v>24</v>
      </c>
      <c r="L78" s="119"/>
      <c r="M78" s="119"/>
      <c r="N78" s="119"/>
      <c r="O78" s="119"/>
      <c r="P78" s="119" t="s">
        <v>25</v>
      </c>
      <c r="Q78" s="119"/>
      <c r="R78" s="119"/>
      <c r="S78" s="119"/>
      <c r="T78" s="119"/>
      <c r="U78" s="119"/>
      <c r="V78" s="119"/>
      <c r="W78" s="120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Q78" s="1" t="s">
        <v>46</v>
      </c>
      <c r="AR78" s="22">
        <v>381.2</v>
      </c>
      <c r="AS78" s="17">
        <v>370</v>
      </c>
      <c r="AT78" s="22">
        <v>366.2</v>
      </c>
      <c r="AV78" s="1"/>
      <c r="AW78" s="1"/>
      <c r="AX78" s="1"/>
      <c r="AY78" s="1"/>
      <c r="AZ78" s="1"/>
      <c r="BB78" s="121"/>
      <c r="BC78" s="121"/>
      <c r="BD78" s="121"/>
      <c r="BE78" s="121"/>
      <c r="BF78" s="121"/>
      <c r="BG78" s="121"/>
      <c r="BH78" s="121"/>
      <c r="BI78" s="1"/>
      <c r="BJ78" s="1"/>
      <c r="BK78" s="1"/>
      <c r="BL78" s="1"/>
      <c r="BM78" s="121"/>
      <c r="BN78" s="121"/>
      <c r="BO78" s="121"/>
      <c r="BP78" s="1"/>
      <c r="BQ78" s="121"/>
      <c r="BR78" s="121"/>
      <c r="BS78" s="121"/>
      <c r="BT78" s="121"/>
      <c r="BU78" s="121"/>
      <c r="BV78" s="1"/>
      <c r="BW78" s="1"/>
    </row>
    <row r="79" spans="1:75" ht="20.5" customHeight="1" x14ac:dyDescent="0.4">
      <c r="A79" s="18"/>
      <c r="B79" s="19"/>
      <c r="C79" s="20" t="s">
        <v>0</v>
      </c>
      <c r="D79" s="67" t="s">
        <v>69</v>
      </c>
      <c r="E79" s="20" t="s">
        <v>1</v>
      </c>
      <c r="F79" s="20" t="s">
        <v>2</v>
      </c>
      <c r="G79" s="20" t="s">
        <v>20</v>
      </c>
      <c r="H79" s="20"/>
      <c r="I79" s="20" t="s">
        <v>29</v>
      </c>
      <c r="J79" s="20"/>
      <c r="K79" s="20" t="s">
        <v>2</v>
      </c>
      <c r="L79" s="20" t="s">
        <v>20</v>
      </c>
      <c r="M79" s="20"/>
      <c r="N79" s="20" t="s">
        <v>29</v>
      </c>
      <c r="O79" s="20"/>
      <c r="P79" s="20" t="s">
        <v>2</v>
      </c>
      <c r="Q79" s="20" t="s">
        <v>21</v>
      </c>
      <c r="R79" s="20" t="s">
        <v>20</v>
      </c>
      <c r="S79" s="20"/>
      <c r="T79" s="20" t="s">
        <v>29</v>
      </c>
      <c r="U79" s="20"/>
      <c r="V79" s="20" t="s">
        <v>3</v>
      </c>
      <c r="W79" s="2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Q79" s="1" t="s">
        <v>47</v>
      </c>
      <c r="AR79" s="24">
        <v>396.6</v>
      </c>
      <c r="AS79" s="15">
        <v>395.33333333333331</v>
      </c>
      <c r="AT79" s="24">
        <v>386.8</v>
      </c>
      <c r="AV79" s="1"/>
      <c r="AW79" s="1"/>
      <c r="AX79" s="1"/>
      <c r="AY79" s="1"/>
      <c r="AZ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</row>
    <row r="80" spans="1:75" ht="23" x14ac:dyDescent="0.4">
      <c r="A80" s="18"/>
      <c r="B80" s="19"/>
      <c r="C80" s="22">
        <v>10</v>
      </c>
      <c r="D80" s="22">
        <v>1</v>
      </c>
      <c r="E80" s="22">
        <v>5</v>
      </c>
      <c r="F80" s="22">
        <v>5</v>
      </c>
      <c r="G80" s="22">
        <v>419</v>
      </c>
      <c r="H80" s="22">
        <v>83.8</v>
      </c>
      <c r="I80" s="17">
        <v>3.7566330432891819</v>
      </c>
      <c r="J80" s="17">
        <v>0.7513266086578364</v>
      </c>
      <c r="K80" s="22">
        <v>5</v>
      </c>
      <c r="L80" s="22">
        <v>419</v>
      </c>
      <c r="M80" s="17">
        <v>83.8</v>
      </c>
      <c r="N80" s="17">
        <v>3.3665301799774108</v>
      </c>
      <c r="O80" s="17">
        <v>0.67330603599548211</v>
      </c>
      <c r="P80" s="22">
        <v>5</v>
      </c>
      <c r="Q80" s="22">
        <v>0</v>
      </c>
      <c r="R80" s="22">
        <v>428</v>
      </c>
      <c r="S80" s="22">
        <v>85.6</v>
      </c>
      <c r="T80" s="17">
        <v>2.1668739318847643</v>
      </c>
      <c r="U80" s="22">
        <v>0.43337478637695287</v>
      </c>
      <c r="V80" s="22">
        <v>2</v>
      </c>
      <c r="W80" s="23">
        <v>1.8</v>
      </c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 t="s">
        <v>35</v>
      </c>
      <c r="AN80" s="1" t="s">
        <v>36</v>
      </c>
      <c r="AO80" s="1" t="s">
        <v>34</v>
      </c>
      <c r="AQ80" s="1" t="s">
        <v>48</v>
      </c>
      <c r="AR80" s="26">
        <v>411.4</v>
      </c>
      <c r="AS80" s="16">
        <v>418</v>
      </c>
      <c r="AT80" s="26">
        <v>418.6</v>
      </c>
      <c r="AV80" s="1"/>
      <c r="AW80" s="1"/>
      <c r="AX80" s="1"/>
      <c r="AY80" s="1"/>
      <c r="AZ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</row>
    <row r="81" spans="1:75" ht="23" x14ac:dyDescent="0.4">
      <c r="A81" s="18"/>
      <c r="B81" s="19"/>
      <c r="C81" s="24">
        <v>10</v>
      </c>
      <c r="D81" s="24">
        <v>2</v>
      </c>
      <c r="E81" s="24">
        <v>5</v>
      </c>
      <c r="F81" s="24">
        <v>5</v>
      </c>
      <c r="G81" s="24">
        <v>444</v>
      </c>
      <c r="H81" s="24">
        <v>88.8</v>
      </c>
      <c r="I81" s="15">
        <v>4.302803277969355</v>
      </c>
      <c r="J81" s="15">
        <v>0.86056065559387096</v>
      </c>
      <c r="K81" s="24">
        <v>5</v>
      </c>
      <c r="L81" s="24">
        <v>444</v>
      </c>
      <c r="M81" s="15">
        <v>88.8</v>
      </c>
      <c r="N81" s="15">
        <v>3.3625016212463295</v>
      </c>
      <c r="O81" s="15">
        <v>0.67250032424926587</v>
      </c>
      <c r="P81" s="24">
        <v>5</v>
      </c>
      <c r="Q81" s="24">
        <v>0</v>
      </c>
      <c r="R81" s="24">
        <v>455</v>
      </c>
      <c r="S81" s="24">
        <v>91</v>
      </c>
      <c r="T81" s="15">
        <v>2.288477182388303</v>
      </c>
      <c r="U81" s="24">
        <v>0.45769543647766059</v>
      </c>
      <c r="V81" s="24">
        <v>3</v>
      </c>
      <c r="W81" s="25">
        <v>2.2000000000000002</v>
      </c>
      <c r="X81" s="1"/>
      <c r="Y81" s="1"/>
      <c r="Z81" s="1"/>
      <c r="AA81" s="1"/>
      <c r="AB81" s="1"/>
      <c r="AC81" s="1"/>
      <c r="AD81" s="1"/>
      <c r="AE81" s="1"/>
      <c r="AF81" s="1"/>
      <c r="AG81" s="26"/>
      <c r="AH81" s="12" t="s">
        <v>31</v>
      </c>
      <c r="AI81" s="12" t="s">
        <v>32</v>
      </c>
      <c r="AJ81" s="1"/>
      <c r="AK81" s="1"/>
      <c r="AL81" s="1" t="s">
        <v>37</v>
      </c>
      <c r="AM81" s="17">
        <v>0.7513266086578364</v>
      </c>
      <c r="AN81" s="17">
        <v>0.67330603599548211</v>
      </c>
      <c r="AO81" s="22">
        <v>0.43337478637695287</v>
      </c>
      <c r="AP81" s="6"/>
      <c r="AQ81" s="1" t="s">
        <v>49</v>
      </c>
      <c r="AR81" s="22">
        <v>593.4</v>
      </c>
      <c r="AS81" s="17">
        <v>552.5</v>
      </c>
      <c r="AT81" s="22">
        <v>543</v>
      </c>
      <c r="AU81" s="6"/>
      <c r="AV81" s="4"/>
      <c r="AW81" s="1"/>
      <c r="AX81" s="1"/>
      <c r="AY81" s="1"/>
      <c r="AZ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</row>
    <row r="82" spans="1:75" ht="23" x14ac:dyDescent="0.4">
      <c r="A82" s="18"/>
      <c r="B82" s="19"/>
      <c r="C82" s="26">
        <v>10</v>
      </c>
      <c r="D82" s="26">
        <v>3</v>
      </c>
      <c r="E82" s="26">
        <v>5</v>
      </c>
      <c r="F82" s="26">
        <v>5</v>
      </c>
      <c r="G82" s="26">
        <v>485</v>
      </c>
      <c r="H82" s="26">
        <v>97</v>
      </c>
      <c r="I82" s="16">
        <v>5.8000535964965634</v>
      </c>
      <c r="J82" s="16">
        <v>1.1600107192993128</v>
      </c>
      <c r="K82" s="26">
        <v>5</v>
      </c>
      <c r="L82" s="26">
        <v>485</v>
      </c>
      <c r="M82" s="16">
        <v>97</v>
      </c>
      <c r="N82" s="16">
        <v>6.9006028175353835</v>
      </c>
      <c r="O82" s="16">
        <v>1.3801205635070768</v>
      </c>
      <c r="P82" s="26">
        <v>5</v>
      </c>
      <c r="Q82" s="26">
        <v>0</v>
      </c>
      <c r="R82" s="26">
        <v>496</v>
      </c>
      <c r="S82" s="26">
        <v>99.2</v>
      </c>
      <c r="T82" s="16">
        <v>2.163219928741452</v>
      </c>
      <c r="U82" s="26">
        <v>0.43264398574829038</v>
      </c>
      <c r="V82" s="26">
        <v>4</v>
      </c>
      <c r="W82" s="27">
        <v>2.2000000000000002</v>
      </c>
      <c r="Z82" s="1"/>
      <c r="AA82" s="1"/>
      <c r="AB82" s="1"/>
      <c r="AC82" s="1"/>
      <c r="AD82" s="1"/>
      <c r="AE82" s="1"/>
      <c r="AF82" s="1"/>
      <c r="AG82" s="18" t="s">
        <v>55</v>
      </c>
      <c r="AH82" s="48">
        <f>J80+J83+J86+J89+J92+J95</f>
        <v>779.76902184486244</v>
      </c>
      <c r="AI82" s="18">
        <f>F80+F83+F86+F89+F92+F95</f>
        <v>17</v>
      </c>
      <c r="AJ82" s="1"/>
      <c r="AK82" s="1"/>
      <c r="AL82" s="1" t="s">
        <v>38</v>
      </c>
      <c r="AM82" s="15">
        <v>0.86056065559387096</v>
      </c>
      <c r="AN82" s="15">
        <v>0.67250032424926587</v>
      </c>
      <c r="AO82" s="24">
        <v>0.45769543647766059</v>
      </c>
      <c r="AP82" s="8"/>
      <c r="AQ82" s="1" t="s">
        <v>50</v>
      </c>
      <c r="AR82" s="24">
        <v>613.6</v>
      </c>
      <c r="AS82" s="15">
        <v>582</v>
      </c>
      <c r="AT82" s="24">
        <v>578.4</v>
      </c>
      <c r="AU82" s="8"/>
      <c r="AV82" s="9"/>
      <c r="AX82" s="1"/>
      <c r="AY82" s="1"/>
      <c r="AZ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</row>
    <row r="83" spans="1:75" ht="23" x14ac:dyDescent="0.4">
      <c r="A83" s="18"/>
      <c r="B83" s="19"/>
      <c r="C83" s="22">
        <v>20</v>
      </c>
      <c r="D83" s="22">
        <v>1</v>
      </c>
      <c r="E83" s="22">
        <v>5</v>
      </c>
      <c r="F83" s="22">
        <v>5</v>
      </c>
      <c r="G83" s="22">
        <v>744</v>
      </c>
      <c r="H83" s="22">
        <v>148.80000000000001</v>
      </c>
      <c r="I83" s="17">
        <v>47.427748441696039</v>
      </c>
      <c r="J83" s="17">
        <v>9.4855496883392085</v>
      </c>
      <c r="K83" s="22">
        <v>5</v>
      </c>
      <c r="L83" s="22">
        <v>744</v>
      </c>
      <c r="M83" s="17">
        <v>148.80000000000001</v>
      </c>
      <c r="N83" s="17">
        <v>36.231974601745584</v>
      </c>
      <c r="O83" s="17">
        <v>7.2463949203491165</v>
      </c>
      <c r="P83" s="22">
        <v>5</v>
      </c>
      <c r="Q83" s="22">
        <v>1</v>
      </c>
      <c r="R83" s="22">
        <v>748</v>
      </c>
      <c r="S83" s="22">
        <v>149.6</v>
      </c>
      <c r="T83" s="17">
        <v>8.04352331161496</v>
      </c>
      <c r="U83" s="22">
        <v>1.6087046623229919</v>
      </c>
      <c r="V83" s="22">
        <v>1</v>
      </c>
      <c r="W83" s="23">
        <v>0.8</v>
      </c>
      <c r="Z83" s="1"/>
      <c r="AA83" s="1"/>
      <c r="AB83" s="1"/>
      <c r="AC83" s="1"/>
      <c r="AD83" s="1"/>
      <c r="AE83" s="1"/>
      <c r="AF83" s="1"/>
      <c r="AG83" s="18" t="s">
        <v>56</v>
      </c>
      <c r="AH83" s="48">
        <f>J81+J84+J87+J90+J93+J96</f>
        <v>803.07911014556726</v>
      </c>
      <c r="AI83" s="18">
        <f>F81+F84+F87+F90+F93+F96</f>
        <v>17</v>
      </c>
      <c r="AJ83" s="1"/>
      <c r="AK83" s="1"/>
      <c r="AL83" s="1" t="s">
        <v>39</v>
      </c>
      <c r="AM83" s="16">
        <v>1.1600107192993128</v>
      </c>
      <c r="AN83" s="16">
        <v>1.3801205635070768</v>
      </c>
      <c r="AO83" s="26">
        <v>0.43264398574829038</v>
      </c>
      <c r="AP83" s="68"/>
      <c r="AQ83" s="1" t="s">
        <v>51</v>
      </c>
      <c r="AR83" s="26">
        <v>3953.8</v>
      </c>
      <c r="AS83" s="16">
        <v>633</v>
      </c>
      <c r="AT83" s="26">
        <v>621.20000000000005</v>
      </c>
      <c r="AU83" s="113"/>
      <c r="AV83" s="114"/>
      <c r="AX83" s="1"/>
      <c r="AY83" s="1"/>
      <c r="AZ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</row>
    <row r="84" spans="1:75" ht="23" x14ac:dyDescent="0.4">
      <c r="A84" s="18"/>
      <c r="B84" s="19"/>
      <c r="C84" s="24">
        <v>20</v>
      </c>
      <c r="D84" s="24">
        <v>2</v>
      </c>
      <c r="E84" s="24">
        <v>5</v>
      </c>
      <c r="F84" s="24">
        <v>5</v>
      </c>
      <c r="G84" s="24">
        <v>795</v>
      </c>
      <c r="H84" s="24">
        <v>159</v>
      </c>
      <c r="I84" s="15">
        <v>48.28945040702812</v>
      </c>
      <c r="J84" s="15">
        <v>9.6578900814056237</v>
      </c>
      <c r="K84" s="24">
        <v>5</v>
      </c>
      <c r="L84" s="24">
        <v>795</v>
      </c>
      <c r="M84" s="15">
        <v>159</v>
      </c>
      <c r="N84" s="15">
        <v>37.59224224090552</v>
      </c>
      <c r="O84" s="15">
        <v>7.518448448181104</v>
      </c>
      <c r="P84" s="24">
        <v>5</v>
      </c>
      <c r="Q84" s="24">
        <v>2</v>
      </c>
      <c r="R84" s="24">
        <v>798</v>
      </c>
      <c r="S84" s="24">
        <v>159.6</v>
      </c>
      <c r="T84" s="15">
        <v>14.882143497467011</v>
      </c>
      <c r="U84" s="24">
        <v>2.9764286994934022</v>
      </c>
      <c r="V84" s="24">
        <v>1</v>
      </c>
      <c r="W84" s="25">
        <v>0.6</v>
      </c>
      <c r="Z84" s="1"/>
      <c r="AA84" s="1"/>
      <c r="AB84" s="1"/>
      <c r="AC84" s="1"/>
      <c r="AD84" s="1"/>
      <c r="AE84" s="1"/>
      <c r="AF84" s="1"/>
      <c r="AG84" s="18" t="s">
        <v>57</v>
      </c>
      <c r="AH84" s="48">
        <f>J82+J85+J88+J91+J94+J97</f>
        <v>862.73407287597502</v>
      </c>
      <c r="AI84" s="18">
        <f>F82+F85+F88+F91+F94+F97</f>
        <v>14</v>
      </c>
      <c r="AJ84" s="1"/>
      <c r="AK84" s="1"/>
      <c r="AL84" s="1" t="s">
        <v>40</v>
      </c>
      <c r="AM84" s="17">
        <v>9.4855496883392085</v>
      </c>
      <c r="AN84" s="17">
        <v>7.2463949203491165</v>
      </c>
      <c r="AO84" s="22">
        <v>1.6087046623229919</v>
      </c>
      <c r="AP84" s="80"/>
      <c r="AQ84" s="1" t="s">
        <v>52</v>
      </c>
      <c r="AR84" s="22">
        <v>5662.6</v>
      </c>
      <c r="AS84" s="17">
        <v>733.2</v>
      </c>
      <c r="AT84" s="22">
        <v>721.6</v>
      </c>
      <c r="AU84" s="20"/>
      <c r="AV84" s="21"/>
      <c r="AX84" s="1"/>
      <c r="AY84" s="1"/>
      <c r="AZ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</row>
    <row r="85" spans="1:75" ht="23" x14ac:dyDescent="0.95">
      <c r="A85" s="18"/>
      <c r="B85" s="19"/>
      <c r="C85" s="26">
        <v>20</v>
      </c>
      <c r="D85" s="26">
        <v>3</v>
      </c>
      <c r="E85" s="26">
        <v>5</v>
      </c>
      <c r="F85" s="26">
        <v>5</v>
      </c>
      <c r="G85" s="26">
        <v>877</v>
      </c>
      <c r="H85" s="26">
        <v>175.4</v>
      </c>
      <c r="I85" s="16">
        <v>66.864697694778329</v>
      </c>
      <c r="J85" s="16">
        <v>13.372939538955666</v>
      </c>
      <c r="K85" s="26">
        <v>5</v>
      </c>
      <c r="L85" s="26">
        <v>877</v>
      </c>
      <c r="M85" s="16">
        <v>175.4</v>
      </c>
      <c r="N85" s="16">
        <v>66.652082681655799</v>
      </c>
      <c r="O85" s="16">
        <v>13.33041653633116</v>
      </c>
      <c r="P85" s="26">
        <v>5</v>
      </c>
      <c r="Q85" s="26">
        <v>1</v>
      </c>
      <c r="R85" s="26">
        <v>883</v>
      </c>
      <c r="S85" s="26">
        <v>176.6</v>
      </c>
      <c r="T85" s="16">
        <v>28.761481523513769</v>
      </c>
      <c r="U85" s="26">
        <v>5.752296304702754</v>
      </c>
      <c r="V85" s="26">
        <v>2</v>
      </c>
      <c r="W85" s="27">
        <v>1.2</v>
      </c>
      <c r="Z85" s="1"/>
      <c r="AA85" s="1"/>
      <c r="AB85" s="1"/>
      <c r="AC85" s="1"/>
      <c r="AD85" s="1"/>
      <c r="AE85" s="1"/>
      <c r="AF85" s="1"/>
      <c r="AG85" s="18" t="s">
        <v>58</v>
      </c>
      <c r="AH85" s="48">
        <f>O80+O83+O86+O89+O95+O92</f>
        <v>726.84923065900671</v>
      </c>
      <c r="AI85" s="18">
        <v>20</v>
      </c>
      <c r="AJ85" s="1"/>
      <c r="AK85" s="1"/>
      <c r="AL85" s="1" t="s">
        <v>41</v>
      </c>
      <c r="AM85" s="15">
        <v>9.6578900814056237</v>
      </c>
      <c r="AN85" s="15">
        <v>7.518448448181104</v>
      </c>
      <c r="AO85" s="24">
        <v>2.9764286994934022</v>
      </c>
      <c r="AP85" s="81"/>
      <c r="AQ85" s="1" t="s">
        <v>53</v>
      </c>
      <c r="AR85" s="24">
        <v>5969</v>
      </c>
      <c r="AS85" s="15">
        <v>775.25</v>
      </c>
      <c r="AT85" s="24">
        <v>764.6</v>
      </c>
      <c r="AU85" s="92"/>
      <c r="AV85" s="93"/>
      <c r="AX85" s="1"/>
      <c r="AY85" s="1"/>
      <c r="AZ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</row>
    <row r="86" spans="1:75" ht="23" x14ac:dyDescent="0.95">
      <c r="A86" s="18"/>
      <c r="B86" s="19"/>
      <c r="C86" s="22">
        <v>30</v>
      </c>
      <c r="D86" s="22">
        <v>1</v>
      </c>
      <c r="E86" s="22">
        <v>5</v>
      </c>
      <c r="F86" s="22">
        <v>5</v>
      </c>
      <c r="G86" s="22">
        <v>1095</v>
      </c>
      <c r="H86" s="22">
        <v>219</v>
      </c>
      <c r="I86" s="17">
        <v>83.8329687118528</v>
      </c>
      <c r="J86" s="17">
        <v>16.76659374237056</v>
      </c>
      <c r="K86" s="22">
        <v>5</v>
      </c>
      <c r="L86" s="22">
        <v>1095</v>
      </c>
      <c r="M86" s="17">
        <v>219</v>
      </c>
      <c r="N86" s="17">
        <v>32.494035482406588</v>
      </c>
      <c r="O86" s="17">
        <v>6.4988070964813174</v>
      </c>
      <c r="P86" s="22">
        <v>5</v>
      </c>
      <c r="Q86" s="22">
        <v>0</v>
      </c>
      <c r="R86" s="22">
        <v>1117</v>
      </c>
      <c r="S86" s="22">
        <v>223.4</v>
      </c>
      <c r="T86" s="17">
        <v>9.6283237934112407</v>
      </c>
      <c r="U86" s="22">
        <v>1.9256647586822482</v>
      </c>
      <c r="V86" s="22">
        <v>7</v>
      </c>
      <c r="W86" s="23">
        <v>4.4000000000000004</v>
      </c>
      <c r="Z86" s="1"/>
      <c r="AA86" s="1"/>
      <c r="AB86" s="1"/>
      <c r="AC86" s="1"/>
      <c r="AD86" s="1"/>
      <c r="AE86" s="1"/>
      <c r="AF86" s="1"/>
      <c r="AG86" s="18" t="s">
        <v>59</v>
      </c>
      <c r="AH86" s="48">
        <f>O81+O84+O87+O90+O96+O93</f>
        <v>850.26040209134248</v>
      </c>
      <c r="AI86" s="18">
        <v>15</v>
      </c>
      <c r="AJ86" s="1"/>
      <c r="AK86" s="1"/>
      <c r="AL86" s="1" t="s">
        <v>42</v>
      </c>
      <c r="AM86" s="16">
        <v>13.372939538955666</v>
      </c>
      <c r="AN86" s="16">
        <v>13.33041653633116</v>
      </c>
      <c r="AO86" s="26">
        <v>5.752296304702754</v>
      </c>
      <c r="AP86" s="37"/>
      <c r="AQ86" s="1" t="s">
        <v>54</v>
      </c>
      <c r="AR86" s="26">
        <v>6352.6</v>
      </c>
      <c r="AS86" s="16">
        <v>837</v>
      </c>
      <c r="AT86" s="26">
        <v>823.4</v>
      </c>
      <c r="AU86" s="72"/>
      <c r="AV86" s="73"/>
      <c r="AX86" s="1"/>
      <c r="AY86" s="1"/>
      <c r="AZ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</row>
    <row r="87" spans="1:75" ht="23" x14ac:dyDescent="0.95">
      <c r="A87" s="18"/>
      <c r="B87" s="19"/>
      <c r="C87" s="24">
        <v>30</v>
      </c>
      <c r="D87" s="24">
        <v>2</v>
      </c>
      <c r="E87" s="24">
        <v>5</v>
      </c>
      <c r="F87" s="24">
        <v>5</v>
      </c>
      <c r="G87" s="24">
        <v>1163</v>
      </c>
      <c r="H87" s="24">
        <v>232.6</v>
      </c>
      <c r="I87" s="15">
        <v>160.85005736351002</v>
      </c>
      <c r="J87" s="15">
        <v>32.170011472702001</v>
      </c>
      <c r="K87" s="24">
        <v>5</v>
      </c>
      <c r="L87" s="24">
        <v>1163</v>
      </c>
      <c r="M87" s="15">
        <v>232.6</v>
      </c>
      <c r="N87" s="15">
        <v>206.75243854522685</v>
      </c>
      <c r="O87" s="15">
        <v>41.350487709045368</v>
      </c>
      <c r="P87" s="24">
        <v>5</v>
      </c>
      <c r="Q87" s="24">
        <v>0</v>
      </c>
      <c r="R87" s="24">
        <v>1174</v>
      </c>
      <c r="S87" s="24">
        <v>234.8</v>
      </c>
      <c r="T87" s="15">
        <v>40.726139307022052</v>
      </c>
      <c r="U87" s="24">
        <v>8.1452278614044111</v>
      </c>
      <c r="V87" s="24">
        <v>4</v>
      </c>
      <c r="W87" s="25">
        <v>2.2000000000000002</v>
      </c>
      <c r="Z87" s="1"/>
      <c r="AA87" s="1"/>
      <c r="AB87" s="1"/>
      <c r="AC87" s="1"/>
      <c r="AD87" s="1"/>
      <c r="AE87" s="1"/>
      <c r="AF87" s="1"/>
      <c r="AG87" s="18" t="s">
        <v>60</v>
      </c>
      <c r="AH87" s="48">
        <f>O82+O85+O88+O91+O97+O94</f>
        <v>857.24877359072184</v>
      </c>
      <c r="AI87" s="18">
        <v>14</v>
      </c>
      <c r="AJ87" s="1"/>
      <c r="AK87" s="1"/>
      <c r="AL87" s="1" t="s">
        <v>43</v>
      </c>
      <c r="AM87" s="17">
        <v>16.76659374237056</v>
      </c>
      <c r="AN87" s="17">
        <v>6.4988070964813174</v>
      </c>
      <c r="AO87" s="22">
        <v>1.9256647586822482</v>
      </c>
      <c r="AP87" s="37"/>
      <c r="AQ87" s="95"/>
      <c r="AR87" s="6"/>
      <c r="AS87" s="69"/>
      <c r="AT87" s="71"/>
      <c r="AU87" s="72"/>
      <c r="AV87" s="73"/>
      <c r="AX87" s="1"/>
      <c r="AY87" s="1"/>
      <c r="AZ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</row>
    <row r="88" spans="1:75" ht="23" x14ac:dyDescent="0.95">
      <c r="A88" s="18"/>
      <c r="B88" s="19"/>
      <c r="C88" s="26">
        <v>30</v>
      </c>
      <c r="D88" s="26">
        <v>3</v>
      </c>
      <c r="E88" s="26">
        <v>5</v>
      </c>
      <c r="F88" s="26">
        <v>4</v>
      </c>
      <c r="G88" s="26">
        <v>1262</v>
      </c>
      <c r="H88" s="26">
        <v>252.4</v>
      </c>
      <c r="I88" s="16">
        <v>238.02191567420911</v>
      </c>
      <c r="J88" s="16">
        <v>47.604383134841825</v>
      </c>
      <c r="K88" s="26">
        <v>4</v>
      </c>
      <c r="L88" s="26">
        <v>1270</v>
      </c>
      <c r="M88" s="16">
        <v>254</v>
      </c>
      <c r="N88" s="16">
        <v>211.70484280586186</v>
      </c>
      <c r="O88" s="16">
        <v>42.340968561172375</v>
      </c>
      <c r="P88" s="26">
        <v>5</v>
      </c>
      <c r="Q88" s="26">
        <v>1</v>
      </c>
      <c r="R88" s="26">
        <v>1267</v>
      </c>
      <c r="S88" s="26">
        <v>253.4</v>
      </c>
      <c r="T88" s="16">
        <v>40.983901739120384</v>
      </c>
      <c r="U88" s="26">
        <v>8.1967803478240775</v>
      </c>
      <c r="V88" s="26">
        <v>3</v>
      </c>
      <c r="W88" s="27">
        <v>1.2</v>
      </c>
      <c r="Z88" s="1"/>
      <c r="AA88" s="1"/>
      <c r="AB88" s="1"/>
      <c r="AC88" s="1"/>
      <c r="AD88" s="1"/>
      <c r="AE88" s="1"/>
      <c r="AF88" s="1"/>
      <c r="AG88" s="18" t="s">
        <v>61</v>
      </c>
      <c r="AH88" s="18">
        <f>U80+U83+U86+U89+U92+U95</f>
        <v>67.078951072692774</v>
      </c>
      <c r="AI88" s="18">
        <f>P80+P83+P86+P89+P92+P95</f>
        <v>30</v>
      </c>
      <c r="AJ88" s="1"/>
      <c r="AK88" s="1"/>
      <c r="AL88" s="1" t="s">
        <v>44</v>
      </c>
      <c r="AM88" s="15">
        <v>32.170011472702001</v>
      </c>
      <c r="AN88" s="15">
        <v>41.350487709045368</v>
      </c>
      <c r="AO88" s="24">
        <v>8.1452278614044111</v>
      </c>
      <c r="AP88" s="37"/>
      <c r="AQ88" s="96"/>
      <c r="AR88" s="100"/>
      <c r="AS88" s="74"/>
      <c r="AT88" s="71"/>
      <c r="AU88" s="72"/>
      <c r="AV88" s="73"/>
      <c r="AX88" s="1"/>
      <c r="AY88" s="1"/>
      <c r="AZ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</row>
    <row r="89" spans="1:75" ht="23" x14ac:dyDescent="0.95">
      <c r="A89" s="18"/>
      <c r="B89" s="19"/>
      <c r="C89" s="22">
        <v>50</v>
      </c>
      <c r="D89" s="22">
        <v>1</v>
      </c>
      <c r="E89" s="22">
        <v>5</v>
      </c>
      <c r="F89" s="22">
        <v>2</v>
      </c>
      <c r="G89" s="22">
        <v>1851</v>
      </c>
      <c r="H89" s="22">
        <v>370.2</v>
      </c>
      <c r="I89" s="17">
        <v>761.7213411331162</v>
      </c>
      <c r="J89" s="17">
        <v>152.34426822662323</v>
      </c>
      <c r="K89" s="22">
        <v>5</v>
      </c>
      <c r="L89" s="22">
        <v>1819</v>
      </c>
      <c r="M89" s="17">
        <v>363.8</v>
      </c>
      <c r="N89" s="17">
        <v>560.42798137664647</v>
      </c>
      <c r="O89" s="17">
        <v>112.08559627532929</v>
      </c>
      <c r="P89" s="22">
        <v>5</v>
      </c>
      <c r="Q89" s="22">
        <v>1</v>
      </c>
      <c r="R89" s="22">
        <v>1831</v>
      </c>
      <c r="S89" s="22">
        <v>366.2</v>
      </c>
      <c r="T89" s="17">
        <v>21.813842535018892</v>
      </c>
      <c r="U89" s="22">
        <v>4.3627685070037785</v>
      </c>
      <c r="V89" s="22">
        <v>4</v>
      </c>
      <c r="W89" s="23">
        <v>1.8</v>
      </c>
      <c r="Z89" s="1"/>
      <c r="AA89" s="1"/>
      <c r="AB89" s="1"/>
      <c r="AC89" s="1"/>
      <c r="AD89" s="1"/>
      <c r="AE89" s="1"/>
      <c r="AF89" s="1"/>
      <c r="AG89" s="18" t="s">
        <v>62</v>
      </c>
      <c r="AH89" s="18">
        <f>U81+U84+U87+U90+U93+U96</f>
        <v>593.62876267433103</v>
      </c>
      <c r="AI89" s="18">
        <f>P81+P84+P87+P90+P93+P96</f>
        <v>23</v>
      </c>
      <c r="AJ89" s="1"/>
      <c r="AK89" s="1"/>
      <c r="AL89" s="1" t="s">
        <v>45</v>
      </c>
      <c r="AM89" s="16">
        <v>47.604383134841825</v>
      </c>
      <c r="AN89" s="16">
        <v>42.340968561172375</v>
      </c>
      <c r="AO89" s="26">
        <v>8.1967803478240775</v>
      </c>
      <c r="AP89" s="88"/>
      <c r="AQ89" s="97"/>
      <c r="AR89" s="101"/>
      <c r="AS89" s="76"/>
      <c r="AT89" s="78"/>
      <c r="AU89" s="77"/>
      <c r="AV89" s="79"/>
      <c r="AX89" s="1"/>
      <c r="AY89" s="1"/>
      <c r="AZ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</row>
    <row r="90" spans="1:75" ht="23" x14ac:dyDescent="0.4">
      <c r="A90" s="18"/>
      <c r="B90" s="19"/>
      <c r="C90" s="24">
        <v>50</v>
      </c>
      <c r="D90" s="24">
        <v>2</v>
      </c>
      <c r="E90" s="24">
        <v>5</v>
      </c>
      <c r="F90" s="24">
        <v>2</v>
      </c>
      <c r="G90" s="24">
        <v>1977</v>
      </c>
      <c r="H90" s="24">
        <v>395.4</v>
      </c>
      <c r="I90" s="15">
        <v>824.47927284240598</v>
      </c>
      <c r="J90" s="15">
        <v>164.89585456848118</v>
      </c>
      <c r="K90" s="24" t="s">
        <v>11</v>
      </c>
      <c r="L90" s="24">
        <v>1559</v>
      </c>
      <c r="M90" s="15">
        <v>389.75</v>
      </c>
      <c r="N90" s="15">
        <v>800.19872426986512</v>
      </c>
      <c r="O90" s="15">
        <v>200.04968106746628</v>
      </c>
      <c r="P90" s="24">
        <v>5</v>
      </c>
      <c r="Q90" s="24">
        <v>0</v>
      </c>
      <c r="R90" s="24">
        <v>1934</v>
      </c>
      <c r="S90" s="24">
        <v>386.8</v>
      </c>
      <c r="T90" s="15">
        <v>385.28453445434462</v>
      </c>
      <c r="U90" s="24">
        <v>77.05690689086893</v>
      </c>
      <c r="V90" s="24">
        <v>2</v>
      </c>
      <c r="W90" s="47">
        <v>1.3333333333333333</v>
      </c>
      <c r="Z90" s="1"/>
      <c r="AA90" s="1"/>
      <c r="AB90" s="1"/>
      <c r="AC90" s="1"/>
      <c r="AD90" s="1"/>
      <c r="AE90" s="1"/>
      <c r="AF90" s="1"/>
      <c r="AG90" s="18" t="s">
        <v>63</v>
      </c>
      <c r="AH90" s="18">
        <f>U82+U85+U88+U91+U94+U97</f>
        <v>644.89298572540156</v>
      </c>
      <c r="AI90" s="18">
        <f>P82+P85+P88+P91+P94+P97</f>
        <v>19</v>
      </c>
      <c r="AJ90" s="1"/>
      <c r="AK90" s="1"/>
      <c r="AL90" s="1" t="s">
        <v>46</v>
      </c>
      <c r="AM90" s="17">
        <v>152.34426822662323</v>
      </c>
      <c r="AN90" s="17">
        <v>112.08559627532929</v>
      </c>
      <c r="AO90" s="22">
        <v>4.3627685070037785</v>
      </c>
      <c r="AP90" s="1"/>
      <c r="AQ90" s="1"/>
      <c r="AR90" s="1"/>
      <c r="AS90" s="1"/>
      <c r="AT90" s="1"/>
      <c r="AU90" s="1"/>
      <c r="AX90" s="1"/>
      <c r="AY90" s="1"/>
      <c r="AZ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</row>
    <row r="91" spans="1:75" ht="23" x14ac:dyDescent="0.4">
      <c r="A91" s="18"/>
      <c r="B91" s="19"/>
      <c r="C91" s="26">
        <v>50</v>
      </c>
      <c r="D91" s="26">
        <v>3</v>
      </c>
      <c r="E91" s="26">
        <v>5</v>
      </c>
      <c r="F91" s="26">
        <v>0</v>
      </c>
      <c r="G91" s="26">
        <v>2195</v>
      </c>
      <c r="H91" s="26">
        <v>439</v>
      </c>
      <c r="I91" s="16">
        <v>1000.3925073146801</v>
      </c>
      <c r="J91" s="16">
        <v>200.078501462936</v>
      </c>
      <c r="K91" s="26" t="s">
        <v>13</v>
      </c>
      <c r="L91" s="26">
        <v>1269</v>
      </c>
      <c r="M91" s="16">
        <v>423</v>
      </c>
      <c r="N91" s="16">
        <v>600.13854432105802</v>
      </c>
      <c r="O91" s="16">
        <v>200.04618144035268</v>
      </c>
      <c r="P91" s="26">
        <v>3</v>
      </c>
      <c r="Q91" s="26">
        <v>0</v>
      </c>
      <c r="R91" s="26">
        <v>2094</v>
      </c>
      <c r="S91" s="26">
        <v>418.8</v>
      </c>
      <c r="T91" s="16">
        <v>835.80330014228616</v>
      </c>
      <c r="U91" s="26">
        <v>167.16066002845724</v>
      </c>
      <c r="V91" s="26">
        <v>3</v>
      </c>
      <c r="W91" s="27">
        <v>3</v>
      </c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 t="s">
        <v>47</v>
      </c>
      <c r="AM91" s="15">
        <v>164.89585456848118</v>
      </c>
      <c r="AN91" s="15">
        <v>200.04968106746628</v>
      </c>
      <c r="AO91" s="24">
        <v>77.05690689086893</v>
      </c>
      <c r="AP91" s="1"/>
      <c r="AQ91" s="1" t="s">
        <v>35</v>
      </c>
      <c r="AR91" s="1" t="s">
        <v>36</v>
      </c>
      <c r="AS91" s="1" t="s">
        <v>34</v>
      </c>
      <c r="AT91" s="1"/>
      <c r="AU91" s="1"/>
      <c r="AV91" s="1"/>
      <c r="AW91" s="1"/>
      <c r="AX91" s="1"/>
      <c r="AY91" s="1"/>
      <c r="AZ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</row>
    <row r="92" spans="1:75" ht="23" x14ac:dyDescent="0.4">
      <c r="A92" s="18"/>
      <c r="B92" s="19"/>
      <c r="C92" s="22">
        <v>75</v>
      </c>
      <c r="D92" s="22">
        <v>1</v>
      </c>
      <c r="E92" s="22">
        <v>5</v>
      </c>
      <c r="F92" s="22">
        <v>0</v>
      </c>
      <c r="G92" s="22">
        <v>2842</v>
      </c>
      <c r="H92" s="22">
        <v>568.4</v>
      </c>
      <c r="I92" s="17">
        <v>1500.661911249158</v>
      </c>
      <c r="J92" s="17">
        <v>300.13238224983161</v>
      </c>
      <c r="K92" s="22" t="s">
        <v>11</v>
      </c>
      <c r="L92" s="22">
        <v>2203</v>
      </c>
      <c r="M92" s="17">
        <v>550.75</v>
      </c>
      <c r="N92" s="17">
        <v>1201.0840470790838</v>
      </c>
      <c r="O92" s="17">
        <v>300.27101176977095</v>
      </c>
      <c r="P92" s="22">
        <v>5</v>
      </c>
      <c r="Q92" s="22" t="s">
        <v>12</v>
      </c>
      <c r="R92" s="22">
        <v>2715</v>
      </c>
      <c r="S92" s="22">
        <v>543</v>
      </c>
      <c r="T92" s="17">
        <v>92.952221393585063</v>
      </c>
      <c r="U92" s="22">
        <v>18.590444278717012</v>
      </c>
      <c r="V92" s="22" t="s">
        <v>12</v>
      </c>
      <c r="W92" s="23" t="s">
        <v>12</v>
      </c>
      <c r="X92" s="1"/>
      <c r="Y92" s="1"/>
      <c r="Z92" s="1"/>
      <c r="AA92" s="1"/>
      <c r="AB92" s="1"/>
      <c r="AC92" s="1"/>
      <c r="AD92" s="1"/>
      <c r="AE92" s="1"/>
      <c r="AF92" s="1"/>
      <c r="AG92" s="26"/>
      <c r="AH92" s="12" t="s">
        <v>31</v>
      </c>
      <c r="AI92" s="12" t="s">
        <v>32</v>
      </c>
      <c r="AJ92" s="1"/>
      <c r="AK92" s="1"/>
      <c r="AL92" s="1" t="s">
        <v>48</v>
      </c>
      <c r="AM92" s="16">
        <v>200.078501462936</v>
      </c>
      <c r="AN92" s="16">
        <v>200.04618144035268</v>
      </c>
      <c r="AO92" s="26">
        <v>167.16066002845724</v>
      </c>
      <c r="AP92" s="1" t="s">
        <v>37</v>
      </c>
      <c r="AQ92" s="22">
        <v>83.8</v>
      </c>
      <c r="AR92" s="17">
        <v>83.8</v>
      </c>
      <c r="AS92" s="22">
        <v>85.6</v>
      </c>
      <c r="AT92" s="1"/>
      <c r="AU92" s="1"/>
      <c r="AV92" s="1"/>
      <c r="AW92" s="1"/>
      <c r="AX92" s="1"/>
      <c r="AY92" s="1"/>
      <c r="AZ92" s="1"/>
      <c r="BB92" s="1"/>
      <c r="BC92" s="1"/>
      <c r="BD92" s="1"/>
      <c r="BE92" s="1"/>
    </row>
    <row r="93" spans="1:75" ht="23" x14ac:dyDescent="0.4">
      <c r="A93" s="18"/>
      <c r="B93" s="19"/>
      <c r="C93" s="24">
        <v>75</v>
      </c>
      <c r="D93" s="24">
        <v>2</v>
      </c>
      <c r="E93" s="24">
        <v>5</v>
      </c>
      <c r="F93" s="24">
        <v>0</v>
      </c>
      <c r="G93" s="24">
        <v>2972</v>
      </c>
      <c r="H93" s="24">
        <v>594.4</v>
      </c>
      <c r="I93" s="15">
        <v>1475.709626913067</v>
      </c>
      <c r="J93" s="15">
        <v>295.14192538261341</v>
      </c>
      <c r="K93" s="24" t="s">
        <v>13</v>
      </c>
      <c r="L93" s="24">
        <v>1750</v>
      </c>
      <c r="M93" s="15">
        <v>583.33333333333337</v>
      </c>
      <c r="N93" s="15">
        <v>901.743501901625</v>
      </c>
      <c r="O93" s="15">
        <v>300.58116730054167</v>
      </c>
      <c r="P93" s="24">
        <v>1</v>
      </c>
      <c r="Q93" s="24" t="s">
        <v>12</v>
      </c>
      <c r="R93" s="24">
        <v>2876</v>
      </c>
      <c r="S93" s="24">
        <v>575.20000000000005</v>
      </c>
      <c r="T93" s="15">
        <v>1485.4276087284079</v>
      </c>
      <c r="U93" s="24">
        <v>297.0855217456816</v>
      </c>
      <c r="V93" s="24" t="s">
        <v>12</v>
      </c>
      <c r="W93" s="25" t="s">
        <v>12</v>
      </c>
      <c r="X93" s="1"/>
      <c r="Y93" s="1"/>
      <c r="Z93" s="1"/>
      <c r="AA93" s="1"/>
      <c r="AB93" s="1"/>
      <c r="AC93" s="1"/>
      <c r="AD93" s="1"/>
      <c r="AE93" s="1"/>
      <c r="AF93" s="1"/>
      <c r="AG93" s="18" t="s">
        <v>55</v>
      </c>
      <c r="AH93" s="48">
        <f>H95+H92+H89+H86+H83+H80</f>
        <v>4222.2</v>
      </c>
      <c r="AI93" s="18">
        <v>17</v>
      </c>
      <c r="AJ93" s="1"/>
      <c r="AK93" s="1"/>
      <c r="AL93" s="1" t="s">
        <v>49</v>
      </c>
      <c r="AM93" s="17">
        <v>300.13238224983161</v>
      </c>
      <c r="AN93" s="17">
        <v>300.27101176977095</v>
      </c>
      <c r="AO93" s="22">
        <v>18.590444278717012</v>
      </c>
      <c r="AP93" s="1" t="s">
        <v>38</v>
      </c>
      <c r="AQ93" s="24">
        <v>88.8</v>
      </c>
      <c r="AR93" s="15">
        <v>88.8</v>
      </c>
      <c r="AS93" s="24">
        <v>91</v>
      </c>
      <c r="AT93" s="1"/>
      <c r="AU93" s="1"/>
      <c r="AV93" s="1"/>
      <c r="AW93" s="1"/>
      <c r="AX93" s="1"/>
      <c r="AY93" s="1"/>
      <c r="AZ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</row>
    <row r="94" spans="1:75" ht="23" x14ac:dyDescent="0.4">
      <c r="A94" s="18"/>
      <c r="B94" s="19"/>
      <c r="C94" s="26">
        <v>75</v>
      </c>
      <c r="D94" s="26">
        <v>3</v>
      </c>
      <c r="E94" s="26">
        <v>5</v>
      </c>
      <c r="F94" s="26">
        <v>0</v>
      </c>
      <c r="G94" s="26">
        <v>6760</v>
      </c>
      <c r="H94" s="26">
        <v>1352</v>
      </c>
      <c r="I94" s="16">
        <v>1500.9726953506452</v>
      </c>
      <c r="J94" s="16">
        <v>300.19453907012905</v>
      </c>
      <c r="K94" s="26" t="s">
        <v>15</v>
      </c>
      <c r="L94" s="26">
        <v>1268</v>
      </c>
      <c r="M94" s="16">
        <v>634</v>
      </c>
      <c r="N94" s="16">
        <v>600.1204299926751</v>
      </c>
      <c r="O94" s="16">
        <v>300.06021499633755</v>
      </c>
      <c r="P94" s="26">
        <v>1</v>
      </c>
      <c r="Q94" s="26" t="s">
        <v>12</v>
      </c>
      <c r="R94" s="26">
        <v>3112</v>
      </c>
      <c r="S94" s="26">
        <v>622.4</v>
      </c>
      <c r="T94" s="16">
        <v>1300.6313984394042</v>
      </c>
      <c r="U94" s="26">
        <v>260.12627968788081</v>
      </c>
      <c r="V94" s="26" t="s">
        <v>12</v>
      </c>
      <c r="W94" s="27" t="s">
        <v>12</v>
      </c>
      <c r="X94" s="1"/>
      <c r="Y94" s="1"/>
      <c r="Z94" s="1"/>
      <c r="AA94" s="1"/>
      <c r="AB94" s="1"/>
      <c r="AC94" s="1"/>
      <c r="AD94" s="1"/>
      <c r="AE94" s="1"/>
      <c r="AF94" s="1"/>
      <c r="AG94" s="18" t="s">
        <v>56</v>
      </c>
      <c r="AH94" s="48">
        <f t="shared" ref="AH94:AH95" si="11">H96+H93+H90+H87+H84+H81</f>
        <v>4449.4000000000005</v>
      </c>
      <c r="AI94" s="18">
        <v>17</v>
      </c>
      <c r="AJ94" s="1"/>
      <c r="AK94" s="1"/>
      <c r="AL94" s="1" t="s">
        <v>50</v>
      </c>
      <c r="AM94" s="15">
        <v>295.14192538261341</v>
      </c>
      <c r="AN94" s="15">
        <v>300.58116730054167</v>
      </c>
      <c r="AO94" s="24">
        <v>297.0855217456816</v>
      </c>
      <c r="AP94" s="1" t="s">
        <v>39</v>
      </c>
      <c r="AQ94" s="26">
        <v>97</v>
      </c>
      <c r="AR94" s="16">
        <v>97</v>
      </c>
      <c r="AS94" s="26">
        <v>99.2</v>
      </c>
      <c r="AT94" s="1"/>
      <c r="AU94" s="1"/>
      <c r="AV94" s="1"/>
      <c r="AW94" s="1"/>
      <c r="AX94" s="1"/>
      <c r="AY94" s="1"/>
      <c r="AZ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</row>
    <row r="95" spans="1:75" ht="23" x14ac:dyDescent="0.4">
      <c r="A95" s="18"/>
      <c r="B95" s="19"/>
      <c r="C95" s="22">
        <v>100</v>
      </c>
      <c r="D95" s="22">
        <v>1</v>
      </c>
      <c r="E95" s="22">
        <v>5</v>
      </c>
      <c r="F95" s="22">
        <v>0</v>
      </c>
      <c r="G95" s="22">
        <v>14160</v>
      </c>
      <c r="H95" s="22">
        <v>2832</v>
      </c>
      <c r="I95" s="17">
        <v>1501.4445066451999</v>
      </c>
      <c r="J95" s="17">
        <v>300.28890132903996</v>
      </c>
      <c r="K95" s="22">
        <v>0</v>
      </c>
      <c r="L95" s="22">
        <v>3669</v>
      </c>
      <c r="M95" s="17">
        <v>733.8</v>
      </c>
      <c r="N95" s="17">
        <v>1500.3705728054031</v>
      </c>
      <c r="O95" s="17">
        <v>300.07411456108059</v>
      </c>
      <c r="P95" s="22">
        <v>5</v>
      </c>
      <c r="Q95" s="22" t="s">
        <v>12</v>
      </c>
      <c r="R95" s="22">
        <v>3608</v>
      </c>
      <c r="S95" s="22">
        <v>721.6</v>
      </c>
      <c r="T95" s="17">
        <v>200.78997039794893</v>
      </c>
      <c r="U95" s="22">
        <v>40.157994079589784</v>
      </c>
      <c r="V95" s="22" t="s">
        <v>12</v>
      </c>
      <c r="W95" s="23" t="s">
        <v>12</v>
      </c>
      <c r="X95" s="1"/>
      <c r="Y95" s="1"/>
      <c r="Z95" s="1"/>
      <c r="AA95" s="1"/>
      <c r="AB95" s="1"/>
      <c r="AC95" s="1"/>
      <c r="AD95" s="1"/>
      <c r="AE95" s="1"/>
      <c r="AF95" s="1"/>
      <c r="AG95" s="18" t="s">
        <v>57</v>
      </c>
      <c r="AH95" s="48">
        <f t="shared" si="11"/>
        <v>5477.1999999999989</v>
      </c>
      <c r="AI95" s="18">
        <v>14</v>
      </c>
      <c r="AJ95" s="1"/>
      <c r="AK95" s="1"/>
      <c r="AL95" s="1" t="s">
        <v>51</v>
      </c>
      <c r="AM95" s="16">
        <v>300.19453907012905</v>
      </c>
      <c r="AN95" s="16">
        <v>300.06021499633755</v>
      </c>
      <c r="AO95" s="26">
        <v>260.12627968788081</v>
      </c>
      <c r="AP95" s="1" t="s">
        <v>40</v>
      </c>
      <c r="AQ95" s="22">
        <v>148.80000000000001</v>
      </c>
      <c r="AR95" s="17">
        <v>148.80000000000001</v>
      </c>
      <c r="AS95" s="22">
        <v>149.6</v>
      </c>
      <c r="AT95" s="1"/>
      <c r="AU95" s="1"/>
      <c r="AV95" s="1"/>
      <c r="AW95" s="1"/>
      <c r="AX95" s="1"/>
      <c r="AY95" s="1"/>
      <c r="AZ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</row>
    <row r="96" spans="1:75" ht="23" x14ac:dyDescent="0.4">
      <c r="A96" s="18"/>
      <c r="B96" s="19"/>
      <c r="C96" s="24">
        <v>100</v>
      </c>
      <c r="D96" s="24">
        <v>2</v>
      </c>
      <c r="E96" s="24">
        <v>5</v>
      </c>
      <c r="F96" s="24">
        <v>0</v>
      </c>
      <c r="G96" s="24">
        <v>14896</v>
      </c>
      <c r="H96" s="24">
        <v>2979.2</v>
      </c>
      <c r="I96" s="15">
        <v>1501.7643399238559</v>
      </c>
      <c r="J96" s="15">
        <v>300.35286798477119</v>
      </c>
      <c r="K96" s="24" t="s">
        <v>11</v>
      </c>
      <c r="L96" s="24">
        <v>3107</v>
      </c>
      <c r="M96" s="15">
        <v>776.75</v>
      </c>
      <c r="N96" s="15">
        <v>1200.352468967435</v>
      </c>
      <c r="O96" s="15">
        <v>300.08811724185875</v>
      </c>
      <c r="P96" s="24">
        <v>2</v>
      </c>
      <c r="Q96" s="24" t="s">
        <v>12</v>
      </c>
      <c r="R96" s="24">
        <v>3818</v>
      </c>
      <c r="S96" s="24">
        <v>763.6</v>
      </c>
      <c r="T96" s="15">
        <v>1039.534910202025</v>
      </c>
      <c r="U96" s="24">
        <v>207.90698204040501</v>
      </c>
      <c r="V96" s="24" t="s">
        <v>12</v>
      </c>
      <c r="W96" s="25" t="s">
        <v>12</v>
      </c>
      <c r="X96" s="1"/>
      <c r="Y96" s="1"/>
      <c r="Z96" s="1"/>
      <c r="AA96" s="1"/>
      <c r="AB96" s="1"/>
      <c r="AC96" s="1"/>
      <c r="AD96" s="1"/>
      <c r="AE96" s="1"/>
      <c r="AF96" s="1"/>
      <c r="AG96" s="18" t="s">
        <v>58</v>
      </c>
      <c r="AH96" s="48">
        <f>M80+M83+M86+M89+M92+M95</f>
        <v>2099.9499999999998</v>
      </c>
      <c r="AI96" s="18">
        <v>20</v>
      </c>
      <c r="AJ96" s="1"/>
      <c r="AK96" s="1"/>
      <c r="AL96" s="1" t="s">
        <v>52</v>
      </c>
      <c r="AM96" s="17">
        <v>300.28890132903996</v>
      </c>
      <c r="AN96" s="17">
        <v>300.07411456108059</v>
      </c>
      <c r="AO96" s="22">
        <v>40.157994079589784</v>
      </c>
      <c r="AP96" s="1" t="s">
        <v>41</v>
      </c>
      <c r="AQ96" s="24">
        <v>159</v>
      </c>
      <c r="AR96" s="15">
        <v>159</v>
      </c>
      <c r="AS96" s="24">
        <v>159.6</v>
      </c>
      <c r="AT96" s="1"/>
      <c r="AU96" s="1"/>
      <c r="AV96" s="1"/>
      <c r="AW96" s="1"/>
      <c r="AX96" s="1"/>
      <c r="AZ96" s="1"/>
      <c r="BA96" s="1"/>
    </row>
    <row r="97" spans="1:53" ht="23" x14ac:dyDescent="0.4">
      <c r="A97" s="18"/>
      <c r="B97" s="19"/>
      <c r="C97" s="26">
        <v>100</v>
      </c>
      <c r="D97" s="26">
        <v>3</v>
      </c>
      <c r="E97" s="26">
        <v>5</v>
      </c>
      <c r="F97" s="26">
        <v>0</v>
      </c>
      <c r="G97" s="26">
        <v>15807</v>
      </c>
      <c r="H97" s="26">
        <v>3161.4</v>
      </c>
      <c r="I97" s="16">
        <v>1501.6184947490658</v>
      </c>
      <c r="J97" s="16">
        <v>300.32369894981315</v>
      </c>
      <c r="K97" s="26" t="s">
        <v>13</v>
      </c>
      <c r="L97" s="26">
        <v>2517</v>
      </c>
      <c r="M97" s="16">
        <v>839</v>
      </c>
      <c r="N97" s="16">
        <v>900.27261447906301</v>
      </c>
      <c r="O97" s="16">
        <v>300.09087149302098</v>
      </c>
      <c r="P97" s="26">
        <v>0</v>
      </c>
      <c r="Q97" s="26" t="s">
        <v>12</v>
      </c>
      <c r="R97" s="26">
        <v>4110</v>
      </c>
      <c r="S97" s="26">
        <v>822</v>
      </c>
      <c r="T97" s="16">
        <v>1016.1216268539417</v>
      </c>
      <c r="U97" s="26">
        <v>203.22432537078834</v>
      </c>
      <c r="V97" s="26" t="s">
        <v>12</v>
      </c>
      <c r="W97" s="27" t="s">
        <v>12</v>
      </c>
      <c r="X97" s="1"/>
      <c r="Y97" s="1"/>
      <c r="Z97" s="1"/>
      <c r="AA97" s="1"/>
      <c r="AB97" s="1"/>
      <c r="AC97" s="1"/>
      <c r="AD97" s="1"/>
      <c r="AE97" s="1"/>
      <c r="AF97" s="1"/>
      <c r="AG97" s="18" t="s">
        <v>59</v>
      </c>
      <c r="AH97" s="48">
        <f t="shared" ref="AH97:AH98" si="12">M81+M84+M87+M90+M93+M96</f>
        <v>2230.2333333333336</v>
      </c>
      <c r="AI97" s="18">
        <v>15</v>
      </c>
      <c r="AJ97" s="1"/>
      <c r="AK97" s="1"/>
      <c r="AL97" s="1" t="s">
        <v>53</v>
      </c>
      <c r="AM97" s="15">
        <v>300.35286798477119</v>
      </c>
      <c r="AN97" s="15">
        <v>300.08811724185875</v>
      </c>
      <c r="AO97" s="24">
        <v>207.90698204040501</v>
      </c>
      <c r="AP97" s="1" t="s">
        <v>42</v>
      </c>
      <c r="AQ97" s="26">
        <v>175.4</v>
      </c>
      <c r="AR97" s="16">
        <v>175.4</v>
      </c>
      <c r="AS97" s="26">
        <v>176.6</v>
      </c>
      <c r="AT97" s="1"/>
      <c r="AU97" s="1"/>
      <c r="AV97" s="1"/>
      <c r="AW97" s="1"/>
      <c r="AX97" s="1"/>
      <c r="AY97" s="1"/>
      <c r="AZ97" s="1"/>
      <c r="BA97" s="1"/>
    </row>
    <row r="98" spans="1:53" ht="23" x14ac:dyDescent="0.4">
      <c r="A98" s="18"/>
      <c r="B98" s="53" t="s">
        <v>4</v>
      </c>
      <c r="C98" s="44"/>
      <c r="D98" s="44"/>
      <c r="E98" s="44">
        <v>270</v>
      </c>
      <c r="F98" s="44">
        <f>SUM(F80:F97)</f>
        <v>48</v>
      </c>
      <c r="G98" s="44">
        <f t="shared" ref="G98:U98" si="13">SUM(G80:G97)</f>
        <v>70744</v>
      </c>
      <c r="H98" s="44">
        <f t="shared" si="13"/>
        <v>14148.800000000001</v>
      </c>
      <c r="I98" s="45">
        <f t="shared" si="13"/>
        <v>12227.911024332021</v>
      </c>
      <c r="J98" s="45">
        <f t="shared" si="13"/>
        <v>2445.5822048664049</v>
      </c>
      <c r="K98" s="44">
        <f t="shared" si="13"/>
        <v>49</v>
      </c>
      <c r="L98" s="44">
        <f t="shared" si="13"/>
        <v>26453</v>
      </c>
      <c r="M98" s="45">
        <f t="shared" si="13"/>
        <v>6752.583333333333</v>
      </c>
      <c r="N98" s="45">
        <f t="shared" si="13"/>
        <v>8869.7661361694154</v>
      </c>
      <c r="O98" s="45">
        <f t="shared" si="13"/>
        <v>2434.3584063410708</v>
      </c>
      <c r="P98" s="44">
        <f t="shared" si="13"/>
        <v>72</v>
      </c>
      <c r="Q98" s="44">
        <f t="shared" si="13"/>
        <v>6</v>
      </c>
      <c r="R98" s="44">
        <f t="shared" si="13"/>
        <v>33464</v>
      </c>
      <c r="S98" s="44">
        <f t="shared" si="13"/>
        <v>6692.8000000000011</v>
      </c>
      <c r="T98" s="45">
        <f t="shared" si="13"/>
        <v>6528.0034973621268</v>
      </c>
      <c r="U98" s="44">
        <f t="shared" si="13"/>
        <v>1305.6006994724255</v>
      </c>
      <c r="V98" s="44"/>
      <c r="W98" s="46"/>
      <c r="X98" s="1"/>
      <c r="Y98" s="1"/>
      <c r="Z98" s="1"/>
      <c r="AA98" s="1"/>
      <c r="AB98" s="1"/>
      <c r="AC98" s="1"/>
      <c r="AD98" s="1"/>
      <c r="AE98" s="1"/>
      <c r="AF98" s="1"/>
      <c r="AG98" s="18" t="s">
        <v>60</v>
      </c>
      <c r="AH98" s="48">
        <f t="shared" si="12"/>
        <v>2422.4</v>
      </c>
      <c r="AI98" s="18">
        <v>14</v>
      </c>
      <c r="AJ98" s="1"/>
      <c r="AK98" s="1"/>
      <c r="AL98" s="1" t="s">
        <v>54</v>
      </c>
      <c r="AM98" s="16">
        <v>300.32369894981315</v>
      </c>
      <c r="AN98" s="16">
        <v>300.09087149302098</v>
      </c>
      <c r="AO98" s="26">
        <v>203.22432537078834</v>
      </c>
      <c r="AP98" s="1" t="s">
        <v>43</v>
      </c>
      <c r="AQ98" s="22">
        <v>219</v>
      </c>
      <c r="AR98" s="17">
        <v>219</v>
      </c>
      <c r="AS98" s="22">
        <v>223.4</v>
      </c>
      <c r="AT98" s="1"/>
      <c r="AU98" s="1"/>
      <c r="AV98" s="1"/>
      <c r="AW98" s="1"/>
      <c r="AX98" s="1"/>
      <c r="AY98" s="1"/>
      <c r="AZ98" s="1"/>
      <c r="BA98" s="1"/>
    </row>
    <row r="99" spans="1:53" ht="23" x14ac:dyDescent="0.4">
      <c r="A99" s="18"/>
      <c r="B99" s="18"/>
      <c r="C99" s="18"/>
      <c r="D99" s="18"/>
      <c r="E99" s="18"/>
      <c r="F99" s="18"/>
      <c r="G99" s="18"/>
      <c r="H99" s="18"/>
      <c r="I99" s="48"/>
      <c r="J99" s="4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"/>
      <c r="Y99" s="1"/>
      <c r="Z99" s="1"/>
      <c r="AA99" s="1"/>
      <c r="AB99" s="1"/>
      <c r="AC99" s="1"/>
      <c r="AD99" s="1"/>
      <c r="AE99" s="1"/>
      <c r="AF99" s="1"/>
      <c r="AG99" s="18" t="s">
        <v>61</v>
      </c>
      <c r="AH99" s="18">
        <f>S80+S83+S86+S89+S92+S95</f>
        <v>2089.4</v>
      </c>
      <c r="AI99" s="18">
        <v>30</v>
      </c>
      <c r="AJ99" s="1"/>
      <c r="AK99" s="1"/>
      <c r="AL99" s="1"/>
      <c r="AM99" s="1"/>
      <c r="AN99" s="1"/>
      <c r="AO99" s="1"/>
      <c r="AP99" s="1" t="s">
        <v>44</v>
      </c>
      <c r="AQ99" s="24">
        <v>232.6</v>
      </c>
      <c r="AR99" s="15">
        <v>232.6</v>
      </c>
      <c r="AS99" s="24">
        <v>234.8</v>
      </c>
      <c r="AT99" s="1"/>
      <c r="AU99" s="1"/>
      <c r="AV99" s="1"/>
      <c r="AW99" s="1"/>
      <c r="AX99" s="1"/>
      <c r="AY99" s="1"/>
      <c r="AZ99" s="1"/>
      <c r="BA99" s="1"/>
    </row>
    <row r="100" spans="1:53" ht="23" x14ac:dyDescent="0.4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"/>
      <c r="Y100" s="1"/>
      <c r="Z100" s="1"/>
      <c r="AA100" s="1"/>
      <c r="AB100" s="1"/>
      <c r="AC100" s="1"/>
      <c r="AD100" s="1"/>
      <c r="AE100" s="1"/>
      <c r="AF100" s="1"/>
      <c r="AG100" s="18" t="s">
        <v>62</v>
      </c>
      <c r="AH100" s="18">
        <f t="shared" ref="AH100" si="14">S81+S84+S87+S90+S93+S96</f>
        <v>2211</v>
      </c>
      <c r="AI100" s="18">
        <v>23</v>
      </c>
      <c r="AJ100" s="1"/>
      <c r="AK100" s="1"/>
      <c r="AL100" s="1"/>
      <c r="AM100" s="1"/>
      <c r="AN100" s="1"/>
      <c r="AO100" s="1"/>
      <c r="AP100" s="1" t="s">
        <v>45</v>
      </c>
      <c r="AQ100" s="26">
        <v>252.4</v>
      </c>
      <c r="AR100" s="16">
        <v>254</v>
      </c>
      <c r="AS100" s="26">
        <v>253.4</v>
      </c>
      <c r="AT100" s="1"/>
      <c r="AU100" s="1"/>
      <c r="AV100" s="1"/>
      <c r="AW100" s="1"/>
      <c r="AX100" s="1"/>
      <c r="AY100" s="1"/>
      <c r="AZ100" s="1"/>
      <c r="BA100" s="1"/>
    </row>
    <row r="101" spans="1:53" ht="23" x14ac:dyDescent="0.4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"/>
      <c r="Y101" s="1"/>
      <c r="Z101" s="1"/>
      <c r="AA101" s="1"/>
      <c r="AB101" s="1"/>
      <c r="AC101" s="1"/>
      <c r="AD101" s="1"/>
      <c r="AE101" s="1"/>
      <c r="AF101" s="1"/>
      <c r="AG101" s="18" t="s">
        <v>63</v>
      </c>
      <c r="AH101" s="18">
        <f>S82+S85+S88+S91+S94+S97</f>
        <v>2392.4</v>
      </c>
      <c r="AI101" s="18">
        <v>19</v>
      </c>
      <c r="AJ101" s="1"/>
      <c r="AK101" s="1"/>
      <c r="AL101" s="1"/>
      <c r="AM101" s="1"/>
      <c r="AN101" s="1"/>
      <c r="AO101" s="1"/>
      <c r="AP101" s="1" t="s">
        <v>46</v>
      </c>
      <c r="AQ101" s="22">
        <v>370.2</v>
      </c>
      <c r="AR101" s="17">
        <v>363.8</v>
      </c>
      <c r="AS101" s="22">
        <v>366.2</v>
      </c>
      <c r="AT101" s="1"/>
      <c r="AU101" s="1"/>
      <c r="AV101" s="1"/>
      <c r="AW101" s="1"/>
      <c r="AX101" s="1"/>
      <c r="AY101" s="1"/>
      <c r="AZ101" s="1"/>
      <c r="BA101" s="1"/>
    </row>
    <row r="102" spans="1:53" ht="23" x14ac:dyDescent="0.4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 t="s">
        <v>47</v>
      </c>
      <c r="AQ102" s="24">
        <v>395.4</v>
      </c>
      <c r="AR102" s="15">
        <v>389.75</v>
      </c>
      <c r="AS102" s="24">
        <v>386.8</v>
      </c>
      <c r="AT102" s="1"/>
      <c r="AU102" s="1"/>
      <c r="AV102" s="1"/>
      <c r="AW102" s="1"/>
      <c r="AX102" s="1"/>
      <c r="AY102" s="1"/>
      <c r="AZ102" s="1"/>
      <c r="BA102" s="1"/>
    </row>
    <row r="103" spans="1:53" ht="23" x14ac:dyDescent="0.4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 t="s">
        <v>48</v>
      </c>
      <c r="AQ103" s="26">
        <v>439</v>
      </c>
      <c r="AR103" s="16">
        <v>423</v>
      </c>
      <c r="AS103" s="26">
        <v>418.8</v>
      </c>
      <c r="AT103" s="1"/>
      <c r="AU103" s="1"/>
      <c r="AV103" s="1"/>
      <c r="AW103" s="1"/>
      <c r="AX103" s="1"/>
      <c r="AY103" s="1"/>
      <c r="AZ103" s="1"/>
      <c r="BA103" s="1"/>
    </row>
    <row r="104" spans="1:53" ht="23" x14ac:dyDescent="0.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 t="s">
        <v>49</v>
      </c>
      <c r="AQ104" s="22">
        <v>568.4</v>
      </c>
      <c r="AR104" s="17">
        <v>550.75</v>
      </c>
      <c r="AS104" s="22">
        <v>543</v>
      </c>
      <c r="AT104" s="1"/>
      <c r="AU104" s="1"/>
      <c r="AV104" s="1"/>
      <c r="AW104" s="1"/>
      <c r="AX104" s="1"/>
      <c r="AY104" s="1"/>
      <c r="AZ104" s="1"/>
      <c r="BA104" s="1"/>
    </row>
    <row r="105" spans="1:53" ht="20.5" customHeight="1" x14ac:dyDescent="0.4">
      <c r="A105" s="18"/>
      <c r="B105" s="115" t="s">
        <v>27</v>
      </c>
      <c r="C105" s="116"/>
      <c r="D105" s="116"/>
      <c r="E105" s="116"/>
      <c r="F105" s="119" t="s">
        <v>16</v>
      </c>
      <c r="G105" s="119"/>
      <c r="H105" s="119"/>
      <c r="I105" s="119"/>
      <c r="J105" s="119"/>
      <c r="K105" s="119" t="s">
        <v>17</v>
      </c>
      <c r="L105" s="119"/>
      <c r="M105" s="119"/>
      <c r="N105" s="119"/>
      <c r="O105" s="119"/>
      <c r="P105" s="119" t="s">
        <v>18</v>
      </c>
      <c r="Q105" s="119"/>
      <c r="R105" s="119"/>
      <c r="S105" s="119"/>
      <c r="T105" s="119"/>
      <c r="U105" s="119"/>
      <c r="V105" s="119"/>
      <c r="W105" s="120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24"/>
      <c r="AP105" s="1" t="s">
        <v>50</v>
      </c>
      <c r="AQ105" s="24">
        <v>594.4</v>
      </c>
      <c r="AR105" s="15">
        <v>583.33333333333337</v>
      </c>
      <c r="AS105" s="24">
        <v>575.20000000000005</v>
      </c>
      <c r="AV105" s="1"/>
      <c r="AW105" s="1"/>
      <c r="AX105" s="1"/>
      <c r="AY105" s="1"/>
      <c r="AZ105" s="1"/>
      <c r="BA105" s="1"/>
    </row>
    <row r="106" spans="1:53" ht="20.5" customHeight="1" x14ac:dyDescent="0.4">
      <c r="A106" s="18"/>
      <c r="B106" s="19"/>
      <c r="C106" s="20" t="s">
        <v>0</v>
      </c>
      <c r="D106" s="67" t="s">
        <v>69</v>
      </c>
      <c r="E106" s="20" t="s">
        <v>1</v>
      </c>
      <c r="F106" s="20" t="s">
        <v>2</v>
      </c>
      <c r="G106" s="20" t="s">
        <v>20</v>
      </c>
      <c r="H106" s="20"/>
      <c r="I106" s="20" t="s">
        <v>29</v>
      </c>
      <c r="J106" s="20"/>
      <c r="K106" s="20" t="s">
        <v>2</v>
      </c>
      <c r="L106" s="20" t="s">
        <v>20</v>
      </c>
      <c r="M106" s="20"/>
      <c r="N106" s="20" t="s">
        <v>29</v>
      </c>
      <c r="O106" s="20"/>
      <c r="P106" s="20" t="s">
        <v>2</v>
      </c>
      <c r="Q106" s="20" t="s">
        <v>21</v>
      </c>
      <c r="R106" s="20" t="s">
        <v>20</v>
      </c>
      <c r="S106" s="20"/>
      <c r="T106" s="20" t="s">
        <v>29</v>
      </c>
      <c r="U106" s="20"/>
      <c r="V106" s="20" t="s">
        <v>3</v>
      </c>
      <c r="W106" s="2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24"/>
      <c r="AP106" s="1" t="s">
        <v>51</v>
      </c>
      <c r="AQ106" s="26">
        <v>1352</v>
      </c>
      <c r="AR106" s="16">
        <v>634</v>
      </c>
      <c r="AS106" s="26">
        <v>622.4</v>
      </c>
      <c r="AV106" s="1"/>
      <c r="AW106" s="1"/>
      <c r="AX106" s="1"/>
      <c r="AY106" s="1"/>
      <c r="AZ106" s="1"/>
      <c r="BA106" s="1"/>
    </row>
    <row r="107" spans="1:53" ht="23" x14ac:dyDescent="0.4">
      <c r="A107" s="18"/>
      <c r="B107" s="19"/>
      <c r="C107" s="22">
        <v>10</v>
      </c>
      <c r="D107" s="22">
        <v>1</v>
      </c>
      <c r="E107" s="22">
        <v>5</v>
      </c>
      <c r="F107" s="22">
        <v>5</v>
      </c>
      <c r="G107" s="22">
        <v>287</v>
      </c>
      <c r="H107" s="22">
        <v>57.4</v>
      </c>
      <c r="I107" s="22">
        <v>7.5</v>
      </c>
      <c r="J107" s="22">
        <v>1.5</v>
      </c>
      <c r="K107" s="22">
        <v>5</v>
      </c>
      <c r="L107" s="22">
        <v>287</v>
      </c>
      <c r="M107" s="22">
        <v>57.4</v>
      </c>
      <c r="N107" s="22">
        <v>1.25</v>
      </c>
      <c r="O107" s="22">
        <v>0.25</v>
      </c>
      <c r="P107" s="22">
        <v>5</v>
      </c>
      <c r="Q107" s="22">
        <v>0</v>
      </c>
      <c r="R107" s="22">
        <v>293</v>
      </c>
      <c r="S107" s="22">
        <v>58.6</v>
      </c>
      <c r="T107" s="22">
        <v>1.98</v>
      </c>
      <c r="U107" s="22">
        <v>0.4</v>
      </c>
      <c r="V107" s="22">
        <v>2</v>
      </c>
      <c r="W107" s="23">
        <v>1.2</v>
      </c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 t="s">
        <v>30</v>
      </c>
      <c r="AN107" s="1" t="s">
        <v>33</v>
      </c>
      <c r="AO107" s="124" t="s">
        <v>34</v>
      </c>
      <c r="AP107" s="1" t="s">
        <v>52</v>
      </c>
      <c r="AQ107" s="22">
        <v>2832</v>
      </c>
      <c r="AR107" s="17">
        <v>733.8</v>
      </c>
      <c r="AS107" s="22">
        <v>721.6</v>
      </c>
      <c r="AV107" s="1"/>
      <c r="AW107" s="1"/>
      <c r="AX107" s="1" t="s">
        <v>30</v>
      </c>
      <c r="AY107" s="1" t="s">
        <v>33</v>
      </c>
      <c r="AZ107" s="1" t="s">
        <v>34</v>
      </c>
      <c r="BA107" s="1"/>
    </row>
    <row r="108" spans="1:53" ht="23" x14ac:dyDescent="0.4">
      <c r="A108" s="18"/>
      <c r="B108" s="19"/>
      <c r="C108" s="24">
        <v>10</v>
      </c>
      <c r="D108" s="24">
        <v>2</v>
      </c>
      <c r="E108" s="24">
        <v>5</v>
      </c>
      <c r="F108" s="24">
        <v>5</v>
      </c>
      <c r="G108" s="24">
        <v>318</v>
      </c>
      <c r="H108" s="24">
        <v>63.6</v>
      </c>
      <c r="I108" s="24">
        <v>6.16</v>
      </c>
      <c r="J108" s="24">
        <v>1.23</v>
      </c>
      <c r="K108" s="24">
        <v>5</v>
      </c>
      <c r="L108" s="24">
        <v>318</v>
      </c>
      <c r="M108" s="24">
        <v>63.6</v>
      </c>
      <c r="N108" s="24">
        <v>1.2</v>
      </c>
      <c r="O108" s="24">
        <v>0.24</v>
      </c>
      <c r="P108" s="24">
        <v>5</v>
      </c>
      <c r="Q108" s="24">
        <v>0</v>
      </c>
      <c r="R108" s="24">
        <v>328</v>
      </c>
      <c r="S108" s="24">
        <v>65.599999999999994</v>
      </c>
      <c r="T108" s="24">
        <v>0.75</v>
      </c>
      <c r="U108" s="24">
        <v>0.1</v>
      </c>
      <c r="V108" s="24">
        <v>2</v>
      </c>
      <c r="W108" s="25">
        <v>2</v>
      </c>
      <c r="X108" s="1"/>
      <c r="Y108" s="1"/>
      <c r="Z108" s="1"/>
      <c r="AA108" s="1"/>
      <c r="AB108" s="1"/>
      <c r="AC108" s="1"/>
      <c r="AD108" s="1"/>
      <c r="AE108" s="1"/>
      <c r="AF108" s="1"/>
      <c r="AG108" s="26"/>
      <c r="AH108" s="12" t="s">
        <v>31</v>
      </c>
      <c r="AI108" s="12" t="s">
        <v>32</v>
      </c>
      <c r="AJ108" s="1"/>
      <c r="AK108" s="1"/>
      <c r="AL108" s="1" t="s">
        <v>37</v>
      </c>
      <c r="AM108" s="17">
        <v>0.7513266086578364</v>
      </c>
      <c r="AN108" s="17">
        <v>0.67330603599548211</v>
      </c>
      <c r="AO108" s="59">
        <v>0.43337478637695287</v>
      </c>
      <c r="AP108" s="1" t="s">
        <v>53</v>
      </c>
      <c r="AQ108" s="24">
        <v>2979.2</v>
      </c>
      <c r="AR108" s="15">
        <v>776.75</v>
      </c>
      <c r="AS108" s="24">
        <v>763.6</v>
      </c>
      <c r="AT108" s="6"/>
      <c r="AU108" s="6"/>
      <c r="AV108" s="4"/>
      <c r="AW108" s="1" t="s">
        <v>37</v>
      </c>
      <c r="AX108" s="22">
        <v>57.4</v>
      </c>
      <c r="AY108" s="22">
        <v>57.4</v>
      </c>
      <c r="AZ108" s="22">
        <v>58.6</v>
      </c>
      <c r="BA108" s="1"/>
    </row>
    <row r="109" spans="1:53" ht="23" x14ac:dyDescent="0.4">
      <c r="A109" s="18"/>
      <c r="B109" s="19"/>
      <c r="C109" s="26">
        <v>10</v>
      </c>
      <c r="D109" s="26">
        <v>3</v>
      </c>
      <c r="E109" s="26">
        <v>5</v>
      </c>
      <c r="F109" s="26">
        <v>5</v>
      </c>
      <c r="G109" s="26">
        <v>344</v>
      </c>
      <c r="H109" s="26">
        <v>68.8</v>
      </c>
      <c r="I109" s="26">
        <v>6.58</v>
      </c>
      <c r="J109" s="26">
        <v>1.32</v>
      </c>
      <c r="K109" s="26">
        <v>5</v>
      </c>
      <c r="L109" s="26">
        <v>344</v>
      </c>
      <c r="M109" s="26">
        <v>68.8</v>
      </c>
      <c r="N109" s="26">
        <v>2.2999999999999998</v>
      </c>
      <c r="O109" s="26">
        <v>0.46</v>
      </c>
      <c r="P109" s="26">
        <v>5</v>
      </c>
      <c r="Q109" s="26">
        <v>0</v>
      </c>
      <c r="R109" s="26">
        <v>355</v>
      </c>
      <c r="S109" s="26">
        <v>70.8</v>
      </c>
      <c r="T109" s="26">
        <v>1.45</v>
      </c>
      <c r="U109" s="26">
        <v>0.3</v>
      </c>
      <c r="V109" s="26">
        <v>3</v>
      </c>
      <c r="W109" s="27">
        <v>2</v>
      </c>
      <c r="X109" s="1"/>
      <c r="Y109" s="1"/>
      <c r="Z109" s="1"/>
      <c r="AA109" s="1"/>
      <c r="AB109" s="1"/>
      <c r="AC109" s="1"/>
      <c r="AD109" s="1"/>
      <c r="AE109" s="1"/>
      <c r="AF109" s="1"/>
      <c r="AG109" s="18" t="s">
        <v>55</v>
      </c>
      <c r="AH109" s="48">
        <f>J$107+J$110+J113+J116+J119+J122</f>
        <v>736.05404915809515</v>
      </c>
      <c r="AI109" s="18">
        <f>F107+F110+F113+F116+F119+F122</f>
        <v>20</v>
      </c>
      <c r="AJ109" s="1"/>
      <c r="AK109" s="1"/>
      <c r="AL109" s="1" t="s">
        <v>38</v>
      </c>
      <c r="AM109" s="15">
        <v>0.86056065559387096</v>
      </c>
      <c r="AN109" s="15">
        <v>0.67250032424926587</v>
      </c>
      <c r="AO109" s="60">
        <v>0.45769543647766059</v>
      </c>
      <c r="AP109" s="124" t="s">
        <v>54</v>
      </c>
      <c r="AQ109" s="58">
        <v>3161.4</v>
      </c>
      <c r="AR109" s="86">
        <v>839</v>
      </c>
      <c r="AS109" s="58">
        <v>822</v>
      </c>
      <c r="AT109" s="8"/>
      <c r="AU109" s="8"/>
      <c r="AV109" s="9"/>
      <c r="AW109" s="1" t="s">
        <v>38</v>
      </c>
      <c r="AX109" s="24">
        <v>63.6</v>
      </c>
      <c r="AY109" s="24">
        <v>63.6</v>
      </c>
      <c r="AZ109" s="24">
        <v>65.599999999999994</v>
      </c>
      <c r="BA109" s="1"/>
    </row>
    <row r="110" spans="1:53" ht="23" x14ac:dyDescent="0.4">
      <c r="A110" s="18"/>
      <c r="B110" s="19"/>
      <c r="C110" s="22">
        <v>20</v>
      </c>
      <c r="D110" s="22">
        <v>1</v>
      </c>
      <c r="E110" s="22">
        <v>5</v>
      </c>
      <c r="F110" s="22">
        <v>5</v>
      </c>
      <c r="G110" s="22">
        <v>524</v>
      </c>
      <c r="H110" s="22">
        <v>104.8</v>
      </c>
      <c r="I110" s="17">
        <v>31.733499765396093</v>
      </c>
      <c r="J110" s="17">
        <v>6.3466999530792183</v>
      </c>
      <c r="K110" s="22">
        <v>5</v>
      </c>
      <c r="L110" s="22">
        <v>524</v>
      </c>
      <c r="M110" s="22">
        <v>104.8</v>
      </c>
      <c r="N110" s="49">
        <v>10.061915397644009</v>
      </c>
      <c r="O110" s="49">
        <v>2.012383079528802</v>
      </c>
      <c r="P110" s="22">
        <v>5</v>
      </c>
      <c r="Q110" s="22">
        <v>0</v>
      </c>
      <c r="R110" s="22">
        <v>540</v>
      </c>
      <c r="S110" s="22">
        <v>108</v>
      </c>
      <c r="T110" s="17">
        <v>3.8047683238983141</v>
      </c>
      <c r="U110" s="22">
        <v>0.76095366477966286</v>
      </c>
      <c r="V110" s="22">
        <v>4</v>
      </c>
      <c r="W110" s="23">
        <v>3.2</v>
      </c>
      <c r="X110" s="1"/>
      <c r="Y110" s="1"/>
      <c r="Z110" s="1"/>
      <c r="AA110" s="1"/>
      <c r="AB110" s="1"/>
      <c r="AC110" s="1"/>
      <c r="AD110" s="1"/>
      <c r="AE110" s="1"/>
      <c r="AF110" s="1"/>
      <c r="AG110" s="18" t="s">
        <v>56</v>
      </c>
      <c r="AH110" s="48">
        <f>J108+J111+J114+J117+J120+J123</f>
        <v>790.94982407569796</v>
      </c>
      <c r="AI110" s="18">
        <f>F108+F111+F114+F117+F120+F123</f>
        <v>17</v>
      </c>
      <c r="AJ110" s="1"/>
      <c r="AK110" s="1"/>
      <c r="AL110" s="1" t="s">
        <v>39</v>
      </c>
      <c r="AM110" s="16">
        <v>1.1600107192993128</v>
      </c>
      <c r="AN110" s="16">
        <v>1.3801205635070768</v>
      </c>
      <c r="AO110" s="58">
        <v>0.43264398574829038</v>
      </c>
      <c r="AP110" s="68"/>
      <c r="AQ110" s="117" t="s">
        <v>72</v>
      </c>
      <c r="AR110" s="117"/>
      <c r="AS110" s="117" t="s">
        <v>73</v>
      </c>
      <c r="AT110" s="117"/>
      <c r="AU110" s="117" t="s">
        <v>34</v>
      </c>
      <c r="AV110" s="118"/>
      <c r="AW110" s="1" t="s">
        <v>39</v>
      </c>
      <c r="AX110" s="26">
        <v>68.8</v>
      </c>
      <c r="AY110" s="26">
        <v>68.8</v>
      </c>
      <c r="AZ110" s="26">
        <v>70.8</v>
      </c>
      <c r="BA110" s="1"/>
    </row>
    <row r="111" spans="1:53" ht="23" x14ac:dyDescent="0.4">
      <c r="A111" s="18"/>
      <c r="B111" s="19"/>
      <c r="C111" s="24">
        <v>20</v>
      </c>
      <c r="D111" s="24">
        <v>2</v>
      </c>
      <c r="E111" s="24">
        <v>5</v>
      </c>
      <c r="F111" s="24">
        <v>5</v>
      </c>
      <c r="G111" s="24">
        <v>548</v>
      </c>
      <c r="H111" s="24">
        <v>109.6</v>
      </c>
      <c r="I111" s="15">
        <v>40.855993270874002</v>
      </c>
      <c r="J111" s="15">
        <v>8.1711986541748001</v>
      </c>
      <c r="K111" s="24">
        <v>5</v>
      </c>
      <c r="L111" s="24">
        <v>548</v>
      </c>
      <c r="M111" s="24">
        <v>109.6</v>
      </c>
      <c r="N111" s="50">
        <v>14.108754873275732</v>
      </c>
      <c r="O111" s="50">
        <v>2.8217509746551466</v>
      </c>
      <c r="P111" s="24">
        <v>5</v>
      </c>
      <c r="Q111" s="24">
        <v>0</v>
      </c>
      <c r="R111" s="24">
        <v>564</v>
      </c>
      <c r="S111" s="24">
        <v>112.8</v>
      </c>
      <c r="T111" s="15">
        <v>6.2777500152587846</v>
      </c>
      <c r="U111" s="24">
        <v>1.255550003051757</v>
      </c>
      <c r="V111" s="24">
        <v>4</v>
      </c>
      <c r="W111" s="25">
        <v>3.2</v>
      </c>
      <c r="X111" s="1"/>
      <c r="Y111" s="1"/>
      <c r="Z111" s="1"/>
      <c r="AA111" s="1"/>
      <c r="AB111" s="1"/>
      <c r="AC111" s="1"/>
      <c r="AD111" s="1"/>
      <c r="AE111" s="1"/>
      <c r="AF111" s="1"/>
      <c r="AG111" s="18" t="s">
        <v>57</v>
      </c>
      <c r="AH111" s="48">
        <f>J109+J112+J115+J118+J121+J124</f>
        <v>905.28763186454626</v>
      </c>
      <c r="AI111" s="18">
        <f>F109+F112+F115+F118+F121+F124</f>
        <v>13</v>
      </c>
      <c r="AJ111" s="1"/>
      <c r="AK111" s="1"/>
      <c r="AL111" s="1" t="s">
        <v>40</v>
      </c>
      <c r="AM111" s="17">
        <v>9.4855496883392085</v>
      </c>
      <c r="AN111" s="17">
        <v>7.2463949203491165</v>
      </c>
      <c r="AO111" s="59">
        <v>1.6087046623229919</v>
      </c>
      <c r="AP111" s="80"/>
      <c r="AQ111" s="20" t="s">
        <v>30</v>
      </c>
      <c r="AR111" s="20" t="s">
        <v>35</v>
      </c>
      <c r="AS111" s="20" t="s">
        <v>30</v>
      </c>
      <c r="AT111" s="20" t="s">
        <v>35</v>
      </c>
      <c r="AU111" s="20" t="s">
        <v>30</v>
      </c>
      <c r="AV111" s="21" t="s">
        <v>35</v>
      </c>
      <c r="AW111" s="1" t="s">
        <v>40</v>
      </c>
      <c r="AX111" s="22">
        <v>104.8</v>
      </c>
      <c r="AY111" s="22">
        <v>104.8</v>
      </c>
      <c r="AZ111" s="22">
        <v>108</v>
      </c>
      <c r="BA111" s="1"/>
    </row>
    <row r="112" spans="1:53" ht="23" x14ac:dyDescent="0.4">
      <c r="A112" s="18"/>
      <c r="B112" s="19"/>
      <c r="C112" s="26">
        <v>20</v>
      </c>
      <c r="D112" s="26">
        <v>3</v>
      </c>
      <c r="E112" s="26">
        <v>5</v>
      </c>
      <c r="F112" s="26">
        <v>5</v>
      </c>
      <c r="G112" s="26">
        <v>593</v>
      </c>
      <c r="H112" s="26">
        <v>118.6</v>
      </c>
      <c r="I112" s="16">
        <v>94.08718061447135</v>
      </c>
      <c r="J112" s="16">
        <v>18.817436122894271</v>
      </c>
      <c r="K112" s="26">
        <v>4</v>
      </c>
      <c r="L112" s="26">
        <v>593</v>
      </c>
      <c r="M112" s="26">
        <v>118.6</v>
      </c>
      <c r="N112" s="51">
        <v>112.08196043968188</v>
      </c>
      <c r="O112" s="51">
        <v>22.416392087936376</v>
      </c>
      <c r="P112" s="26">
        <v>5</v>
      </c>
      <c r="Q112" s="26">
        <v>0</v>
      </c>
      <c r="R112" s="26">
        <v>600</v>
      </c>
      <c r="S112" s="26">
        <v>120</v>
      </c>
      <c r="T112" s="16">
        <v>22.524725675582857</v>
      </c>
      <c r="U112" s="26">
        <v>4.5049451351165715</v>
      </c>
      <c r="V112" s="26">
        <v>2</v>
      </c>
      <c r="W112" s="27">
        <v>1.4</v>
      </c>
      <c r="X112" s="1"/>
      <c r="Y112" s="1"/>
      <c r="Z112" s="1"/>
      <c r="AA112" s="1"/>
      <c r="AB112" s="1"/>
      <c r="AC112" s="1"/>
      <c r="AD112" s="1"/>
      <c r="AE112" s="1"/>
      <c r="AF112" s="1"/>
      <c r="AG112" s="18" t="s">
        <v>58</v>
      </c>
      <c r="AH112" s="48">
        <f>O107+O110+O113+O116+O122+O119</f>
        <v>660.71938815116732</v>
      </c>
      <c r="AI112" s="18">
        <v>20</v>
      </c>
      <c r="AJ112" s="1"/>
      <c r="AK112" s="1"/>
      <c r="AL112" s="1" t="s">
        <v>41</v>
      </c>
      <c r="AM112" s="15">
        <v>9.6578900814056237</v>
      </c>
      <c r="AN112" s="15">
        <v>7.518448448181104</v>
      </c>
      <c r="AO112" s="60">
        <v>2.9764286994934022</v>
      </c>
      <c r="AP112" s="81" t="s">
        <v>70</v>
      </c>
      <c r="AQ112" s="106">
        <f>F125</f>
        <v>50</v>
      </c>
      <c r="AR112" s="9">
        <f>F149</f>
        <v>54</v>
      </c>
      <c r="AS112" s="107">
        <f>K125</f>
        <v>46</v>
      </c>
      <c r="AT112" s="91">
        <f>K149</f>
        <v>46</v>
      </c>
      <c r="AU112" s="90">
        <f>P125</f>
        <v>75</v>
      </c>
      <c r="AV112" s="108">
        <f>P149</f>
        <v>76</v>
      </c>
      <c r="AW112" s="1" t="s">
        <v>41</v>
      </c>
      <c r="AX112" s="24">
        <v>109.6</v>
      </c>
      <c r="AY112" s="24">
        <v>109.6</v>
      </c>
      <c r="AZ112" s="24">
        <v>112.8</v>
      </c>
      <c r="BA112" s="1"/>
    </row>
    <row r="113" spans="1:53" ht="23" x14ac:dyDescent="0.4">
      <c r="A113" s="18"/>
      <c r="B113" s="19"/>
      <c r="C113" s="22">
        <v>30</v>
      </c>
      <c r="D113" s="22">
        <v>1</v>
      </c>
      <c r="E113" s="22">
        <v>5</v>
      </c>
      <c r="F113" s="22">
        <v>5</v>
      </c>
      <c r="G113" s="22">
        <v>723</v>
      </c>
      <c r="H113" s="22">
        <v>144.6</v>
      </c>
      <c r="I113" s="17">
        <v>86.089394807815395</v>
      </c>
      <c r="J113" s="17">
        <v>17.217878961563081</v>
      </c>
      <c r="K113" s="22">
        <v>5</v>
      </c>
      <c r="L113" s="22">
        <v>723</v>
      </c>
      <c r="M113" s="22">
        <v>144.6</v>
      </c>
      <c r="N113" s="49">
        <v>32.508791923522899</v>
      </c>
      <c r="O113" s="49">
        <v>6.5017583847045799</v>
      </c>
      <c r="P113" s="22">
        <v>5</v>
      </c>
      <c r="Q113" s="22">
        <v>1</v>
      </c>
      <c r="R113" s="22">
        <v>727</v>
      </c>
      <c r="S113" s="22">
        <v>145.4</v>
      </c>
      <c r="T113" s="17">
        <v>27.154309749603222</v>
      </c>
      <c r="U113" s="22">
        <v>5.4308619499206445</v>
      </c>
      <c r="V113" s="22">
        <v>1</v>
      </c>
      <c r="W113" s="23">
        <v>0.8</v>
      </c>
      <c r="X113" s="1"/>
      <c r="Y113" s="1"/>
      <c r="Z113" s="1"/>
      <c r="AA113" s="1"/>
      <c r="AB113" s="1"/>
      <c r="AC113" s="1"/>
      <c r="AD113" s="1"/>
      <c r="AE113" s="1"/>
      <c r="AF113" s="1"/>
      <c r="AG113" s="18" t="s">
        <v>59</v>
      </c>
      <c r="AH113" s="48">
        <f>O108+O111+O114+O117+O123+O120</f>
        <v>798.93111351966661</v>
      </c>
      <c r="AI113" s="18">
        <v>17</v>
      </c>
      <c r="AJ113" s="1"/>
      <c r="AK113" s="1"/>
      <c r="AL113" s="1" t="s">
        <v>42</v>
      </c>
      <c r="AM113" s="16">
        <v>13.372939538955666</v>
      </c>
      <c r="AN113" s="16">
        <v>13.33041653633116</v>
      </c>
      <c r="AO113" s="58">
        <v>5.752296304702754</v>
      </c>
      <c r="AP113" s="37" t="s">
        <v>20</v>
      </c>
      <c r="AQ113" s="96">
        <f>G125</f>
        <v>100256</v>
      </c>
      <c r="AR113" s="11">
        <f>G149</f>
        <v>39327</v>
      </c>
      <c r="AS113" s="74">
        <f>L125</f>
        <v>20831</v>
      </c>
      <c r="AT113" s="71">
        <f>L149</f>
        <v>20852</v>
      </c>
      <c r="AU113" s="70">
        <f>R125</f>
        <v>21932</v>
      </c>
      <c r="AV113" s="109">
        <f>R149</f>
        <v>21928</v>
      </c>
      <c r="AW113" s="1" t="s">
        <v>42</v>
      </c>
      <c r="AX113" s="26">
        <v>118.6</v>
      </c>
      <c r="AY113" s="26">
        <v>118.6</v>
      </c>
      <c r="AZ113" s="26">
        <v>120</v>
      </c>
      <c r="BA113" s="1"/>
    </row>
    <row r="114" spans="1:53" ht="23" x14ac:dyDescent="0.4">
      <c r="A114" s="18"/>
      <c r="B114" s="19"/>
      <c r="C114" s="24">
        <v>30</v>
      </c>
      <c r="D114" s="24">
        <v>2</v>
      </c>
      <c r="E114" s="24">
        <v>5</v>
      </c>
      <c r="F114" s="24">
        <v>5</v>
      </c>
      <c r="G114" s="24">
        <v>772</v>
      </c>
      <c r="H114" s="24">
        <v>154.4</v>
      </c>
      <c r="I114" s="15">
        <v>108.67261123657201</v>
      </c>
      <c r="J114" s="15">
        <v>21.734522247314402</v>
      </c>
      <c r="K114" s="24">
        <v>5</v>
      </c>
      <c r="L114" s="24">
        <v>772</v>
      </c>
      <c r="M114" s="24">
        <v>154.4</v>
      </c>
      <c r="N114" s="50">
        <v>139.12406277656535</v>
      </c>
      <c r="O114" s="50">
        <v>27.82481255531307</v>
      </c>
      <c r="P114" s="24">
        <v>5</v>
      </c>
      <c r="Q114" s="24">
        <v>1</v>
      </c>
      <c r="R114" s="24">
        <v>777</v>
      </c>
      <c r="S114" s="24">
        <v>155.4</v>
      </c>
      <c r="T114" s="15">
        <v>17.501588106155371</v>
      </c>
      <c r="U114" s="24">
        <v>3.500317621231074</v>
      </c>
      <c r="V114" s="24">
        <v>2</v>
      </c>
      <c r="W114" s="25">
        <v>1</v>
      </c>
      <c r="X114" s="1"/>
      <c r="Y114" s="1"/>
      <c r="Z114" s="1"/>
      <c r="AA114" s="1"/>
      <c r="AB114" s="1"/>
      <c r="AC114" s="1"/>
      <c r="AD114" s="1"/>
      <c r="AE114" s="1"/>
      <c r="AF114" s="1"/>
      <c r="AG114" s="18" t="s">
        <v>60</v>
      </c>
      <c r="AH114" s="48">
        <f>O109+O112+O115+O118+O124+O121</f>
        <v>923.08749076286745</v>
      </c>
      <c r="AI114" s="18">
        <v>9</v>
      </c>
      <c r="AJ114" s="1"/>
      <c r="AK114" s="1"/>
      <c r="AL114" s="1" t="s">
        <v>43</v>
      </c>
      <c r="AM114" s="17">
        <v>16.76659374237056</v>
      </c>
      <c r="AN114" s="17">
        <v>6.4988070964813174</v>
      </c>
      <c r="AO114" s="59">
        <v>1.9256647586822482</v>
      </c>
      <c r="AP114" s="37"/>
      <c r="AQ114" s="96">
        <f>H125</f>
        <v>20051.2</v>
      </c>
      <c r="AR114" s="7">
        <f>H149</f>
        <v>7865.4</v>
      </c>
      <c r="AS114" s="74">
        <f>M125</f>
        <v>4439.4666666666672</v>
      </c>
      <c r="AT114" s="71">
        <f>M149</f>
        <v>4443.5166666666664</v>
      </c>
      <c r="AU114" s="70">
        <f>S125</f>
        <v>4386.2000000000007</v>
      </c>
      <c r="AV114" s="109">
        <f>S149</f>
        <v>4385.6000000000004</v>
      </c>
      <c r="AW114" s="1" t="s">
        <v>43</v>
      </c>
      <c r="AX114" s="22">
        <v>144.6</v>
      </c>
      <c r="AY114" s="22">
        <v>144.6</v>
      </c>
      <c r="AZ114" s="22">
        <v>145.4</v>
      </c>
      <c r="BA114" s="1"/>
    </row>
    <row r="115" spans="1:53" ht="23" x14ac:dyDescent="0.4">
      <c r="A115" s="18"/>
      <c r="B115" s="19"/>
      <c r="C115" s="26">
        <v>30</v>
      </c>
      <c r="D115" s="26">
        <v>3</v>
      </c>
      <c r="E115" s="26">
        <v>5</v>
      </c>
      <c r="F115" s="26">
        <v>3</v>
      </c>
      <c r="G115" s="26">
        <v>837</v>
      </c>
      <c r="H115" s="26">
        <v>167.4</v>
      </c>
      <c r="I115" s="16">
        <v>415.26649427413832</v>
      </c>
      <c r="J115" s="16">
        <v>83.053298854827659</v>
      </c>
      <c r="K115" s="26">
        <v>0</v>
      </c>
      <c r="L115" s="26">
        <v>847</v>
      </c>
      <c r="M115" s="26">
        <v>169.4</v>
      </c>
      <c r="N115" s="51">
        <v>500.1767270565</v>
      </c>
      <c r="O115" s="51">
        <v>100.0353454113</v>
      </c>
      <c r="P115" s="26">
        <v>5</v>
      </c>
      <c r="Q115" s="26">
        <v>0</v>
      </c>
      <c r="R115" s="26">
        <v>841</v>
      </c>
      <c r="S115" s="26">
        <v>168.2</v>
      </c>
      <c r="T115" s="16">
        <v>196.06477713584871</v>
      </c>
      <c r="U115" s="26">
        <v>39.212955427169746</v>
      </c>
      <c r="V115" s="26">
        <v>2</v>
      </c>
      <c r="W115" s="27">
        <v>1</v>
      </c>
      <c r="X115" s="1"/>
      <c r="Y115" s="1"/>
      <c r="Z115" s="1"/>
      <c r="AA115" s="1"/>
      <c r="AB115" s="1"/>
      <c r="AC115" s="1"/>
      <c r="AD115" s="1"/>
      <c r="AE115" s="1"/>
      <c r="AF115" s="1"/>
      <c r="AG115" s="18" t="s">
        <v>61</v>
      </c>
      <c r="AH115" s="18">
        <f>U107+U110+U113+U116+U119+U122</f>
        <v>51.775318717956438</v>
      </c>
      <c r="AI115" s="18">
        <f>P107+P110+P113+P116+P119+P122</f>
        <v>30</v>
      </c>
      <c r="AJ115" s="1"/>
      <c r="AK115" s="1"/>
      <c r="AL115" s="1" t="s">
        <v>44</v>
      </c>
      <c r="AM115" s="15">
        <v>32.170011472702001</v>
      </c>
      <c r="AN115" s="15">
        <v>41.350487709045368</v>
      </c>
      <c r="AO115" s="60">
        <v>8.1452278614044111</v>
      </c>
      <c r="AP115" s="37" t="s">
        <v>71</v>
      </c>
      <c r="AQ115" s="96">
        <f>I125</f>
        <v>12161.447525491696</v>
      </c>
      <c r="AR115" s="111">
        <f>I149</f>
        <v>12089.73543596265</v>
      </c>
      <c r="AS115" s="74">
        <f>N125</f>
        <v>11113.483607768985</v>
      </c>
      <c r="AT115" s="71">
        <f>N149</f>
        <v>11204.179554700835</v>
      </c>
      <c r="AU115" s="70">
        <f>T125</f>
        <v>5840.6362356471891</v>
      </c>
      <c r="AV115" s="109">
        <f>T149</f>
        <v>4950.3856122493662</v>
      </c>
      <c r="AW115" s="1" t="s">
        <v>44</v>
      </c>
      <c r="AX115" s="24">
        <v>154.4</v>
      </c>
      <c r="AY115" s="24">
        <v>154.4</v>
      </c>
      <c r="AZ115" s="24">
        <v>155.4</v>
      </c>
      <c r="BA115" s="1"/>
    </row>
    <row r="116" spans="1:53" ht="23" x14ac:dyDescent="0.4">
      <c r="A116" s="18"/>
      <c r="B116" s="19"/>
      <c r="C116" s="22">
        <v>50</v>
      </c>
      <c r="D116" s="22">
        <v>1</v>
      </c>
      <c r="E116" s="22">
        <v>5</v>
      </c>
      <c r="F116" s="22">
        <v>5</v>
      </c>
      <c r="G116" s="22">
        <v>1180</v>
      </c>
      <c r="H116" s="22">
        <v>236</v>
      </c>
      <c r="I116" s="17">
        <v>549.62466549873238</v>
      </c>
      <c r="J116" s="17">
        <v>109.92493309974648</v>
      </c>
      <c r="K116" s="22">
        <v>5</v>
      </c>
      <c r="L116" s="22">
        <v>1180</v>
      </c>
      <c r="M116" s="22">
        <v>236</v>
      </c>
      <c r="N116" s="49">
        <v>258.91085648536568</v>
      </c>
      <c r="O116" s="49">
        <v>51.782171297073134</v>
      </c>
      <c r="P116" s="22">
        <v>5</v>
      </c>
      <c r="Q116" s="22">
        <v>0</v>
      </c>
      <c r="R116" s="22">
        <v>1201</v>
      </c>
      <c r="S116" s="22">
        <v>240.2</v>
      </c>
      <c r="T116" s="17">
        <v>21.90617179870603</v>
      </c>
      <c r="U116" s="22">
        <v>4.3812343597412058</v>
      </c>
      <c r="V116" s="22">
        <v>5</v>
      </c>
      <c r="W116" s="23">
        <v>4.2</v>
      </c>
      <c r="X116" s="1"/>
      <c r="Y116" s="1"/>
      <c r="Z116" s="1"/>
      <c r="AA116" s="1"/>
      <c r="AB116" s="1"/>
      <c r="AC116" s="1"/>
      <c r="AD116" s="1"/>
      <c r="AE116" s="1"/>
      <c r="AF116" s="1"/>
      <c r="AG116" s="18" t="s">
        <v>62</v>
      </c>
      <c r="AH116" s="18">
        <f>U108+U111+U114+U117+U120+U123</f>
        <v>272.11916651725687</v>
      </c>
      <c r="AI116" s="18">
        <f>P108+P111+P114+P117+P120+P123</f>
        <v>30</v>
      </c>
      <c r="AJ116" s="1"/>
      <c r="AK116" s="1"/>
      <c r="AL116" s="1" t="s">
        <v>45</v>
      </c>
      <c r="AM116" s="16">
        <v>47.604383134841825</v>
      </c>
      <c r="AN116" s="16">
        <v>42.340968561172375</v>
      </c>
      <c r="AO116" s="58">
        <v>8.1967803478240775</v>
      </c>
      <c r="AP116" s="88"/>
      <c r="AQ116" s="97">
        <f>J125</f>
        <v>2432.2915050983393</v>
      </c>
      <c r="AR116" s="112">
        <f>J149</f>
        <v>2417.9470871925296</v>
      </c>
      <c r="AS116" s="76">
        <f>O125</f>
        <v>2382.737992433701</v>
      </c>
      <c r="AT116" s="76">
        <f>O149</f>
        <v>2400.8910164235399</v>
      </c>
      <c r="AU116" s="75">
        <f>U125</f>
        <v>1168.0912471294378</v>
      </c>
      <c r="AV116" s="110">
        <f>U149</f>
        <v>990.0771224498734</v>
      </c>
      <c r="AW116" s="1" t="s">
        <v>45</v>
      </c>
      <c r="AX116" s="26">
        <v>167.4</v>
      </c>
      <c r="AY116" s="26">
        <v>169.4</v>
      </c>
      <c r="AZ116" s="26">
        <v>168.2</v>
      </c>
      <c r="BA116" s="1"/>
    </row>
    <row r="117" spans="1:53" ht="23" x14ac:dyDescent="0.4">
      <c r="A117" s="18"/>
      <c r="B117" s="19"/>
      <c r="C117" s="24">
        <v>50</v>
      </c>
      <c r="D117" s="24">
        <v>2</v>
      </c>
      <c r="E117" s="24">
        <v>5</v>
      </c>
      <c r="F117" s="24">
        <v>2</v>
      </c>
      <c r="G117" s="24">
        <v>1252</v>
      </c>
      <c r="H117" s="24">
        <v>250.4</v>
      </c>
      <c r="I117" s="15">
        <v>793.37455606460389</v>
      </c>
      <c r="J117" s="15">
        <v>158.67491121292079</v>
      </c>
      <c r="K117" s="24">
        <v>2</v>
      </c>
      <c r="L117" s="24">
        <v>1262</v>
      </c>
      <c r="M117" s="24">
        <v>252.4</v>
      </c>
      <c r="N117" s="50">
        <v>839.53976082801512</v>
      </c>
      <c r="O117" s="50">
        <v>167.90795216560304</v>
      </c>
      <c r="P117" s="24">
        <v>5</v>
      </c>
      <c r="Q117" s="24">
        <v>0</v>
      </c>
      <c r="R117" s="24">
        <v>1252</v>
      </c>
      <c r="S117" s="24">
        <v>250.4</v>
      </c>
      <c r="T117" s="15">
        <v>33.001658439636159</v>
      </c>
      <c r="U117" s="24">
        <v>6.6003316879272322</v>
      </c>
      <c r="V117" s="24">
        <v>1</v>
      </c>
      <c r="W117" s="25">
        <v>1.25</v>
      </c>
      <c r="X117" s="1"/>
      <c r="Y117" s="1"/>
      <c r="Z117" s="1"/>
      <c r="AA117" s="1"/>
      <c r="AB117" s="1"/>
      <c r="AC117" s="1"/>
      <c r="AD117" s="1"/>
      <c r="AE117" s="1"/>
      <c r="AF117" s="1"/>
      <c r="AG117" s="18" t="s">
        <v>63</v>
      </c>
      <c r="AH117" s="18">
        <f>U109+U112+U115+U118+U121+U124</f>
        <v>844.19676189422455</v>
      </c>
      <c r="AI117" s="18">
        <f>P109+P112+P115+P118+P121+P124</f>
        <v>15</v>
      </c>
      <c r="AJ117" s="1"/>
      <c r="AK117" s="1"/>
      <c r="AL117" s="1" t="s">
        <v>46</v>
      </c>
      <c r="AM117" s="17">
        <v>152.34426822662323</v>
      </c>
      <c r="AN117" s="17">
        <v>112.08559627532929</v>
      </c>
      <c r="AO117" s="59">
        <v>4.3627685070037785</v>
      </c>
      <c r="AP117" s="1"/>
      <c r="AQ117" s="1"/>
      <c r="AR117" s="1"/>
      <c r="AS117" s="1"/>
      <c r="AT117" s="1"/>
      <c r="AU117" s="1"/>
      <c r="AW117" s="1" t="s">
        <v>46</v>
      </c>
      <c r="AX117" s="22">
        <v>236</v>
      </c>
      <c r="AY117" s="22">
        <v>236</v>
      </c>
      <c r="AZ117" s="22">
        <v>240.2</v>
      </c>
      <c r="BA117" s="1"/>
    </row>
    <row r="118" spans="1:53" ht="23" x14ac:dyDescent="0.4">
      <c r="A118" s="18"/>
      <c r="B118" s="19"/>
      <c r="C118" s="26">
        <v>50</v>
      </c>
      <c r="D118" s="26">
        <v>3</v>
      </c>
      <c r="E118" s="26">
        <v>5</v>
      </c>
      <c r="F118" s="26">
        <v>0</v>
      </c>
      <c r="G118" s="26">
        <v>1383</v>
      </c>
      <c r="H118" s="26">
        <v>276.60000000000002</v>
      </c>
      <c r="I118" s="16">
        <v>1000.6114509105661</v>
      </c>
      <c r="J118" s="16">
        <v>200.1222901821132</v>
      </c>
      <c r="K118" s="26" t="s">
        <v>11</v>
      </c>
      <c r="L118" s="26">
        <v>1100</v>
      </c>
      <c r="M118" s="26">
        <v>275</v>
      </c>
      <c r="N118" s="51">
        <v>800.12579131126199</v>
      </c>
      <c r="O118" s="51">
        <v>200.0314478278155</v>
      </c>
      <c r="P118" s="26">
        <v>0</v>
      </c>
      <c r="Q118" s="26" t="s">
        <v>12</v>
      </c>
      <c r="R118" s="26">
        <v>1364</v>
      </c>
      <c r="S118" s="26">
        <v>272.8</v>
      </c>
      <c r="T118" s="16">
        <v>1000.206928730008</v>
      </c>
      <c r="U118" s="26">
        <v>200.04138574600159</v>
      </c>
      <c r="V118" s="26" t="s">
        <v>12</v>
      </c>
      <c r="W118" s="27" t="s">
        <v>12</v>
      </c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 t="s">
        <v>47</v>
      </c>
      <c r="AM118" s="15">
        <v>164.89585456848118</v>
      </c>
      <c r="AN118" s="15">
        <v>200.04968106746628</v>
      </c>
      <c r="AO118" s="60">
        <v>77.05690689086893</v>
      </c>
      <c r="AP118" s="1"/>
      <c r="AQ118" s="1"/>
      <c r="AR118" s="1"/>
      <c r="AS118" s="1"/>
      <c r="AT118" s="1"/>
      <c r="AU118" s="1"/>
      <c r="AV118" s="1"/>
      <c r="AW118" s="1" t="s">
        <v>47</v>
      </c>
      <c r="AX118" s="24">
        <v>250.4</v>
      </c>
      <c r="AY118" s="24">
        <v>252.4</v>
      </c>
      <c r="AZ118" s="24">
        <v>250.4</v>
      </c>
      <c r="BA118" s="1"/>
    </row>
    <row r="119" spans="1:53" ht="23" x14ac:dyDescent="0.4">
      <c r="A119" s="18"/>
      <c r="B119" s="19"/>
      <c r="C119" s="22">
        <v>75</v>
      </c>
      <c r="D119" s="22">
        <v>1</v>
      </c>
      <c r="E119" s="22">
        <v>5</v>
      </c>
      <c r="F119" s="22">
        <v>0</v>
      </c>
      <c r="G119" s="22">
        <v>1847</v>
      </c>
      <c r="H119" s="22">
        <v>369.4</v>
      </c>
      <c r="I119" s="17">
        <v>1501.0778384208661</v>
      </c>
      <c r="J119" s="17">
        <v>300.21556768417321</v>
      </c>
      <c r="K119" s="22">
        <v>0</v>
      </c>
      <c r="L119" s="22">
        <v>1797</v>
      </c>
      <c r="M119" s="22">
        <v>359.4</v>
      </c>
      <c r="N119" s="49">
        <v>1500.442241907117</v>
      </c>
      <c r="O119" s="49">
        <v>300.0884483814234</v>
      </c>
      <c r="P119" s="22">
        <v>5</v>
      </c>
      <c r="Q119" s="22">
        <v>1</v>
      </c>
      <c r="R119" s="22">
        <v>1766</v>
      </c>
      <c r="S119" s="22">
        <v>353.2</v>
      </c>
      <c r="T119" s="17">
        <v>140.61751937866188</v>
      </c>
      <c r="U119" s="22">
        <v>28.123503875732375</v>
      </c>
      <c r="V119" s="22">
        <v>1</v>
      </c>
      <c r="W119" s="23">
        <v>0.5</v>
      </c>
      <c r="X119" s="1"/>
      <c r="Y119" s="1"/>
      <c r="Z119" s="1"/>
      <c r="AA119" s="1"/>
      <c r="AB119" s="1"/>
      <c r="AC119" s="1"/>
      <c r="AD119" s="1"/>
      <c r="AE119" s="1"/>
      <c r="AF119" s="1"/>
      <c r="AG119" s="26"/>
      <c r="AH119" s="12" t="s">
        <v>31</v>
      </c>
      <c r="AI119" s="12" t="s">
        <v>32</v>
      </c>
      <c r="AJ119" s="1"/>
      <c r="AK119" s="1"/>
      <c r="AL119" s="1" t="s">
        <v>48</v>
      </c>
      <c r="AM119" s="16">
        <v>200.078501462936</v>
      </c>
      <c r="AN119" s="16">
        <v>200.04618144035268</v>
      </c>
      <c r="AO119" s="58">
        <v>167.16066002845724</v>
      </c>
      <c r="AP119" s="1"/>
      <c r="AQ119" s="1"/>
      <c r="AR119" s="1"/>
      <c r="AS119" s="1"/>
      <c r="AT119" s="1"/>
      <c r="AU119" s="1"/>
      <c r="AV119" s="1"/>
      <c r="AW119" s="1" t="s">
        <v>48</v>
      </c>
      <c r="AX119" s="26">
        <v>276.60000000000002</v>
      </c>
      <c r="AY119" s="26">
        <v>275</v>
      </c>
      <c r="AZ119" s="26">
        <v>272.8</v>
      </c>
      <c r="BA119" s="1"/>
    </row>
    <row r="120" spans="1:53" ht="23" x14ac:dyDescent="0.4">
      <c r="A120" s="18"/>
      <c r="B120" s="19"/>
      <c r="C120" s="24">
        <v>75</v>
      </c>
      <c r="D120" s="24">
        <v>2</v>
      </c>
      <c r="E120" s="24">
        <v>5</v>
      </c>
      <c r="F120" s="24">
        <v>0</v>
      </c>
      <c r="G120" s="24">
        <v>1946</v>
      </c>
      <c r="H120" s="24">
        <v>389.2</v>
      </c>
      <c r="I120" s="15">
        <v>1501.1566152572611</v>
      </c>
      <c r="J120" s="15">
        <v>300.23132305145225</v>
      </c>
      <c r="K120" s="24">
        <v>0</v>
      </c>
      <c r="L120" s="24">
        <v>1894</v>
      </c>
      <c r="M120" s="24">
        <v>378.8</v>
      </c>
      <c r="N120" s="50">
        <v>1500.3172032833079</v>
      </c>
      <c r="O120" s="50">
        <v>300.06344065666156</v>
      </c>
      <c r="P120" s="24">
        <v>5</v>
      </c>
      <c r="Q120" s="24" t="s">
        <v>12</v>
      </c>
      <c r="R120" s="24">
        <v>1852</v>
      </c>
      <c r="S120" s="24">
        <v>370.4</v>
      </c>
      <c r="T120" s="15">
        <v>616.82598304748319</v>
      </c>
      <c r="U120" s="24">
        <v>123.36519660949664</v>
      </c>
      <c r="V120" s="24" t="s">
        <v>12</v>
      </c>
      <c r="W120" s="25" t="s">
        <v>12</v>
      </c>
      <c r="X120" s="1"/>
      <c r="Y120" s="1"/>
      <c r="Z120" s="1"/>
      <c r="AA120" s="1"/>
      <c r="AB120" s="1"/>
      <c r="AC120" s="1"/>
      <c r="AD120" s="1"/>
      <c r="AE120" s="1"/>
      <c r="AF120" s="1"/>
      <c r="AG120" s="18" t="s">
        <v>55</v>
      </c>
      <c r="AH120" s="48">
        <f>H122+H119+H116+H113+H110+H107</f>
        <v>6382.5999999999995</v>
      </c>
      <c r="AI120" s="18">
        <v>20</v>
      </c>
      <c r="AJ120" s="1"/>
      <c r="AK120" s="1"/>
      <c r="AL120" s="1" t="s">
        <v>49</v>
      </c>
      <c r="AM120" s="17">
        <v>300.13238224983161</v>
      </c>
      <c r="AN120" s="17">
        <v>300.27101176977095</v>
      </c>
      <c r="AO120" s="59">
        <v>18.590444278717012</v>
      </c>
      <c r="AP120" s="1"/>
      <c r="AQ120" s="1"/>
      <c r="AR120" s="1"/>
      <c r="AS120" s="1"/>
      <c r="AT120" s="1"/>
      <c r="AU120" s="1"/>
      <c r="AV120" s="1"/>
      <c r="AW120" s="1" t="s">
        <v>49</v>
      </c>
      <c r="AX120" s="22">
        <v>369.4</v>
      </c>
      <c r="AY120" s="22">
        <v>359.4</v>
      </c>
      <c r="AZ120" s="22">
        <v>353.2</v>
      </c>
      <c r="BA120" s="1"/>
    </row>
    <row r="121" spans="1:53" ht="23" x14ac:dyDescent="0.4">
      <c r="A121" s="18"/>
      <c r="B121" s="19"/>
      <c r="C121" s="26">
        <v>75</v>
      </c>
      <c r="D121" s="26">
        <v>3</v>
      </c>
      <c r="E121" s="26">
        <v>5</v>
      </c>
      <c r="F121" s="26">
        <v>0</v>
      </c>
      <c r="G121" s="26">
        <v>2140</v>
      </c>
      <c r="H121" s="26">
        <v>428</v>
      </c>
      <c r="I121" s="16">
        <v>1501.5467753410312</v>
      </c>
      <c r="J121" s="16">
        <v>300.30935506820623</v>
      </c>
      <c r="K121" s="26">
        <v>0</v>
      </c>
      <c r="L121" s="26">
        <v>2048</v>
      </c>
      <c r="M121" s="26">
        <v>409.6</v>
      </c>
      <c r="N121" s="51">
        <v>1500.2842607498142</v>
      </c>
      <c r="O121" s="51">
        <v>300.05685214996282</v>
      </c>
      <c r="P121" s="26">
        <v>0</v>
      </c>
      <c r="Q121" s="26" t="s">
        <v>12</v>
      </c>
      <c r="R121" s="26">
        <v>2013</v>
      </c>
      <c r="S121" s="26">
        <v>402.6</v>
      </c>
      <c r="T121" s="16">
        <v>1500.3744249343849</v>
      </c>
      <c r="U121" s="26">
        <v>300.07488498687701</v>
      </c>
      <c r="V121" s="26" t="s">
        <v>12</v>
      </c>
      <c r="W121" s="27" t="s">
        <v>12</v>
      </c>
      <c r="X121" s="1"/>
      <c r="Y121" s="1"/>
      <c r="Z121" s="1"/>
      <c r="AA121" s="1"/>
      <c r="AB121" s="1"/>
      <c r="AC121" s="1"/>
      <c r="AD121" s="1"/>
      <c r="AE121" s="1"/>
      <c r="AF121" s="1"/>
      <c r="AG121" s="18" t="s">
        <v>56</v>
      </c>
      <c r="AH121" s="48">
        <f t="shared" ref="AH121:AH122" si="15">H123+H120+H117+H114+H111+H108</f>
        <v>6626</v>
      </c>
      <c r="AI121" s="18">
        <v>17</v>
      </c>
      <c r="AJ121" s="1"/>
      <c r="AK121" s="1"/>
      <c r="AL121" s="1" t="s">
        <v>50</v>
      </c>
      <c r="AM121" s="15">
        <v>295.14192538261341</v>
      </c>
      <c r="AN121" s="15">
        <v>300.58116730054167</v>
      </c>
      <c r="AO121" s="60">
        <v>297.0855217456816</v>
      </c>
      <c r="AP121" s="1"/>
      <c r="AQ121" s="1"/>
      <c r="AR121" s="1"/>
      <c r="AS121" s="1"/>
      <c r="AT121" s="1"/>
      <c r="AU121" s="1"/>
      <c r="AV121" s="1"/>
      <c r="AW121" s="1" t="s">
        <v>50</v>
      </c>
      <c r="AX121" s="24">
        <v>389.2</v>
      </c>
      <c r="AY121" s="24">
        <v>378.8</v>
      </c>
      <c r="AZ121" s="24">
        <v>370.4</v>
      </c>
      <c r="BA121" s="1"/>
    </row>
    <row r="122" spans="1:53" ht="23" x14ac:dyDescent="0.4">
      <c r="A122" s="18"/>
      <c r="B122" s="19"/>
      <c r="C122" s="22">
        <v>100</v>
      </c>
      <c r="D122" s="22">
        <v>1</v>
      </c>
      <c r="E122" s="22">
        <v>5</v>
      </c>
      <c r="F122" s="22">
        <v>0</v>
      </c>
      <c r="G122" s="22">
        <v>27352</v>
      </c>
      <c r="H122" s="22">
        <v>5470.4</v>
      </c>
      <c r="I122" s="17">
        <v>1504.244847297666</v>
      </c>
      <c r="J122" s="17">
        <v>300.84896945953318</v>
      </c>
      <c r="K122" s="22">
        <v>0</v>
      </c>
      <c r="L122" s="22">
        <v>2417</v>
      </c>
      <c r="M122" s="22">
        <v>483.4</v>
      </c>
      <c r="N122" s="49">
        <v>1500.4231350421869</v>
      </c>
      <c r="O122" s="49">
        <v>300.08462700843739</v>
      </c>
      <c r="P122" s="22">
        <v>5</v>
      </c>
      <c r="Q122" s="22" t="s">
        <v>12</v>
      </c>
      <c r="R122" s="22">
        <v>2349</v>
      </c>
      <c r="S122" s="22">
        <v>469.8</v>
      </c>
      <c r="T122" s="17">
        <v>63.393824338912751</v>
      </c>
      <c r="U122" s="22">
        <v>12.678764867782551</v>
      </c>
      <c r="V122" s="22" t="s">
        <v>12</v>
      </c>
      <c r="W122" s="23" t="s">
        <v>12</v>
      </c>
      <c r="X122" s="1"/>
      <c r="Y122" s="1"/>
      <c r="Z122" s="1"/>
      <c r="AA122" s="1"/>
      <c r="AB122" s="1"/>
      <c r="AC122" s="1"/>
      <c r="AD122" s="1"/>
      <c r="AE122" s="1"/>
      <c r="AF122" s="1"/>
      <c r="AG122" s="18" t="s">
        <v>57</v>
      </c>
      <c r="AH122" s="48">
        <f t="shared" si="15"/>
        <v>7042.6</v>
      </c>
      <c r="AI122" s="18">
        <v>13</v>
      </c>
      <c r="AJ122" s="1"/>
      <c r="AK122" s="1"/>
      <c r="AL122" s="1" t="s">
        <v>51</v>
      </c>
      <c r="AM122" s="16">
        <v>300.19453907012905</v>
      </c>
      <c r="AN122" s="16">
        <v>300.06021499633755</v>
      </c>
      <c r="AO122" s="26">
        <v>260.12627968788081</v>
      </c>
      <c r="AP122" s="1"/>
      <c r="AQ122" s="1"/>
      <c r="AR122" s="1"/>
      <c r="AS122" s="1"/>
      <c r="AT122" s="1"/>
      <c r="AU122" s="1"/>
      <c r="AV122" s="1"/>
      <c r="AW122" s="1" t="s">
        <v>51</v>
      </c>
      <c r="AX122" s="26">
        <v>428</v>
      </c>
      <c r="AY122" s="26">
        <v>409.6</v>
      </c>
      <c r="AZ122" s="26">
        <v>402.6</v>
      </c>
      <c r="BA122" s="1"/>
    </row>
    <row r="123" spans="1:53" ht="23" x14ac:dyDescent="0.4">
      <c r="A123" s="18"/>
      <c r="B123" s="19"/>
      <c r="C123" s="24">
        <v>100</v>
      </c>
      <c r="D123" s="24">
        <v>2</v>
      </c>
      <c r="E123" s="24">
        <v>5</v>
      </c>
      <c r="F123" s="24">
        <v>0</v>
      </c>
      <c r="G123" s="24">
        <v>28294</v>
      </c>
      <c r="H123" s="24">
        <v>5658.8</v>
      </c>
      <c r="I123" s="15">
        <v>1504.5393445491782</v>
      </c>
      <c r="J123" s="15">
        <v>300.90786890983566</v>
      </c>
      <c r="K123" s="24">
        <v>0</v>
      </c>
      <c r="L123" s="24">
        <v>2540</v>
      </c>
      <c r="M123" s="24">
        <v>508</v>
      </c>
      <c r="N123" s="50">
        <v>1500.3657858371689</v>
      </c>
      <c r="O123" s="50">
        <v>300.07315716743381</v>
      </c>
      <c r="P123" s="24">
        <v>5</v>
      </c>
      <c r="Q123" s="24" t="s">
        <v>12</v>
      </c>
      <c r="R123" s="24">
        <v>2455</v>
      </c>
      <c r="S123" s="24">
        <v>491</v>
      </c>
      <c r="T123" s="15">
        <v>686.48885297775087</v>
      </c>
      <c r="U123" s="24">
        <v>137.29777059555016</v>
      </c>
      <c r="V123" s="24" t="s">
        <v>12</v>
      </c>
      <c r="W123" s="25" t="s">
        <v>12</v>
      </c>
      <c r="X123" s="1"/>
      <c r="Y123" s="1"/>
      <c r="Z123" s="1"/>
      <c r="AA123" s="1"/>
      <c r="AB123" s="1"/>
      <c r="AC123" s="1"/>
      <c r="AD123" s="1"/>
      <c r="AE123" s="1"/>
      <c r="AF123" s="1"/>
      <c r="AG123" s="18" t="s">
        <v>58</v>
      </c>
      <c r="AH123" s="48">
        <f>M107+M110+M113+M116+M119+M122</f>
        <v>1385.6</v>
      </c>
      <c r="AI123" s="18">
        <v>20</v>
      </c>
      <c r="AJ123" s="1"/>
      <c r="AK123" s="1"/>
      <c r="AL123" s="1" t="s">
        <v>52</v>
      </c>
      <c r="AM123" s="17">
        <v>300.28890132903996</v>
      </c>
      <c r="AN123" s="17">
        <v>300.07411456108059</v>
      </c>
      <c r="AO123" s="22">
        <v>40.157994079589784</v>
      </c>
      <c r="AP123" s="1"/>
      <c r="AQ123" s="1"/>
      <c r="AR123" s="1"/>
      <c r="AS123" s="1"/>
      <c r="AT123" s="1"/>
      <c r="AU123" s="1"/>
      <c r="AV123" s="1"/>
      <c r="AW123" s="1" t="s">
        <v>52</v>
      </c>
      <c r="AX123" s="22">
        <v>5470.4</v>
      </c>
      <c r="AY123" s="22">
        <v>483.4</v>
      </c>
      <c r="AZ123" s="22">
        <v>469.8</v>
      </c>
      <c r="BA123" s="1"/>
    </row>
    <row r="124" spans="1:53" ht="23" x14ac:dyDescent="0.4">
      <c r="A124" s="18"/>
      <c r="B124" s="19"/>
      <c r="C124" s="26">
        <v>100</v>
      </c>
      <c r="D124" s="26">
        <v>3</v>
      </c>
      <c r="E124" s="26">
        <v>5</v>
      </c>
      <c r="F124" s="26">
        <v>0</v>
      </c>
      <c r="G124" s="26">
        <v>29916</v>
      </c>
      <c r="H124" s="26">
        <v>5983.2</v>
      </c>
      <c r="I124" s="16">
        <v>1508.326258182524</v>
      </c>
      <c r="J124" s="16">
        <v>301.66525163650482</v>
      </c>
      <c r="K124" s="26" t="s">
        <v>13</v>
      </c>
      <c r="L124" s="26">
        <v>1637</v>
      </c>
      <c r="M124" s="16">
        <v>545.66666666666663</v>
      </c>
      <c r="N124" s="51">
        <v>900.26235985755795</v>
      </c>
      <c r="O124" s="51">
        <v>300.08745328585263</v>
      </c>
      <c r="P124" s="26">
        <v>0</v>
      </c>
      <c r="Q124" s="26" t="s">
        <v>12</v>
      </c>
      <c r="R124" s="26">
        <v>2655</v>
      </c>
      <c r="S124" s="26">
        <v>531</v>
      </c>
      <c r="T124" s="16">
        <v>1500.312952995298</v>
      </c>
      <c r="U124" s="26">
        <v>300.0625905990596</v>
      </c>
      <c r="V124" s="26" t="s">
        <v>12</v>
      </c>
      <c r="W124" s="27" t="s">
        <v>12</v>
      </c>
      <c r="AG124" s="18" t="s">
        <v>59</v>
      </c>
      <c r="AH124" s="48">
        <f t="shared" ref="AH124:AH125" si="16">M108+M111+M114+M117+M120+M123</f>
        <v>1466.8</v>
      </c>
      <c r="AI124" s="18">
        <v>17</v>
      </c>
      <c r="AJ124" s="1"/>
      <c r="AK124" s="1"/>
      <c r="AL124" s="1" t="s">
        <v>53</v>
      </c>
      <c r="AM124" s="15">
        <v>300.35286798477119</v>
      </c>
      <c r="AN124" s="15">
        <v>300.08811724185875</v>
      </c>
      <c r="AO124" s="24">
        <v>207.90698204040501</v>
      </c>
      <c r="AW124" s="1" t="s">
        <v>53</v>
      </c>
      <c r="AX124" s="24">
        <v>5658.8</v>
      </c>
      <c r="AY124" s="24">
        <v>508</v>
      </c>
      <c r="AZ124" s="24">
        <v>491</v>
      </c>
    </row>
    <row r="125" spans="1:53" ht="23" x14ac:dyDescent="0.4">
      <c r="A125" s="18"/>
      <c r="B125" s="53" t="s">
        <v>4</v>
      </c>
      <c r="C125" s="44"/>
      <c r="D125" s="44"/>
      <c r="E125" s="44">
        <v>270</v>
      </c>
      <c r="F125" s="44">
        <f t="shared" ref="F125:U125" si="17">SUM(F107:F124)</f>
        <v>50</v>
      </c>
      <c r="G125" s="44">
        <f t="shared" si="17"/>
        <v>100256</v>
      </c>
      <c r="H125" s="44">
        <f t="shared" si="17"/>
        <v>20051.2</v>
      </c>
      <c r="I125" s="45">
        <f t="shared" si="17"/>
        <v>12161.447525491696</v>
      </c>
      <c r="J125" s="45">
        <f t="shared" si="17"/>
        <v>2432.2915050983393</v>
      </c>
      <c r="K125" s="44">
        <f t="shared" si="17"/>
        <v>46</v>
      </c>
      <c r="L125" s="44">
        <f t="shared" si="17"/>
        <v>20831</v>
      </c>
      <c r="M125" s="45">
        <f t="shared" si="17"/>
        <v>4439.4666666666672</v>
      </c>
      <c r="N125" s="52">
        <f t="shared" si="17"/>
        <v>11113.483607768985</v>
      </c>
      <c r="O125" s="52">
        <f t="shared" si="17"/>
        <v>2382.737992433701</v>
      </c>
      <c r="P125" s="44">
        <f t="shared" si="17"/>
        <v>75</v>
      </c>
      <c r="Q125" s="44">
        <f t="shared" si="17"/>
        <v>3</v>
      </c>
      <c r="R125" s="44">
        <f t="shared" si="17"/>
        <v>21932</v>
      </c>
      <c r="S125" s="44">
        <f t="shared" si="17"/>
        <v>4386.2000000000007</v>
      </c>
      <c r="T125" s="45">
        <f t="shared" si="17"/>
        <v>5840.6362356471891</v>
      </c>
      <c r="U125" s="44">
        <f t="shared" si="17"/>
        <v>1168.0912471294378</v>
      </c>
      <c r="V125" s="44"/>
      <c r="W125" s="46"/>
      <c r="AG125" s="18" t="s">
        <v>60</v>
      </c>
      <c r="AH125" s="48">
        <f t="shared" si="16"/>
        <v>1587.0666666666666</v>
      </c>
      <c r="AI125" s="18">
        <v>9</v>
      </c>
      <c r="AJ125" s="1"/>
      <c r="AK125" s="1"/>
      <c r="AL125" s="1" t="s">
        <v>54</v>
      </c>
      <c r="AM125" s="16">
        <v>300.32369894981315</v>
      </c>
      <c r="AN125" s="16">
        <v>300.09087149302098</v>
      </c>
      <c r="AO125" s="26">
        <v>203.22432537078834</v>
      </c>
      <c r="AW125" s="1" t="s">
        <v>54</v>
      </c>
      <c r="AX125" s="26">
        <v>5983.2</v>
      </c>
      <c r="AY125" s="16">
        <v>545.66666666666663</v>
      </c>
      <c r="AZ125" s="26">
        <v>531</v>
      </c>
    </row>
    <row r="126" spans="1:53" ht="23" x14ac:dyDescent="0.4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AG126" s="18" t="s">
        <v>61</v>
      </c>
      <c r="AH126" s="18">
        <f>S107+S110+S113+S116+S119+S122</f>
        <v>1375.2</v>
      </c>
      <c r="AI126" s="18">
        <v>30</v>
      </c>
    </row>
    <row r="127" spans="1:53" ht="23" x14ac:dyDescent="0.4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AG127" s="18" t="s">
        <v>62</v>
      </c>
      <c r="AH127" s="18">
        <f t="shared" ref="AH127:AH128" si="18">S108+S111+S114+S117+S120+S123</f>
        <v>1445.6</v>
      </c>
      <c r="AI127" s="18">
        <v>30</v>
      </c>
    </row>
    <row r="128" spans="1:53" ht="23" x14ac:dyDescent="0.4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AG128" s="18" t="s">
        <v>63</v>
      </c>
      <c r="AH128" s="18">
        <f t="shared" si="18"/>
        <v>1565.4</v>
      </c>
      <c r="AI128" s="18">
        <v>15</v>
      </c>
    </row>
    <row r="129" spans="1:46" ht="20.5" customHeight="1" x14ac:dyDescent="0.4">
      <c r="A129" s="18"/>
      <c r="B129" s="115" t="s">
        <v>27</v>
      </c>
      <c r="C129" s="116"/>
      <c r="D129" s="116"/>
      <c r="E129" s="116"/>
      <c r="F129" s="119" t="s">
        <v>23</v>
      </c>
      <c r="G129" s="119"/>
      <c r="H129" s="119"/>
      <c r="I129" s="119"/>
      <c r="J129" s="119"/>
      <c r="K129" s="119" t="s">
        <v>24</v>
      </c>
      <c r="L129" s="119"/>
      <c r="M129" s="119"/>
      <c r="N129" s="119"/>
      <c r="O129" s="119"/>
      <c r="P129" s="119" t="s">
        <v>25</v>
      </c>
      <c r="Q129" s="119"/>
      <c r="R129" s="119"/>
      <c r="S129" s="119"/>
      <c r="T129" s="119"/>
      <c r="U129" s="119"/>
      <c r="V129" s="119"/>
      <c r="W129" s="120"/>
    </row>
    <row r="130" spans="1:46" ht="20.5" customHeight="1" x14ac:dyDescent="0.4">
      <c r="A130" s="18"/>
      <c r="B130" s="19"/>
      <c r="C130" s="20" t="s">
        <v>0</v>
      </c>
      <c r="D130" s="67" t="s">
        <v>69</v>
      </c>
      <c r="E130" s="20" t="s">
        <v>1</v>
      </c>
      <c r="F130" s="20" t="s">
        <v>2</v>
      </c>
      <c r="G130" s="20" t="s">
        <v>20</v>
      </c>
      <c r="H130" s="20"/>
      <c r="I130" s="20" t="s">
        <v>29</v>
      </c>
      <c r="J130" s="20"/>
      <c r="K130" s="20" t="s">
        <v>2</v>
      </c>
      <c r="L130" s="20" t="s">
        <v>20</v>
      </c>
      <c r="M130" s="20"/>
      <c r="N130" s="20" t="s">
        <v>29</v>
      </c>
      <c r="O130" s="20"/>
      <c r="P130" s="20" t="s">
        <v>2</v>
      </c>
      <c r="Q130" s="20" t="s">
        <v>21</v>
      </c>
      <c r="R130" s="20" t="s">
        <v>20</v>
      </c>
      <c r="S130" s="20"/>
      <c r="T130" s="20" t="s">
        <v>29</v>
      </c>
      <c r="U130" s="20"/>
      <c r="V130" s="20" t="s">
        <v>3</v>
      </c>
      <c r="W130" s="21"/>
    </row>
    <row r="131" spans="1:46" ht="23" x14ac:dyDescent="0.4">
      <c r="A131" s="18"/>
      <c r="B131" s="19"/>
      <c r="C131" s="22">
        <v>10</v>
      </c>
      <c r="D131" s="22">
        <v>1</v>
      </c>
      <c r="E131" s="22">
        <v>5</v>
      </c>
      <c r="F131" s="22">
        <v>5</v>
      </c>
      <c r="G131" s="22">
        <v>287</v>
      </c>
      <c r="H131" s="22">
        <v>57.4</v>
      </c>
      <c r="I131" s="17">
        <v>3.9765534400939897</v>
      </c>
      <c r="J131" s="17">
        <v>0.7953106880187979</v>
      </c>
      <c r="K131" s="22">
        <v>5</v>
      </c>
      <c r="L131" s="22">
        <v>287</v>
      </c>
      <c r="M131" s="22">
        <v>57.4</v>
      </c>
      <c r="N131" s="17">
        <v>1.059137821197508</v>
      </c>
      <c r="O131" s="17">
        <v>0.21182756423950161</v>
      </c>
      <c r="P131" s="22">
        <v>5</v>
      </c>
      <c r="Q131" s="22">
        <v>0</v>
      </c>
      <c r="R131" s="22">
        <v>292</v>
      </c>
      <c r="S131" s="22">
        <v>58.4</v>
      </c>
      <c r="T131" s="17">
        <v>0.9647729396820055</v>
      </c>
      <c r="U131" s="22">
        <v>0.19295458793640111</v>
      </c>
      <c r="V131" s="22">
        <v>1</v>
      </c>
      <c r="W131" s="23">
        <v>1</v>
      </c>
      <c r="AG131" s="1"/>
      <c r="AH131" s="1"/>
      <c r="AI131" s="1"/>
      <c r="AJ131" s="1"/>
      <c r="AK131" s="1"/>
      <c r="AL131" s="1"/>
      <c r="AM131" s="1" t="s">
        <v>35</v>
      </c>
      <c r="AN131" s="1" t="s">
        <v>36</v>
      </c>
      <c r="AO131" s="1" t="s">
        <v>34</v>
      </c>
      <c r="AQ131" s="1"/>
      <c r="AR131" s="1" t="s">
        <v>35</v>
      </c>
      <c r="AS131" s="1" t="s">
        <v>36</v>
      </c>
      <c r="AT131" s="1" t="s">
        <v>34</v>
      </c>
    </row>
    <row r="132" spans="1:46" ht="23" x14ac:dyDescent="0.4">
      <c r="A132" s="18"/>
      <c r="B132" s="19"/>
      <c r="C132" s="24">
        <v>10</v>
      </c>
      <c r="D132" s="24">
        <v>2</v>
      </c>
      <c r="E132" s="24">
        <v>5</v>
      </c>
      <c r="F132" s="24">
        <v>5</v>
      </c>
      <c r="G132" s="24">
        <v>312</v>
      </c>
      <c r="H132" s="24">
        <v>62.4</v>
      </c>
      <c r="I132" s="15">
        <v>3.805139780044553</v>
      </c>
      <c r="J132" s="15">
        <v>0.7610279560089106</v>
      </c>
      <c r="K132" s="24">
        <v>5</v>
      </c>
      <c r="L132" s="24">
        <v>312</v>
      </c>
      <c r="M132" s="24">
        <v>62.4</v>
      </c>
      <c r="N132" s="15">
        <v>0.92061686515808006</v>
      </c>
      <c r="O132" s="15">
        <v>0.18412337303161602</v>
      </c>
      <c r="P132" s="24">
        <v>5</v>
      </c>
      <c r="Q132" s="24">
        <v>0</v>
      </c>
      <c r="R132" s="24">
        <v>322</v>
      </c>
      <c r="S132" s="24">
        <v>64.400000000000006</v>
      </c>
      <c r="T132" s="15">
        <v>0.77103066444396873</v>
      </c>
      <c r="U132" s="24">
        <v>0.15420613288879376</v>
      </c>
      <c r="V132" s="24">
        <v>2</v>
      </c>
      <c r="W132" s="25">
        <v>2</v>
      </c>
      <c r="AG132" s="26"/>
      <c r="AH132" s="12" t="s">
        <v>31</v>
      </c>
      <c r="AI132" s="12" t="s">
        <v>32</v>
      </c>
      <c r="AJ132" s="1"/>
      <c r="AK132" s="1"/>
      <c r="AL132" s="1" t="s">
        <v>37</v>
      </c>
      <c r="AM132" s="17">
        <v>0.7513266086578364</v>
      </c>
      <c r="AN132" s="17">
        <v>0.67330603599548211</v>
      </c>
      <c r="AO132" s="22">
        <v>0.43337478637695287</v>
      </c>
      <c r="AQ132" s="1" t="s">
        <v>37</v>
      </c>
      <c r="AR132" s="22">
        <v>57.4</v>
      </c>
      <c r="AS132" s="22">
        <v>57.4</v>
      </c>
      <c r="AT132" s="22">
        <v>58.4</v>
      </c>
    </row>
    <row r="133" spans="1:46" ht="23" x14ac:dyDescent="0.4">
      <c r="A133" s="18"/>
      <c r="B133" s="19"/>
      <c r="C133" s="26">
        <v>10</v>
      </c>
      <c r="D133" s="26">
        <v>3</v>
      </c>
      <c r="E133" s="26">
        <v>5</v>
      </c>
      <c r="F133" s="26">
        <v>5</v>
      </c>
      <c r="G133" s="26">
        <v>344</v>
      </c>
      <c r="H133" s="26">
        <v>68.8</v>
      </c>
      <c r="I133" s="16">
        <v>3.624908685684201</v>
      </c>
      <c r="J133" s="16">
        <v>0.72498173713684022</v>
      </c>
      <c r="K133" s="26">
        <v>5</v>
      </c>
      <c r="L133" s="26">
        <v>344</v>
      </c>
      <c r="M133" s="26">
        <v>68.8</v>
      </c>
      <c r="N133" s="16">
        <v>2.5041182041168177</v>
      </c>
      <c r="O133" s="16">
        <v>0.5008236408233635</v>
      </c>
      <c r="P133" s="26">
        <v>5</v>
      </c>
      <c r="Q133" s="26">
        <v>0</v>
      </c>
      <c r="R133" s="26">
        <v>354</v>
      </c>
      <c r="S133" s="26">
        <v>70.8</v>
      </c>
      <c r="T133" s="16">
        <v>0.806143999099728</v>
      </c>
      <c r="U133" s="26">
        <v>0.16122879981994559</v>
      </c>
      <c r="V133" s="26">
        <v>3</v>
      </c>
      <c r="W133" s="27">
        <v>2</v>
      </c>
      <c r="AG133" s="18" t="s">
        <v>55</v>
      </c>
      <c r="AH133" s="48">
        <f>J131+J134+J137+J140+J143+J146</f>
        <v>636.16750593185293</v>
      </c>
      <c r="AI133" s="18">
        <f>F131+F134+F137+F140+F143+F146</f>
        <v>22</v>
      </c>
      <c r="AJ133" s="1"/>
      <c r="AK133" s="1"/>
      <c r="AL133" s="1" t="s">
        <v>38</v>
      </c>
      <c r="AM133" s="15">
        <v>0.86056065559387096</v>
      </c>
      <c r="AN133" s="15">
        <v>0.67250032424926587</v>
      </c>
      <c r="AO133" s="24">
        <v>0.45769543647766059</v>
      </c>
      <c r="AQ133" s="1" t="s">
        <v>38</v>
      </c>
      <c r="AR133" s="24">
        <v>62.4</v>
      </c>
      <c r="AS133" s="24">
        <v>62.4</v>
      </c>
      <c r="AT133" s="24">
        <v>64.400000000000006</v>
      </c>
    </row>
    <row r="134" spans="1:46" ht="23" x14ac:dyDescent="0.4">
      <c r="A134" s="18"/>
      <c r="B134" s="19"/>
      <c r="C134" s="22">
        <v>20</v>
      </c>
      <c r="D134" s="22">
        <v>1</v>
      </c>
      <c r="E134" s="22">
        <v>5</v>
      </c>
      <c r="F134" s="22">
        <v>5</v>
      </c>
      <c r="G134" s="22">
        <v>524</v>
      </c>
      <c r="H134" s="22">
        <v>104.8</v>
      </c>
      <c r="I134" s="17">
        <v>19.91530489921568</v>
      </c>
      <c r="J134" s="17">
        <v>3.983060979843136</v>
      </c>
      <c r="K134" s="22">
        <v>5</v>
      </c>
      <c r="L134" s="22">
        <v>524</v>
      </c>
      <c r="M134" s="22">
        <v>104.8</v>
      </c>
      <c r="N134" s="17">
        <v>9.0986657142638929</v>
      </c>
      <c r="O134" s="17">
        <v>1.8197331428527785</v>
      </c>
      <c r="P134" s="22">
        <v>5</v>
      </c>
      <c r="Q134" s="22">
        <v>0</v>
      </c>
      <c r="R134" s="22">
        <v>540</v>
      </c>
      <c r="S134" s="22">
        <v>108</v>
      </c>
      <c r="T134" s="17">
        <v>3.9650309085845867</v>
      </c>
      <c r="U134" s="22">
        <v>0.79300618171691739</v>
      </c>
      <c r="V134" s="22">
        <v>4</v>
      </c>
      <c r="W134" s="23">
        <v>3.2</v>
      </c>
      <c r="AG134" s="18" t="s">
        <v>56</v>
      </c>
      <c r="AH134" s="48">
        <f>J132+J135+J138+J141+J144+J147</f>
        <v>736.74008226394562</v>
      </c>
      <c r="AI134" s="18">
        <f>F132+F135+F138+F141+F144+F147</f>
        <v>19</v>
      </c>
      <c r="AJ134" s="1"/>
      <c r="AK134" s="1"/>
      <c r="AL134" s="1" t="s">
        <v>39</v>
      </c>
      <c r="AM134" s="16">
        <v>1.1600107192993128</v>
      </c>
      <c r="AN134" s="16">
        <v>1.3801205635070768</v>
      </c>
      <c r="AO134" s="26">
        <v>0.43264398574829038</v>
      </c>
      <c r="AQ134" s="1" t="s">
        <v>39</v>
      </c>
      <c r="AR134" s="26">
        <v>68.8</v>
      </c>
      <c r="AS134" s="26">
        <v>68.8</v>
      </c>
      <c r="AT134" s="26">
        <v>70.8</v>
      </c>
    </row>
    <row r="135" spans="1:46" ht="23" x14ac:dyDescent="0.4">
      <c r="A135" s="18"/>
      <c r="B135" s="19"/>
      <c r="C135" s="24">
        <v>20</v>
      </c>
      <c r="D135" s="24">
        <v>2</v>
      </c>
      <c r="E135" s="24">
        <v>5</v>
      </c>
      <c r="F135" s="24">
        <v>5</v>
      </c>
      <c r="G135" s="24">
        <v>548</v>
      </c>
      <c r="H135" s="24">
        <v>109.6</v>
      </c>
      <c r="I135" s="15">
        <v>25.071486949920619</v>
      </c>
      <c r="J135" s="15">
        <v>5.0142973899841241</v>
      </c>
      <c r="K135" s="24">
        <v>5</v>
      </c>
      <c r="L135" s="24">
        <v>548</v>
      </c>
      <c r="M135" s="24">
        <v>109.6</v>
      </c>
      <c r="N135" s="15">
        <v>10.911725282669041</v>
      </c>
      <c r="O135" s="15">
        <v>2.1823450565338081</v>
      </c>
      <c r="P135" s="24">
        <v>5</v>
      </c>
      <c r="Q135" s="24">
        <v>0</v>
      </c>
      <c r="R135" s="24">
        <v>564</v>
      </c>
      <c r="S135" s="24">
        <v>112.8</v>
      </c>
      <c r="T135" s="15">
        <v>4.6064188480377144</v>
      </c>
      <c r="U135" s="24">
        <v>0.92128376960754288</v>
      </c>
      <c r="V135" s="24">
        <v>4</v>
      </c>
      <c r="W135" s="25">
        <v>3.2</v>
      </c>
      <c r="AG135" s="18" t="s">
        <v>57</v>
      </c>
      <c r="AH135" s="48">
        <f>J133+J136+J139+J142+J145+J148</f>
        <v>1045.0394989967313</v>
      </c>
      <c r="AI135" s="18">
        <f>F133+F136+F139+F142+F145+F148</f>
        <v>13</v>
      </c>
      <c r="AJ135" s="1"/>
      <c r="AK135" s="1"/>
      <c r="AL135" s="1" t="s">
        <v>40</v>
      </c>
      <c r="AM135" s="17">
        <v>9.4855496883392085</v>
      </c>
      <c r="AN135" s="17">
        <v>7.2463949203491165</v>
      </c>
      <c r="AO135" s="22">
        <v>1.6087046623229919</v>
      </c>
      <c r="AQ135" s="1" t="s">
        <v>40</v>
      </c>
      <c r="AR135" s="22">
        <v>104.8</v>
      </c>
      <c r="AS135" s="22">
        <v>104.8</v>
      </c>
      <c r="AT135" s="22">
        <v>108</v>
      </c>
    </row>
    <row r="136" spans="1:46" ht="23" x14ac:dyDescent="0.4">
      <c r="A136" s="18"/>
      <c r="B136" s="19"/>
      <c r="C136" s="26">
        <v>20</v>
      </c>
      <c r="D136" s="26">
        <v>3</v>
      </c>
      <c r="E136" s="26">
        <v>5</v>
      </c>
      <c r="F136" s="26">
        <v>5</v>
      </c>
      <c r="G136" s="26">
        <v>593</v>
      </c>
      <c r="H136" s="26">
        <v>118.6</v>
      </c>
      <c r="I136" s="16">
        <v>70.147806406020976</v>
      </c>
      <c r="J136" s="16">
        <v>14.029561281204195</v>
      </c>
      <c r="K136" s="26">
        <v>4</v>
      </c>
      <c r="L136" s="26">
        <v>594</v>
      </c>
      <c r="M136" s="26">
        <v>118.8</v>
      </c>
      <c r="N136" s="16">
        <v>111.43374538421602</v>
      </c>
      <c r="O136" s="16">
        <v>22.286749076843204</v>
      </c>
      <c r="P136" s="26">
        <v>5</v>
      </c>
      <c r="Q136" s="26">
        <v>0</v>
      </c>
      <c r="R136" s="26">
        <v>600</v>
      </c>
      <c r="S136" s="26">
        <v>120</v>
      </c>
      <c r="T136" s="16">
        <v>20.213261842727629</v>
      </c>
      <c r="U136" s="26">
        <v>4.042652368545526</v>
      </c>
      <c r="V136" s="26">
        <v>2</v>
      </c>
      <c r="W136" s="27">
        <v>1.4</v>
      </c>
      <c r="AG136" s="18" t="s">
        <v>58</v>
      </c>
      <c r="AH136" s="48">
        <f>O131+O134+O137+O140+O146+O143</f>
        <v>690.80585699081325</v>
      </c>
      <c r="AI136" s="18">
        <v>20</v>
      </c>
      <c r="AJ136" s="1"/>
      <c r="AK136" s="1"/>
      <c r="AL136" s="1" t="s">
        <v>41</v>
      </c>
      <c r="AM136" s="15">
        <v>9.6578900814056237</v>
      </c>
      <c r="AN136" s="15">
        <v>7.518448448181104</v>
      </c>
      <c r="AO136" s="24">
        <v>2.9764286994934022</v>
      </c>
      <c r="AQ136" s="1" t="s">
        <v>41</v>
      </c>
      <c r="AR136" s="24">
        <v>109.6</v>
      </c>
      <c r="AS136" s="24">
        <v>109.6</v>
      </c>
      <c r="AT136" s="24">
        <v>112.8</v>
      </c>
    </row>
    <row r="137" spans="1:46" ht="23" x14ac:dyDescent="0.4">
      <c r="A137" s="18"/>
      <c r="B137" s="19"/>
      <c r="C137" s="22">
        <v>30</v>
      </c>
      <c r="D137" s="22">
        <v>1</v>
      </c>
      <c r="E137" s="22">
        <v>5</v>
      </c>
      <c r="F137" s="22">
        <v>5</v>
      </c>
      <c r="G137" s="22">
        <v>723</v>
      </c>
      <c r="H137" s="22">
        <v>144.6</v>
      </c>
      <c r="I137" s="17">
        <v>60.223470211028832</v>
      </c>
      <c r="J137" s="17">
        <v>12.044694042205766</v>
      </c>
      <c r="K137" s="22">
        <v>5</v>
      </c>
      <c r="L137" s="22">
        <v>723</v>
      </c>
      <c r="M137" s="22">
        <v>144.6</v>
      </c>
      <c r="N137" s="17">
        <v>15.642579078674288</v>
      </c>
      <c r="O137" s="17">
        <v>3.1285158157348576</v>
      </c>
      <c r="P137" s="22">
        <v>5</v>
      </c>
      <c r="Q137" s="22">
        <v>1</v>
      </c>
      <c r="R137" s="22">
        <v>727</v>
      </c>
      <c r="S137" s="22">
        <v>145.4</v>
      </c>
      <c r="T137" s="17">
        <v>22.284389734268132</v>
      </c>
      <c r="U137" s="22">
        <v>4.4568779468536261</v>
      </c>
      <c r="V137" s="22">
        <v>1</v>
      </c>
      <c r="W137" s="23">
        <v>0.8</v>
      </c>
      <c r="AG137" s="18" t="s">
        <v>59</v>
      </c>
      <c r="AH137" s="48">
        <f>O132+O135+O138+O141+O147+O144</f>
        <v>792.79169359207049</v>
      </c>
      <c r="AI137" s="18">
        <v>16</v>
      </c>
      <c r="AJ137" s="1"/>
      <c r="AK137" s="1"/>
      <c r="AL137" s="1" t="s">
        <v>42</v>
      </c>
      <c r="AM137" s="16">
        <v>13.372939538955666</v>
      </c>
      <c r="AN137" s="16">
        <v>13.33041653633116</v>
      </c>
      <c r="AO137" s="26">
        <v>5.752296304702754</v>
      </c>
      <c r="AQ137" s="1" t="s">
        <v>42</v>
      </c>
      <c r="AR137" s="26">
        <v>118.6</v>
      </c>
      <c r="AS137" s="26">
        <v>118.8</v>
      </c>
      <c r="AT137" s="26">
        <v>120</v>
      </c>
    </row>
    <row r="138" spans="1:46" ht="23" x14ac:dyDescent="0.4">
      <c r="A138" s="18"/>
      <c r="B138" s="19"/>
      <c r="C138" s="24">
        <v>30</v>
      </c>
      <c r="D138" s="24">
        <v>2</v>
      </c>
      <c r="E138" s="24">
        <v>5</v>
      </c>
      <c r="F138" s="24">
        <v>5</v>
      </c>
      <c r="G138" s="24">
        <v>772</v>
      </c>
      <c r="H138" s="24">
        <v>154.4</v>
      </c>
      <c r="I138" s="15">
        <v>75.024058341979867</v>
      </c>
      <c r="J138" s="15">
        <v>15.004811668395973</v>
      </c>
      <c r="K138" s="24">
        <v>5</v>
      </c>
      <c r="L138" s="24">
        <v>772</v>
      </c>
      <c r="M138" s="24">
        <v>154.4</v>
      </c>
      <c r="N138" s="15">
        <v>101.7224497795103</v>
      </c>
      <c r="O138" s="15">
        <v>20.344489955902059</v>
      </c>
      <c r="P138" s="24">
        <v>5</v>
      </c>
      <c r="Q138" s="24">
        <v>1</v>
      </c>
      <c r="R138" s="24">
        <v>777</v>
      </c>
      <c r="S138" s="24">
        <v>155.4</v>
      </c>
      <c r="T138" s="15">
        <v>10.508408546447729</v>
      </c>
      <c r="U138" s="24">
        <v>2.1016817092895459</v>
      </c>
      <c r="V138" s="24">
        <v>2</v>
      </c>
      <c r="W138" s="25">
        <v>1</v>
      </c>
      <c r="AG138" s="18" t="s">
        <v>60</v>
      </c>
      <c r="AH138" s="48">
        <f>O133+O136+O139+O142+O148+O145</f>
        <v>917.29346584065604</v>
      </c>
      <c r="AI138" s="18">
        <v>10</v>
      </c>
      <c r="AJ138" s="1"/>
      <c r="AK138" s="1"/>
      <c r="AL138" s="1" t="s">
        <v>43</v>
      </c>
      <c r="AM138" s="17">
        <v>16.76659374237056</v>
      </c>
      <c r="AN138" s="17">
        <v>6.4988070964813174</v>
      </c>
      <c r="AO138" s="22">
        <v>1.9256647586822482</v>
      </c>
      <c r="AQ138" s="1" t="s">
        <v>43</v>
      </c>
      <c r="AR138" s="22">
        <v>144.6</v>
      </c>
      <c r="AS138" s="22">
        <v>144.6</v>
      </c>
      <c r="AT138" s="22">
        <v>145.4</v>
      </c>
    </row>
    <row r="139" spans="1:46" ht="23" x14ac:dyDescent="0.4">
      <c r="A139" s="18"/>
      <c r="B139" s="19"/>
      <c r="C139" s="26">
        <v>30</v>
      </c>
      <c r="D139" s="26">
        <v>3</v>
      </c>
      <c r="E139" s="26">
        <v>5</v>
      </c>
      <c r="F139" s="26">
        <v>3</v>
      </c>
      <c r="G139" s="26">
        <v>845</v>
      </c>
      <c r="H139" s="26">
        <v>169</v>
      </c>
      <c r="I139" s="16">
        <v>408.53968429565236</v>
      </c>
      <c r="J139" s="16">
        <v>81.70793685913047</v>
      </c>
      <c r="K139" s="26">
        <v>1</v>
      </c>
      <c r="L139" s="26">
        <v>853</v>
      </c>
      <c r="M139" s="26">
        <v>170.6</v>
      </c>
      <c r="N139" s="16">
        <v>471.74201679229554</v>
      </c>
      <c r="O139" s="16">
        <v>94.348403358459109</v>
      </c>
      <c r="P139" s="26">
        <v>5</v>
      </c>
      <c r="Q139" s="26">
        <v>0</v>
      </c>
      <c r="R139" s="26">
        <v>841</v>
      </c>
      <c r="S139" s="26">
        <v>168.2</v>
      </c>
      <c r="T139" s="16">
        <v>121.22178554534889</v>
      </c>
      <c r="U139" s="26">
        <v>24.244357109069778</v>
      </c>
      <c r="V139" s="26">
        <v>2</v>
      </c>
      <c r="W139" s="27">
        <v>1</v>
      </c>
      <c r="AG139" s="18" t="s">
        <v>61</v>
      </c>
      <c r="AH139" s="18">
        <f>U131+U134+U137+U140+U143+U146</f>
        <v>52.939155435562057</v>
      </c>
      <c r="AI139" s="18">
        <f>P131+P134+P137+P140+P143+P146</f>
        <v>30</v>
      </c>
      <c r="AJ139" s="1"/>
      <c r="AK139" s="1"/>
      <c r="AL139" s="1" t="s">
        <v>44</v>
      </c>
      <c r="AM139" s="15">
        <v>32.170011472702001</v>
      </c>
      <c r="AN139" s="15">
        <v>41.350487709045368</v>
      </c>
      <c r="AO139" s="24">
        <v>8.1452278614044111</v>
      </c>
      <c r="AQ139" s="1" t="s">
        <v>44</v>
      </c>
      <c r="AR139" s="24">
        <v>154.4</v>
      </c>
      <c r="AS139" s="24">
        <v>154.4</v>
      </c>
      <c r="AT139" s="24">
        <v>155.4</v>
      </c>
    </row>
    <row r="140" spans="1:46" ht="23" x14ac:dyDescent="0.4">
      <c r="A140" s="18"/>
      <c r="B140" s="19"/>
      <c r="C140" s="22">
        <v>50</v>
      </c>
      <c r="D140" s="22">
        <v>1</v>
      </c>
      <c r="E140" s="22">
        <v>5</v>
      </c>
      <c r="F140" s="22">
        <v>5</v>
      </c>
      <c r="G140" s="22">
        <v>1180</v>
      </c>
      <c r="H140" s="22">
        <v>236</v>
      </c>
      <c r="I140" s="17">
        <v>280.33709883689858</v>
      </c>
      <c r="J140" s="17">
        <v>56.067419767379718</v>
      </c>
      <c r="K140" s="22">
        <v>5</v>
      </c>
      <c r="L140" s="22">
        <v>1180</v>
      </c>
      <c r="M140" s="22">
        <v>236</v>
      </c>
      <c r="N140" s="17">
        <v>427.58670854568373</v>
      </c>
      <c r="O140" s="17">
        <v>85.517341709136744</v>
      </c>
      <c r="P140" s="22">
        <v>5</v>
      </c>
      <c r="Q140" s="22">
        <v>0</v>
      </c>
      <c r="R140" s="22">
        <v>1201</v>
      </c>
      <c r="S140" s="22">
        <v>240.2</v>
      </c>
      <c r="T140" s="17">
        <v>23.802845716476419</v>
      </c>
      <c r="U140" s="22">
        <v>4.7605691432952835</v>
      </c>
      <c r="V140" s="22">
        <v>5</v>
      </c>
      <c r="W140" s="23">
        <v>4.2</v>
      </c>
      <c r="AG140" s="18" t="s">
        <v>62</v>
      </c>
      <c r="AH140" s="18">
        <f>U132+U135+U138+U141+U144+U147</f>
        <v>145.20393085479711</v>
      </c>
      <c r="AI140" s="18">
        <f>P132+P135+P138+P141+P144+P147</f>
        <v>30</v>
      </c>
      <c r="AJ140" s="1"/>
      <c r="AK140" s="1"/>
      <c r="AL140" s="1" t="s">
        <v>45</v>
      </c>
      <c r="AM140" s="16">
        <v>47.604383134841825</v>
      </c>
      <c r="AN140" s="16">
        <v>42.340968561172375</v>
      </c>
      <c r="AO140" s="26">
        <v>8.1967803478240775</v>
      </c>
      <c r="AQ140" s="1" t="s">
        <v>45</v>
      </c>
      <c r="AR140" s="26">
        <v>169</v>
      </c>
      <c r="AS140" s="26">
        <v>170.6</v>
      </c>
      <c r="AT140" s="26">
        <v>168.2</v>
      </c>
    </row>
    <row r="141" spans="1:46" ht="23" x14ac:dyDescent="0.4">
      <c r="A141" s="18"/>
      <c r="B141" s="19"/>
      <c r="C141" s="24">
        <v>50</v>
      </c>
      <c r="D141" s="24">
        <v>2</v>
      </c>
      <c r="E141" s="24">
        <v>5</v>
      </c>
      <c r="F141" s="24">
        <v>4</v>
      </c>
      <c r="G141" s="24">
        <v>1245</v>
      </c>
      <c r="H141" s="24">
        <v>249</v>
      </c>
      <c r="I141" s="15">
        <v>578.16028046607926</v>
      </c>
      <c r="J141" s="15">
        <v>115.63205609321585</v>
      </c>
      <c r="K141" s="24">
        <v>1</v>
      </c>
      <c r="L141" s="24">
        <v>1254</v>
      </c>
      <c r="M141" s="24">
        <v>250.8</v>
      </c>
      <c r="N141" s="15">
        <v>849.93783855438141</v>
      </c>
      <c r="O141" s="15">
        <v>169.98756771087628</v>
      </c>
      <c r="P141" s="24">
        <v>5</v>
      </c>
      <c r="Q141" s="24">
        <v>0</v>
      </c>
      <c r="R141" s="24">
        <v>1252</v>
      </c>
      <c r="S141" s="24">
        <v>250.4</v>
      </c>
      <c r="T141" s="15">
        <v>34.060767412185648</v>
      </c>
      <c r="U141" s="24">
        <v>6.8121534824371297</v>
      </c>
      <c r="V141" s="24">
        <v>1</v>
      </c>
      <c r="W141" s="25">
        <v>1.25</v>
      </c>
      <c r="AG141" s="18" t="s">
        <v>63</v>
      </c>
      <c r="AH141" s="18">
        <f>U133+U136+U139+U142+U145+U148</f>
        <v>791.93403615951411</v>
      </c>
      <c r="AI141" s="18">
        <f>P133+P136+P139+P142+P145+P148</f>
        <v>16</v>
      </c>
      <c r="AJ141" s="1"/>
      <c r="AK141" s="1"/>
      <c r="AL141" s="1" t="s">
        <v>46</v>
      </c>
      <c r="AM141" s="17">
        <v>152.34426822662323</v>
      </c>
      <c r="AN141" s="17">
        <v>112.08559627532929</v>
      </c>
      <c r="AO141" s="22">
        <v>4.3627685070037785</v>
      </c>
      <c r="AQ141" s="1" t="s">
        <v>46</v>
      </c>
      <c r="AR141" s="22">
        <v>236</v>
      </c>
      <c r="AS141" s="22">
        <v>236</v>
      </c>
      <c r="AT141" s="22">
        <v>240.2</v>
      </c>
    </row>
    <row r="142" spans="1:46" ht="23" x14ac:dyDescent="0.4">
      <c r="A142" s="18"/>
      <c r="B142" s="19"/>
      <c r="C142" s="26">
        <v>50</v>
      </c>
      <c r="D142" s="26">
        <v>3</v>
      </c>
      <c r="E142" s="26">
        <v>5</v>
      </c>
      <c r="F142" s="26">
        <v>0</v>
      </c>
      <c r="G142" s="26">
        <v>1375</v>
      </c>
      <c r="H142" s="26">
        <v>275</v>
      </c>
      <c r="I142" s="16">
        <v>1000.323374271391</v>
      </c>
      <c r="J142" s="16">
        <v>200.06467485427819</v>
      </c>
      <c r="K142" s="26" t="s">
        <v>11</v>
      </c>
      <c r="L142" s="26">
        <v>1113</v>
      </c>
      <c r="M142" s="26">
        <v>278.25</v>
      </c>
      <c r="N142" s="16">
        <v>800.10698676109098</v>
      </c>
      <c r="O142" s="16">
        <v>200.054</v>
      </c>
      <c r="P142" s="26">
        <v>1</v>
      </c>
      <c r="Q142" s="26" t="s">
        <v>12</v>
      </c>
      <c r="R142" s="26">
        <v>1366</v>
      </c>
      <c r="S142" s="26">
        <v>273.2</v>
      </c>
      <c r="T142" s="16">
        <v>816.84614133834611</v>
      </c>
      <c r="U142" s="26">
        <v>163.36922826766923</v>
      </c>
      <c r="V142" s="26" t="s">
        <v>12</v>
      </c>
      <c r="W142" s="27" t="s">
        <v>12</v>
      </c>
      <c r="AG142" s="1"/>
      <c r="AH142" s="1"/>
      <c r="AI142" s="1"/>
      <c r="AJ142" s="1"/>
      <c r="AK142" s="1"/>
      <c r="AL142" s="1" t="s">
        <v>47</v>
      </c>
      <c r="AM142" s="15">
        <v>164.89585456848118</v>
      </c>
      <c r="AN142" s="15">
        <v>200.04968106746628</v>
      </c>
      <c r="AO142" s="24">
        <v>77.05690689086893</v>
      </c>
      <c r="AQ142" s="1" t="s">
        <v>47</v>
      </c>
      <c r="AR142" s="24">
        <v>249</v>
      </c>
      <c r="AS142" s="24">
        <v>250.8</v>
      </c>
      <c r="AT142" s="24">
        <v>250.4</v>
      </c>
    </row>
    <row r="143" spans="1:46" ht="23" x14ac:dyDescent="0.4">
      <c r="A143" s="18"/>
      <c r="B143" s="19"/>
      <c r="C143" s="22">
        <v>75</v>
      </c>
      <c r="D143" s="22">
        <v>1</v>
      </c>
      <c r="E143" s="22">
        <v>5</v>
      </c>
      <c r="F143" s="22">
        <v>2</v>
      </c>
      <c r="G143" s="22">
        <v>1815</v>
      </c>
      <c r="H143" s="22">
        <v>363</v>
      </c>
      <c r="I143" s="17">
        <v>1315.0703215599028</v>
      </c>
      <c r="J143" s="17">
        <v>263.01406431198058</v>
      </c>
      <c r="K143" s="22">
        <v>0</v>
      </c>
      <c r="L143" s="22">
        <v>1811</v>
      </c>
      <c r="M143" s="22">
        <v>362.2</v>
      </c>
      <c r="N143" s="17">
        <v>1500.3163149356828</v>
      </c>
      <c r="O143" s="17">
        <v>300.06326298713657</v>
      </c>
      <c r="P143" s="22">
        <v>5</v>
      </c>
      <c r="Q143" s="22">
        <v>1</v>
      </c>
      <c r="R143" s="22">
        <v>1766</v>
      </c>
      <c r="S143" s="22">
        <v>353.2</v>
      </c>
      <c r="T143" s="17">
        <v>127.20689964294417</v>
      </c>
      <c r="U143" s="22">
        <v>25.441379928588834</v>
      </c>
      <c r="V143" s="22">
        <v>1</v>
      </c>
      <c r="W143" s="23">
        <v>0.5</v>
      </c>
      <c r="AG143" s="26"/>
      <c r="AH143" s="12" t="s">
        <v>31</v>
      </c>
      <c r="AI143" s="12" t="s">
        <v>32</v>
      </c>
      <c r="AJ143" s="1"/>
      <c r="AK143" s="1"/>
      <c r="AL143" s="1" t="s">
        <v>48</v>
      </c>
      <c r="AM143" s="16">
        <v>200.078501462936</v>
      </c>
      <c r="AN143" s="16">
        <v>200.04618144035268</v>
      </c>
      <c r="AO143" s="26">
        <v>167.16066002845724</v>
      </c>
      <c r="AQ143" s="1" t="s">
        <v>48</v>
      </c>
      <c r="AR143" s="26">
        <v>275</v>
      </c>
      <c r="AS143" s="26">
        <v>278.25</v>
      </c>
      <c r="AT143" s="26">
        <v>273.2</v>
      </c>
    </row>
    <row r="144" spans="1:46" ht="23" x14ac:dyDescent="0.4">
      <c r="A144" s="18"/>
      <c r="B144" s="19"/>
      <c r="C144" s="24">
        <v>75</v>
      </c>
      <c r="D144" s="24">
        <v>2</v>
      </c>
      <c r="E144" s="24">
        <v>5</v>
      </c>
      <c r="F144" s="24">
        <v>0</v>
      </c>
      <c r="G144" s="24">
        <v>1953</v>
      </c>
      <c r="H144" s="24">
        <v>390.6</v>
      </c>
      <c r="I144" s="15">
        <v>1500.6016407012919</v>
      </c>
      <c r="J144" s="15">
        <v>300.12032814025838</v>
      </c>
      <c r="K144" s="24">
        <v>0</v>
      </c>
      <c r="L144" s="24">
        <v>1895</v>
      </c>
      <c r="M144" s="24">
        <v>379</v>
      </c>
      <c r="N144" s="15">
        <v>1500.2057552337631</v>
      </c>
      <c r="O144" s="15">
        <v>300.04115104675259</v>
      </c>
      <c r="P144" s="24">
        <v>5</v>
      </c>
      <c r="Q144" s="24" t="s">
        <v>12</v>
      </c>
      <c r="R144" s="24">
        <v>1852</v>
      </c>
      <c r="S144" s="24">
        <v>370.4</v>
      </c>
      <c r="T144" s="15">
        <v>485.37574505805867</v>
      </c>
      <c r="U144" s="24">
        <v>97.075149011611728</v>
      </c>
      <c r="V144" s="24" t="s">
        <v>12</v>
      </c>
      <c r="W144" s="25" t="s">
        <v>12</v>
      </c>
      <c r="AG144" s="18" t="s">
        <v>55</v>
      </c>
      <c r="AH144" s="48">
        <f>H146+H143+H140+H137+H134+H131</f>
        <v>1401.8</v>
      </c>
      <c r="AI144" s="18">
        <v>22</v>
      </c>
      <c r="AJ144" s="1"/>
      <c r="AK144" s="1"/>
      <c r="AL144" s="1" t="s">
        <v>49</v>
      </c>
      <c r="AM144" s="17">
        <v>300.13238224983161</v>
      </c>
      <c r="AN144" s="17">
        <v>300.27101176977095</v>
      </c>
      <c r="AO144" s="22">
        <v>18.590444278717012</v>
      </c>
      <c r="AQ144" s="1" t="s">
        <v>49</v>
      </c>
      <c r="AR144" s="22">
        <v>363</v>
      </c>
      <c r="AS144" s="22">
        <v>362.2</v>
      </c>
      <c r="AT144" s="22">
        <v>353.2</v>
      </c>
    </row>
    <row r="145" spans="1:48" ht="23" x14ac:dyDescent="0.4">
      <c r="A145" s="18"/>
      <c r="B145" s="19"/>
      <c r="C145" s="26">
        <v>75</v>
      </c>
      <c r="D145" s="26">
        <v>3</v>
      </c>
      <c r="E145" s="26">
        <v>5</v>
      </c>
      <c r="F145" s="26">
        <v>0</v>
      </c>
      <c r="G145" s="26">
        <v>2176</v>
      </c>
      <c r="H145" s="26">
        <v>435.2</v>
      </c>
      <c r="I145" s="16">
        <v>1500.7212941646551</v>
      </c>
      <c r="J145" s="16">
        <v>300.14425883293103</v>
      </c>
      <c r="K145" s="26">
        <v>0</v>
      </c>
      <c r="L145" s="26">
        <v>2056</v>
      </c>
      <c r="M145" s="26">
        <v>411.2</v>
      </c>
      <c r="N145" s="16">
        <v>1500.23616337776</v>
      </c>
      <c r="O145" s="16">
        <v>300.04723267555198</v>
      </c>
      <c r="P145" s="26">
        <v>0</v>
      </c>
      <c r="Q145" s="26" t="s">
        <v>12</v>
      </c>
      <c r="R145" s="26">
        <v>2015</v>
      </c>
      <c r="S145" s="26">
        <v>403</v>
      </c>
      <c r="T145" s="16">
        <v>1500.2634344100929</v>
      </c>
      <c r="U145" s="26">
        <v>300.05268688201858</v>
      </c>
      <c r="V145" s="26" t="s">
        <v>12</v>
      </c>
      <c r="W145" s="27" t="s">
        <v>12</v>
      </c>
      <c r="AG145" s="18" t="s">
        <v>56</v>
      </c>
      <c r="AH145" s="48">
        <f t="shared" ref="AH145:AH146" si="19">H147+H144+H141+H138+H135+H132</f>
        <v>2422.8000000000002</v>
      </c>
      <c r="AI145" s="18">
        <v>19</v>
      </c>
      <c r="AJ145" s="1"/>
      <c r="AK145" s="1"/>
      <c r="AL145" s="1" t="s">
        <v>50</v>
      </c>
      <c r="AM145" s="15">
        <v>295.14192538261341</v>
      </c>
      <c r="AN145" s="15">
        <v>300.58116730054167</v>
      </c>
      <c r="AO145" s="24">
        <v>297.0855217456816</v>
      </c>
      <c r="AQ145" s="1" t="s">
        <v>50</v>
      </c>
      <c r="AR145" s="24">
        <v>390.6</v>
      </c>
      <c r="AS145" s="24">
        <v>379</v>
      </c>
      <c r="AT145" s="24">
        <v>370.4</v>
      </c>
    </row>
    <row r="146" spans="1:48" ht="23" x14ac:dyDescent="0.4">
      <c r="A146" s="18"/>
      <c r="B146" s="19"/>
      <c r="C146" s="22">
        <v>100</v>
      </c>
      <c r="D146" s="22">
        <v>1</v>
      </c>
      <c r="E146" s="22">
        <v>5</v>
      </c>
      <c r="F146" s="22">
        <v>0</v>
      </c>
      <c r="G146" s="22">
        <v>2480</v>
      </c>
      <c r="H146" s="22">
        <v>496</v>
      </c>
      <c r="I146" s="17">
        <v>1501.314780712125</v>
      </c>
      <c r="J146" s="17">
        <v>300.26295614242497</v>
      </c>
      <c r="K146" s="22">
        <v>0</v>
      </c>
      <c r="L146" s="22">
        <v>2419</v>
      </c>
      <c r="M146" s="22">
        <v>483.8</v>
      </c>
      <c r="N146" s="17">
        <v>1500.3258788585638</v>
      </c>
      <c r="O146" s="17">
        <v>300.06517577171275</v>
      </c>
      <c r="P146" s="22">
        <v>5</v>
      </c>
      <c r="Q146" s="22" t="s">
        <v>12</v>
      </c>
      <c r="R146" s="22">
        <v>2349</v>
      </c>
      <c r="S146" s="22">
        <v>469.8</v>
      </c>
      <c r="T146" s="17">
        <v>86.471838235854989</v>
      </c>
      <c r="U146" s="22">
        <v>17.294367647170997</v>
      </c>
      <c r="V146" s="22" t="s">
        <v>12</v>
      </c>
      <c r="W146" s="23" t="s">
        <v>12</v>
      </c>
      <c r="AG146" s="18" t="s">
        <v>57</v>
      </c>
      <c r="AH146" s="48">
        <f t="shared" si="19"/>
        <v>4040.7999999999997</v>
      </c>
      <c r="AI146" s="18">
        <v>13</v>
      </c>
      <c r="AJ146" s="1"/>
      <c r="AK146" s="1"/>
      <c r="AL146" s="1" t="s">
        <v>51</v>
      </c>
      <c r="AM146" s="16">
        <v>300.19453907012905</v>
      </c>
      <c r="AN146" s="16">
        <v>300.06021499633755</v>
      </c>
      <c r="AO146" s="26">
        <v>260.12627968788081</v>
      </c>
      <c r="AQ146" s="1" t="s">
        <v>51</v>
      </c>
      <c r="AR146" s="26">
        <v>435.2</v>
      </c>
      <c r="AS146" s="26">
        <v>411.2</v>
      </c>
      <c r="AT146" s="26">
        <v>403</v>
      </c>
    </row>
    <row r="147" spans="1:48" ht="23" x14ac:dyDescent="0.4">
      <c r="A147" s="18"/>
      <c r="B147" s="19"/>
      <c r="C147" s="24">
        <v>100</v>
      </c>
      <c r="D147" s="24">
        <v>2</v>
      </c>
      <c r="E147" s="24">
        <v>5</v>
      </c>
      <c r="F147" s="24">
        <v>0</v>
      </c>
      <c r="G147" s="24">
        <v>7284</v>
      </c>
      <c r="H147" s="24">
        <v>1456.8</v>
      </c>
      <c r="I147" s="15">
        <v>1501.037805080412</v>
      </c>
      <c r="J147" s="15">
        <v>300.20756101608242</v>
      </c>
      <c r="K147" s="24">
        <v>0</v>
      </c>
      <c r="L147" s="24">
        <v>2536</v>
      </c>
      <c r="M147" s="24">
        <v>507.2</v>
      </c>
      <c r="N147" s="15">
        <v>1500.260082244871</v>
      </c>
      <c r="O147" s="15">
        <v>300.0520164489742</v>
      </c>
      <c r="P147" s="24">
        <v>5</v>
      </c>
      <c r="Q147" s="24" t="s">
        <v>12</v>
      </c>
      <c r="R147" s="24">
        <v>2455</v>
      </c>
      <c r="S147" s="24">
        <v>491</v>
      </c>
      <c r="T147" s="15">
        <v>190.6972837448119</v>
      </c>
      <c r="U147" s="24">
        <v>38.139456748962381</v>
      </c>
      <c r="V147" s="24" t="s">
        <v>12</v>
      </c>
      <c r="W147" s="25" t="s">
        <v>12</v>
      </c>
      <c r="AG147" s="18" t="s">
        <v>58</v>
      </c>
      <c r="AH147" s="48">
        <f>M131+M134+M137+M140+M143+M146</f>
        <v>1388.8</v>
      </c>
      <c r="AI147" s="18">
        <v>20</v>
      </c>
      <c r="AJ147" s="1"/>
      <c r="AK147" s="1"/>
      <c r="AL147" s="1" t="s">
        <v>52</v>
      </c>
      <c r="AM147" s="17">
        <v>300.28890132903996</v>
      </c>
      <c r="AN147" s="17">
        <v>300.07411456108059</v>
      </c>
      <c r="AO147" s="22">
        <v>40.157994079589784</v>
      </c>
      <c r="AQ147" s="1" t="s">
        <v>52</v>
      </c>
      <c r="AR147" s="22">
        <v>496</v>
      </c>
      <c r="AS147" s="22">
        <v>483.8</v>
      </c>
      <c r="AT147" s="22">
        <v>469.8</v>
      </c>
    </row>
    <row r="148" spans="1:48" ht="23" x14ac:dyDescent="0.4">
      <c r="A148" s="18"/>
      <c r="B148" s="19"/>
      <c r="C148" s="26">
        <v>100</v>
      </c>
      <c r="D148" s="26">
        <v>3</v>
      </c>
      <c r="E148" s="26">
        <v>5</v>
      </c>
      <c r="F148" s="26">
        <v>0</v>
      </c>
      <c r="G148" s="26">
        <v>14871</v>
      </c>
      <c r="H148" s="26">
        <v>2974.2</v>
      </c>
      <c r="I148" s="16">
        <v>2241.8404271602521</v>
      </c>
      <c r="J148" s="16">
        <v>448.36808543205041</v>
      </c>
      <c r="K148" s="26" t="s">
        <v>13</v>
      </c>
      <c r="L148" s="26">
        <v>1631</v>
      </c>
      <c r="M148" s="16">
        <v>543.66666666666663</v>
      </c>
      <c r="N148" s="16">
        <v>900.16877126693498</v>
      </c>
      <c r="O148" s="16">
        <v>300.05625708897833</v>
      </c>
      <c r="P148" s="26">
        <v>0</v>
      </c>
      <c r="Q148" s="26" t="s">
        <v>12</v>
      </c>
      <c r="R148" s="26">
        <v>2655</v>
      </c>
      <c r="S148" s="26">
        <v>531</v>
      </c>
      <c r="T148" s="16">
        <v>1500.319413661955</v>
      </c>
      <c r="U148" s="26">
        <v>300.06388273239099</v>
      </c>
      <c r="V148" s="26" t="s">
        <v>12</v>
      </c>
      <c r="W148" s="27" t="s">
        <v>12</v>
      </c>
      <c r="AG148" s="18" t="s">
        <v>59</v>
      </c>
      <c r="AH148" s="48">
        <f t="shared" ref="AH148:AH149" si="20">M132+M135+M138+M141+M144+M147</f>
        <v>1463.4</v>
      </c>
      <c r="AI148" s="18">
        <v>16</v>
      </c>
      <c r="AJ148" s="1"/>
      <c r="AK148" s="1"/>
      <c r="AL148" s="1" t="s">
        <v>53</v>
      </c>
      <c r="AM148" s="15">
        <v>300.35286798477119</v>
      </c>
      <c r="AN148" s="15">
        <v>300.08811724185875</v>
      </c>
      <c r="AO148" s="24">
        <v>207.90698204040501</v>
      </c>
      <c r="AQ148" s="1" t="s">
        <v>53</v>
      </c>
      <c r="AR148" s="24">
        <v>1456.8</v>
      </c>
      <c r="AS148" s="24">
        <v>507.2</v>
      </c>
      <c r="AT148" s="24">
        <v>491</v>
      </c>
    </row>
    <row r="149" spans="1:48" ht="23" x14ac:dyDescent="0.4">
      <c r="A149" s="18"/>
      <c r="B149" s="53" t="s">
        <v>4</v>
      </c>
      <c r="C149" s="44"/>
      <c r="D149" s="44"/>
      <c r="E149" s="44">
        <v>270</v>
      </c>
      <c r="F149" s="44">
        <f>SUM(F131:F148)</f>
        <v>54</v>
      </c>
      <c r="G149" s="44">
        <f t="shared" ref="G149:U149" si="21">SUM(G131:G148)</f>
        <v>39327</v>
      </c>
      <c r="H149" s="44">
        <f t="shared" si="21"/>
        <v>7865.4</v>
      </c>
      <c r="I149" s="45">
        <f t="shared" si="21"/>
        <v>12089.73543596265</v>
      </c>
      <c r="J149" s="45">
        <f t="shared" si="21"/>
        <v>2417.9470871925296</v>
      </c>
      <c r="K149" s="44">
        <f t="shared" si="21"/>
        <v>46</v>
      </c>
      <c r="L149" s="44">
        <f t="shared" si="21"/>
        <v>20852</v>
      </c>
      <c r="M149" s="45">
        <f t="shared" si="21"/>
        <v>4443.5166666666664</v>
      </c>
      <c r="N149" s="45">
        <f t="shared" si="21"/>
        <v>11204.179554700835</v>
      </c>
      <c r="O149" s="45">
        <f t="shared" si="21"/>
        <v>2400.8910164235399</v>
      </c>
      <c r="P149" s="44">
        <f t="shared" si="21"/>
        <v>76</v>
      </c>
      <c r="Q149" s="44">
        <f t="shared" si="21"/>
        <v>3</v>
      </c>
      <c r="R149" s="44">
        <f t="shared" si="21"/>
        <v>21928</v>
      </c>
      <c r="S149" s="44">
        <f t="shared" si="21"/>
        <v>4385.6000000000004</v>
      </c>
      <c r="T149" s="45">
        <f t="shared" si="21"/>
        <v>4950.3856122493662</v>
      </c>
      <c r="U149" s="44">
        <f t="shared" si="21"/>
        <v>990.0771224498734</v>
      </c>
      <c r="V149" s="44"/>
      <c r="W149" s="46"/>
      <c r="AG149" s="18" t="s">
        <v>60</v>
      </c>
      <c r="AH149" s="48">
        <f t="shared" si="20"/>
        <v>1591.3166666666666</v>
      </c>
      <c r="AI149" s="18">
        <v>10</v>
      </c>
      <c r="AJ149" s="1"/>
      <c r="AK149" s="1"/>
      <c r="AL149" s="1" t="s">
        <v>54</v>
      </c>
      <c r="AM149" s="16">
        <v>300.32369894981315</v>
      </c>
      <c r="AN149" s="16">
        <v>300.09087149302098</v>
      </c>
      <c r="AO149" s="26">
        <v>203.22432537078834</v>
      </c>
      <c r="AQ149" s="1" t="s">
        <v>54</v>
      </c>
      <c r="AR149" s="26">
        <v>2974.2</v>
      </c>
      <c r="AS149" s="16">
        <v>543.66666666666663</v>
      </c>
      <c r="AT149" s="26">
        <v>531</v>
      </c>
    </row>
    <row r="150" spans="1:48" ht="23" x14ac:dyDescent="0.4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AG150" s="18" t="s">
        <v>61</v>
      </c>
      <c r="AH150" s="18">
        <f>S131+S134+S137+S140+S143+S146</f>
        <v>1375</v>
      </c>
      <c r="AI150" s="18">
        <v>30</v>
      </c>
    </row>
    <row r="151" spans="1:48" ht="23" x14ac:dyDescent="0.4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AG151" s="18" t="s">
        <v>62</v>
      </c>
      <c r="AH151" s="18">
        <f t="shared" ref="AH151" si="22">S132+S135+S138+S141+S144+S147</f>
        <v>1444.4</v>
      </c>
      <c r="AI151" s="18">
        <v>30</v>
      </c>
    </row>
    <row r="152" spans="1:48" ht="23" x14ac:dyDescent="0.4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AG152" s="18" t="s">
        <v>63</v>
      </c>
      <c r="AH152" s="18">
        <f>S133+S136+S139+S142+S145+S148</f>
        <v>1566.2</v>
      </c>
      <c r="AI152" s="18">
        <v>16</v>
      </c>
    </row>
    <row r="153" spans="1:48" x14ac:dyDescent="0.4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 spans="1:48" x14ac:dyDescent="0.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 spans="1:48" x14ac:dyDescent="0.4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spans="1:48" ht="23" x14ac:dyDescent="0.4">
      <c r="A156" s="13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AO156" s="125"/>
    </row>
    <row r="157" spans="1:48" ht="20.5" customHeight="1" x14ac:dyDescent="0.4">
      <c r="A157" s="13"/>
      <c r="B157" s="115" t="s">
        <v>28</v>
      </c>
      <c r="C157" s="116"/>
      <c r="D157" s="116"/>
      <c r="E157" s="116"/>
      <c r="F157" s="122" t="s">
        <v>16</v>
      </c>
      <c r="G157" s="122"/>
      <c r="H157" s="122"/>
      <c r="I157" s="122"/>
      <c r="J157" s="122"/>
      <c r="K157" s="122" t="s">
        <v>17</v>
      </c>
      <c r="L157" s="122"/>
      <c r="M157" s="122"/>
      <c r="N157" s="122"/>
      <c r="O157" s="122"/>
      <c r="P157" s="122" t="s">
        <v>18</v>
      </c>
      <c r="Q157" s="122"/>
      <c r="R157" s="122"/>
      <c r="S157" s="122"/>
      <c r="T157" s="122"/>
      <c r="U157" s="122"/>
      <c r="V157" s="122"/>
      <c r="W157" s="123"/>
      <c r="X157" s="14"/>
      <c r="AO157" s="125"/>
      <c r="AP157" s="68"/>
      <c r="AQ157" s="117" t="s">
        <v>72</v>
      </c>
      <c r="AR157" s="117"/>
      <c r="AS157" s="117" t="s">
        <v>73</v>
      </c>
      <c r="AT157" s="117"/>
      <c r="AU157" s="117" t="s">
        <v>34</v>
      </c>
      <c r="AV157" s="118"/>
    </row>
    <row r="158" spans="1:48" ht="20.5" customHeight="1" x14ac:dyDescent="0.4">
      <c r="A158" s="13"/>
      <c r="B158" s="19"/>
      <c r="C158" s="20" t="s">
        <v>0</v>
      </c>
      <c r="D158" s="67" t="s">
        <v>69</v>
      </c>
      <c r="E158" s="20" t="s">
        <v>1</v>
      </c>
      <c r="F158" s="20" t="s">
        <v>2</v>
      </c>
      <c r="G158" s="20" t="s">
        <v>20</v>
      </c>
      <c r="H158" s="20"/>
      <c r="I158" s="20" t="s">
        <v>29</v>
      </c>
      <c r="J158" s="20"/>
      <c r="K158" s="20" t="s">
        <v>2</v>
      </c>
      <c r="L158" s="20" t="s">
        <v>20</v>
      </c>
      <c r="M158" s="20"/>
      <c r="N158" s="20" t="s">
        <v>29</v>
      </c>
      <c r="O158" s="20"/>
      <c r="P158" s="20" t="s">
        <v>2</v>
      </c>
      <c r="Q158" s="20" t="s">
        <v>21</v>
      </c>
      <c r="R158" s="20" t="s">
        <v>20</v>
      </c>
      <c r="S158" s="20"/>
      <c r="T158" s="20" t="s">
        <v>29</v>
      </c>
      <c r="U158" s="20"/>
      <c r="V158" s="20" t="s">
        <v>3</v>
      </c>
      <c r="W158" s="21"/>
      <c r="AO158" s="125"/>
      <c r="AP158" s="80"/>
      <c r="AQ158" s="20" t="s">
        <v>30</v>
      </c>
      <c r="AR158" s="20" t="s">
        <v>35</v>
      </c>
      <c r="AS158" s="20" t="s">
        <v>30</v>
      </c>
      <c r="AT158" s="20" t="s">
        <v>35</v>
      </c>
      <c r="AU158" s="20" t="s">
        <v>30</v>
      </c>
      <c r="AV158" s="21" t="s">
        <v>35</v>
      </c>
    </row>
    <row r="159" spans="1:48" ht="23" x14ac:dyDescent="0.4">
      <c r="A159" s="13"/>
      <c r="B159" s="19"/>
      <c r="C159" s="22">
        <v>20</v>
      </c>
      <c r="D159" s="22">
        <v>1</v>
      </c>
      <c r="E159" s="22">
        <v>5</v>
      </c>
      <c r="F159" s="22">
        <v>5</v>
      </c>
      <c r="G159" s="22">
        <v>295</v>
      </c>
      <c r="H159" s="22">
        <v>59</v>
      </c>
      <c r="I159" s="17">
        <v>24.351399660110438</v>
      </c>
      <c r="J159" s="17">
        <v>4.870279932022088</v>
      </c>
      <c r="K159" s="22">
        <v>5</v>
      </c>
      <c r="L159" s="22">
        <v>295</v>
      </c>
      <c r="M159" s="22">
        <v>59</v>
      </c>
      <c r="N159" s="17">
        <v>1.876692056655882</v>
      </c>
      <c r="O159" s="17">
        <v>0.3753384113311764</v>
      </c>
      <c r="P159" s="22">
        <v>5</v>
      </c>
      <c r="Q159" s="22">
        <v>3</v>
      </c>
      <c r="R159" s="22">
        <v>297</v>
      </c>
      <c r="S159" s="22">
        <v>59.4</v>
      </c>
      <c r="T159" s="17">
        <v>1.9870033264160132</v>
      </c>
      <c r="U159" s="22">
        <v>0.39740066528320261</v>
      </c>
      <c r="V159" s="22">
        <v>1</v>
      </c>
      <c r="W159" s="23">
        <v>0.4</v>
      </c>
      <c r="AG159" s="1"/>
      <c r="AH159" s="1"/>
      <c r="AI159" s="1"/>
      <c r="AJ159" s="1"/>
      <c r="AK159" s="1"/>
      <c r="AL159" s="1"/>
      <c r="AM159" s="1" t="s">
        <v>30</v>
      </c>
      <c r="AN159" s="1" t="s">
        <v>33</v>
      </c>
      <c r="AO159" s="126" t="s">
        <v>34</v>
      </c>
      <c r="AP159" s="81" t="s">
        <v>70</v>
      </c>
      <c r="AQ159" s="18">
        <v>50</v>
      </c>
      <c r="AR159" s="18">
        <v>52</v>
      </c>
      <c r="AS159" s="18">
        <v>46</v>
      </c>
      <c r="AT159" s="18">
        <v>48</v>
      </c>
      <c r="AU159" s="18">
        <v>71</v>
      </c>
      <c r="AV159" s="104">
        <v>71</v>
      </c>
    </row>
    <row r="160" spans="1:48" ht="23" x14ac:dyDescent="0.4">
      <c r="A160" s="13"/>
      <c r="B160" s="19"/>
      <c r="C160" s="24">
        <v>20</v>
      </c>
      <c r="D160" s="24">
        <v>2</v>
      </c>
      <c r="E160" s="24">
        <v>5</v>
      </c>
      <c r="F160" s="24">
        <v>5</v>
      </c>
      <c r="G160" s="24">
        <v>352</v>
      </c>
      <c r="H160" s="24">
        <v>70.400000000000006</v>
      </c>
      <c r="I160" s="15">
        <v>26.59691214561461</v>
      </c>
      <c r="J160" s="15">
        <v>5.3193824291229221</v>
      </c>
      <c r="K160" s="24">
        <v>5</v>
      </c>
      <c r="L160" s="24">
        <v>352</v>
      </c>
      <c r="M160" s="24">
        <v>70.400000000000006</v>
      </c>
      <c r="N160" s="15">
        <v>2.8430404663085911</v>
      </c>
      <c r="O160" s="15">
        <v>0.56860809326171824</v>
      </c>
      <c r="P160" s="24">
        <v>5</v>
      </c>
      <c r="Q160" s="24">
        <v>0</v>
      </c>
      <c r="R160" s="24">
        <v>360</v>
      </c>
      <c r="S160" s="24">
        <v>72</v>
      </c>
      <c r="T160" s="15">
        <v>1.190857887268064</v>
      </c>
      <c r="U160" s="24">
        <v>0.23817157745361278</v>
      </c>
      <c r="V160" s="24">
        <v>2</v>
      </c>
      <c r="W160" s="25">
        <v>1.6</v>
      </c>
      <c r="AG160" s="26"/>
      <c r="AH160" s="12" t="s">
        <v>31</v>
      </c>
      <c r="AI160" s="12" t="s">
        <v>32</v>
      </c>
      <c r="AJ160" s="1"/>
      <c r="AK160" s="1"/>
      <c r="AL160" s="1" t="s">
        <v>40</v>
      </c>
      <c r="AM160" s="17">
        <v>4.870279932022088</v>
      </c>
      <c r="AN160" s="17">
        <v>0.3753384113311764</v>
      </c>
      <c r="AO160" s="59">
        <v>0.39740066528320261</v>
      </c>
      <c r="AP160" s="37" t="s">
        <v>20</v>
      </c>
      <c r="AQ160" s="18">
        <v>59231</v>
      </c>
      <c r="AR160" s="18">
        <v>12486</v>
      </c>
      <c r="AS160" s="18">
        <v>12454</v>
      </c>
      <c r="AT160" s="18">
        <v>12444</v>
      </c>
      <c r="AU160" s="18">
        <v>12468</v>
      </c>
      <c r="AV160" s="105">
        <v>12466</v>
      </c>
    </row>
    <row r="161" spans="1:48" ht="23" x14ac:dyDescent="0.4">
      <c r="A161" s="13"/>
      <c r="B161" s="19"/>
      <c r="C161" s="26">
        <v>20</v>
      </c>
      <c r="D161" s="26">
        <v>3</v>
      </c>
      <c r="E161" s="26">
        <v>5</v>
      </c>
      <c r="F161" s="26">
        <v>5</v>
      </c>
      <c r="G161" s="26">
        <v>370</v>
      </c>
      <c r="H161" s="26">
        <v>74</v>
      </c>
      <c r="I161" s="16">
        <v>34.642438888549783</v>
      </c>
      <c r="J161" s="16">
        <v>6.9284877777099565</v>
      </c>
      <c r="K161" s="26">
        <v>5</v>
      </c>
      <c r="L161" s="26">
        <v>370</v>
      </c>
      <c r="M161" s="26">
        <v>74</v>
      </c>
      <c r="N161" s="16">
        <v>11.073355674743631</v>
      </c>
      <c r="O161" s="16">
        <v>2.214671134948726</v>
      </c>
      <c r="P161" s="26">
        <v>5</v>
      </c>
      <c r="Q161" s="26">
        <v>0</v>
      </c>
      <c r="R161" s="26">
        <v>379</v>
      </c>
      <c r="S161" s="26">
        <v>75.8</v>
      </c>
      <c r="T161" s="16">
        <v>5.7543065547942875</v>
      </c>
      <c r="U161" s="26">
        <v>1.1508613109588575</v>
      </c>
      <c r="V161" s="26">
        <v>2</v>
      </c>
      <c r="W161" s="27">
        <v>1.8</v>
      </c>
      <c r="AG161" s="18" t="s">
        <v>55</v>
      </c>
      <c r="AH161" s="48">
        <f>J159+J162+J165+J168+J171</f>
        <v>444.83905992507863</v>
      </c>
      <c r="AI161" s="18">
        <f>F159+F162+F165+F168+F171</f>
        <v>20</v>
      </c>
      <c r="AJ161" s="1"/>
      <c r="AK161" s="1"/>
      <c r="AL161" s="1" t="s">
        <v>41</v>
      </c>
      <c r="AM161" s="15">
        <v>5.3193824291229221</v>
      </c>
      <c r="AN161" s="15">
        <v>0.56860809326171824</v>
      </c>
      <c r="AO161" s="60">
        <v>0.23817157745361278</v>
      </c>
      <c r="AP161" s="37"/>
      <c r="AQ161" s="18">
        <v>11846.2</v>
      </c>
      <c r="AR161" s="18">
        <v>2497.2000000000003</v>
      </c>
      <c r="AS161" s="18">
        <v>2900.3999999999996</v>
      </c>
      <c r="AT161" s="18">
        <v>2488.7999999999997</v>
      </c>
      <c r="AU161" s="18">
        <v>2493.6</v>
      </c>
      <c r="AV161" s="105">
        <v>2493.1999999999998</v>
      </c>
    </row>
    <row r="162" spans="1:48" ht="23" x14ac:dyDescent="0.4">
      <c r="A162" s="13"/>
      <c r="B162" s="19"/>
      <c r="C162" s="22">
        <v>30</v>
      </c>
      <c r="D162" s="22">
        <v>1</v>
      </c>
      <c r="E162" s="22">
        <v>5</v>
      </c>
      <c r="F162" s="22">
        <v>5</v>
      </c>
      <c r="G162" s="22">
        <v>429</v>
      </c>
      <c r="H162" s="22">
        <v>85.8</v>
      </c>
      <c r="I162" s="17">
        <v>43.071184158325089</v>
      </c>
      <c r="J162" s="17">
        <v>8.6142368316650177</v>
      </c>
      <c r="K162" s="22">
        <v>5</v>
      </c>
      <c r="L162" s="22">
        <v>429</v>
      </c>
      <c r="M162" s="22">
        <v>85.8</v>
      </c>
      <c r="N162" s="17">
        <v>3.524406433105467</v>
      </c>
      <c r="O162" s="17">
        <v>0.70488128662109339</v>
      </c>
      <c r="P162" s="22">
        <v>5</v>
      </c>
      <c r="Q162" s="22">
        <v>4</v>
      </c>
      <c r="R162" s="22">
        <v>430</v>
      </c>
      <c r="S162" s="22">
        <v>86</v>
      </c>
      <c r="T162" s="17">
        <v>2.5418324470520002</v>
      </c>
      <c r="U162" s="22">
        <v>0.50836648941040008</v>
      </c>
      <c r="V162" s="22">
        <v>1</v>
      </c>
      <c r="W162" s="23">
        <v>0.2</v>
      </c>
      <c r="AG162" s="18" t="s">
        <v>56</v>
      </c>
      <c r="AH162" s="48">
        <f>J160+J163+J166+J169+J172</f>
        <v>663.06430740356348</v>
      </c>
      <c r="AI162" s="18">
        <f>F160+F163+F166+F169+F172</f>
        <v>18</v>
      </c>
      <c r="AJ162" s="1"/>
      <c r="AK162" s="1"/>
      <c r="AL162" s="1" t="s">
        <v>42</v>
      </c>
      <c r="AM162" s="16">
        <v>6.9284877777099565</v>
      </c>
      <c r="AN162" s="16">
        <v>2.214671134948726</v>
      </c>
      <c r="AO162" s="58">
        <v>1.1508613109588575</v>
      </c>
      <c r="AP162" s="37" t="s">
        <v>71</v>
      </c>
      <c r="AQ162" s="18">
        <v>9596.9522712230537</v>
      </c>
      <c r="AR162" s="18">
        <v>8619.1686251163337</v>
      </c>
      <c r="AS162" s="18">
        <v>9322.2823467254475</v>
      </c>
      <c r="AT162" s="18">
        <v>8571.7097606658772</v>
      </c>
      <c r="AU162" s="18">
        <v>2506.7707257270763</v>
      </c>
      <c r="AV162" s="105">
        <v>2171.5420083999588</v>
      </c>
    </row>
    <row r="163" spans="1:48" ht="23" x14ac:dyDescent="0.4">
      <c r="A163" s="13"/>
      <c r="B163" s="19"/>
      <c r="C163" s="24">
        <v>30</v>
      </c>
      <c r="D163" s="24">
        <v>2</v>
      </c>
      <c r="E163" s="24">
        <v>5</v>
      </c>
      <c r="F163" s="24">
        <v>5</v>
      </c>
      <c r="G163" s="24">
        <v>486</v>
      </c>
      <c r="H163" s="24">
        <v>97.2</v>
      </c>
      <c r="I163" s="15">
        <v>60.775355815887352</v>
      </c>
      <c r="J163" s="15">
        <v>12.155071163177471</v>
      </c>
      <c r="K163" s="24">
        <v>5</v>
      </c>
      <c r="L163" s="24">
        <v>486</v>
      </c>
      <c r="M163" s="24">
        <v>97.2</v>
      </c>
      <c r="N163" s="15">
        <v>38.174479961395157</v>
      </c>
      <c r="O163" s="15">
        <v>7.6348959922790316</v>
      </c>
      <c r="P163" s="24">
        <v>5</v>
      </c>
      <c r="Q163" s="24">
        <v>0</v>
      </c>
      <c r="R163" s="24">
        <v>498</v>
      </c>
      <c r="S163" s="24">
        <v>99.6</v>
      </c>
      <c r="T163" s="15">
        <v>3.6423282623290936</v>
      </c>
      <c r="U163" s="24">
        <v>0.72846565246581874</v>
      </c>
      <c r="V163" s="24">
        <v>3</v>
      </c>
      <c r="W163" s="25">
        <v>2.4</v>
      </c>
      <c r="AG163" s="18" t="s">
        <v>57</v>
      </c>
      <c r="AH163" s="48">
        <f>J161+J164+J167+J170+J173</f>
        <v>811.48708691596846</v>
      </c>
      <c r="AI163" s="18">
        <f>F161+F164+F167+F170+F173</f>
        <v>12</v>
      </c>
      <c r="AJ163" s="1"/>
      <c r="AK163" s="1"/>
      <c r="AL163" s="1" t="s">
        <v>43</v>
      </c>
      <c r="AM163" s="17">
        <v>8.6142368316650177</v>
      </c>
      <c r="AN163" s="17">
        <v>0.70488128662109339</v>
      </c>
      <c r="AO163" s="59">
        <v>0.50836648941040008</v>
      </c>
      <c r="AP163" s="88"/>
      <c r="AQ163" s="44">
        <v>1919.3904542446103</v>
      </c>
      <c r="AR163" s="44">
        <v>1723.8337250232667</v>
      </c>
      <c r="AS163" s="44">
        <v>1864.4564693450898</v>
      </c>
      <c r="AT163" s="44">
        <v>1714.3419521331757</v>
      </c>
      <c r="AU163" s="44">
        <v>501.3541451454152</v>
      </c>
      <c r="AV163" s="46">
        <v>434.30840167999173</v>
      </c>
    </row>
    <row r="164" spans="1:48" ht="23" x14ac:dyDescent="0.95">
      <c r="A164" s="13"/>
      <c r="B164" s="19"/>
      <c r="C164" s="26">
        <v>30</v>
      </c>
      <c r="D164" s="26">
        <v>3</v>
      </c>
      <c r="E164" s="26">
        <v>5</v>
      </c>
      <c r="F164" s="26">
        <v>5</v>
      </c>
      <c r="G164" s="26">
        <v>506</v>
      </c>
      <c r="H164" s="26">
        <v>101.2</v>
      </c>
      <c r="I164" s="16">
        <v>100.4508860111233</v>
      </c>
      <c r="J164" s="16">
        <v>20.090177202224659</v>
      </c>
      <c r="K164" s="26">
        <v>5</v>
      </c>
      <c r="L164" s="26">
        <v>506</v>
      </c>
      <c r="M164" s="26">
        <v>101.2</v>
      </c>
      <c r="N164" s="16">
        <v>130.30257987976049</v>
      </c>
      <c r="O164" s="16">
        <v>26.060515975952097</v>
      </c>
      <c r="P164" s="26">
        <v>5</v>
      </c>
      <c r="Q164" s="26">
        <v>0</v>
      </c>
      <c r="R164" s="26">
        <v>517</v>
      </c>
      <c r="S164" s="26">
        <v>103.4</v>
      </c>
      <c r="T164" s="16">
        <v>24.354232072830069</v>
      </c>
      <c r="U164" s="26">
        <v>4.8708464145660137</v>
      </c>
      <c r="V164" s="26">
        <v>3</v>
      </c>
      <c r="W164" s="27">
        <v>2.2000000000000002</v>
      </c>
      <c r="AG164" s="18" t="s">
        <v>58</v>
      </c>
      <c r="AH164" s="48">
        <f>O159+O162+O165+O168+O171</f>
        <v>327.98322563171337</v>
      </c>
      <c r="AI164" s="18">
        <v>20</v>
      </c>
      <c r="AJ164" s="1"/>
      <c r="AK164" s="1"/>
      <c r="AL164" s="1" t="s">
        <v>44</v>
      </c>
      <c r="AM164" s="15">
        <v>12.155071163177471</v>
      </c>
      <c r="AN164" s="15">
        <v>7.6348959922790316</v>
      </c>
      <c r="AO164" s="60">
        <v>0.72846565246581874</v>
      </c>
      <c r="AP164" s="82"/>
      <c r="AQ164" s="69"/>
      <c r="AR164" s="102"/>
      <c r="AS164" s="69"/>
      <c r="AT164" s="71"/>
      <c r="AU164" s="72"/>
      <c r="AV164" s="103"/>
    </row>
    <row r="165" spans="1:48" ht="23" x14ac:dyDescent="0.95">
      <c r="A165" s="13"/>
      <c r="B165" s="19"/>
      <c r="C165" s="22">
        <v>50</v>
      </c>
      <c r="D165" s="22">
        <v>1</v>
      </c>
      <c r="E165" s="22">
        <v>5</v>
      </c>
      <c r="F165" s="22">
        <v>5</v>
      </c>
      <c r="G165" s="22">
        <v>694</v>
      </c>
      <c r="H165" s="22">
        <v>138.80000000000001</v>
      </c>
      <c r="I165" s="17">
        <v>153.39557170867889</v>
      </c>
      <c r="J165" s="17">
        <v>30.679114341735776</v>
      </c>
      <c r="K165" s="22">
        <v>5</v>
      </c>
      <c r="L165" s="22">
        <v>694</v>
      </c>
      <c r="M165" s="22">
        <v>138.80000000000001</v>
      </c>
      <c r="N165" s="17">
        <v>15.993725538253749</v>
      </c>
      <c r="O165" s="17">
        <v>3.1987451076507498</v>
      </c>
      <c r="P165" s="22">
        <v>5</v>
      </c>
      <c r="Q165" s="22">
        <v>3</v>
      </c>
      <c r="R165" s="22">
        <v>696</v>
      </c>
      <c r="S165" s="22">
        <v>139.19999999999999</v>
      </c>
      <c r="T165" s="17">
        <v>6.8588542938232182</v>
      </c>
      <c r="U165" s="22">
        <v>1.3717708587646436</v>
      </c>
      <c r="V165" s="22">
        <v>1</v>
      </c>
      <c r="W165" s="23">
        <v>0.4</v>
      </c>
      <c r="AG165" s="18" t="s">
        <v>59</v>
      </c>
      <c r="AH165" s="48">
        <f>O160+O163+O166+O169+O172</f>
        <v>722.90274186134195</v>
      </c>
      <c r="AI165" s="18">
        <v>15</v>
      </c>
      <c r="AJ165" s="1"/>
      <c r="AK165" s="1"/>
      <c r="AL165" s="1" t="s">
        <v>45</v>
      </c>
      <c r="AM165" s="16">
        <v>20.090177202224659</v>
      </c>
      <c r="AN165" s="16">
        <v>26.060515975952097</v>
      </c>
      <c r="AO165" s="58">
        <v>4.8708464145660137</v>
      </c>
      <c r="AP165" s="83"/>
      <c r="AQ165" s="69"/>
      <c r="AR165" s="1"/>
      <c r="AS165" s="1" t="s">
        <v>30</v>
      </c>
      <c r="AT165" s="1" t="s">
        <v>33</v>
      </c>
      <c r="AU165" s="1" t="s">
        <v>34</v>
      </c>
      <c r="AV165" s="103"/>
    </row>
    <row r="166" spans="1:48" ht="23" x14ac:dyDescent="0.95">
      <c r="A166" s="13"/>
      <c r="B166" s="19"/>
      <c r="C166" s="24">
        <v>50</v>
      </c>
      <c r="D166" s="24">
        <v>2</v>
      </c>
      <c r="E166" s="24">
        <v>5</v>
      </c>
      <c r="F166" s="24">
        <v>5</v>
      </c>
      <c r="G166" s="24">
        <v>760</v>
      </c>
      <c r="H166" s="24">
        <v>152</v>
      </c>
      <c r="I166" s="15">
        <v>339.59013319015486</v>
      </c>
      <c r="J166" s="15">
        <v>67.918026638030966</v>
      </c>
      <c r="K166" s="24">
        <v>4</v>
      </c>
      <c r="L166" s="24">
        <v>762</v>
      </c>
      <c r="M166" s="24">
        <v>152.4</v>
      </c>
      <c r="N166" s="15">
        <v>607.73186278343007</v>
      </c>
      <c r="O166" s="15">
        <v>121.54637255668601</v>
      </c>
      <c r="P166" s="24">
        <v>5</v>
      </c>
      <c r="Q166" s="24">
        <v>0</v>
      </c>
      <c r="R166" s="24">
        <v>765</v>
      </c>
      <c r="S166" s="24">
        <v>153</v>
      </c>
      <c r="T166" s="15">
        <v>138.08448672294605</v>
      </c>
      <c r="U166" s="24">
        <v>27.616897344589212</v>
      </c>
      <c r="V166" s="24">
        <v>1</v>
      </c>
      <c r="W166" s="25">
        <v>1</v>
      </c>
      <c r="AG166" s="18" t="s">
        <v>60</v>
      </c>
      <c r="AH166" s="48">
        <f>O161+O164+O167+O170+O173</f>
        <v>813.57050185203423</v>
      </c>
      <c r="AI166" s="18">
        <v>11</v>
      </c>
      <c r="AJ166" s="1"/>
      <c r="AK166" s="1"/>
      <c r="AL166" s="1" t="s">
        <v>46</v>
      </c>
      <c r="AM166" s="17">
        <v>30.679114341735776</v>
      </c>
      <c r="AN166" s="17">
        <v>3.1987451076507498</v>
      </c>
      <c r="AO166" s="59">
        <v>1.3717708587646436</v>
      </c>
      <c r="AP166" s="83"/>
      <c r="AQ166" s="69"/>
      <c r="AR166" s="1" t="s">
        <v>40</v>
      </c>
      <c r="AS166" s="22">
        <v>59</v>
      </c>
      <c r="AT166" s="22">
        <v>59</v>
      </c>
      <c r="AU166" s="22">
        <v>59.4</v>
      </c>
      <c r="AV166" s="103"/>
    </row>
    <row r="167" spans="1:48" ht="23" x14ac:dyDescent="0.95">
      <c r="A167" s="13"/>
      <c r="B167" s="19"/>
      <c r="C167" s="26">
        <v>50</v>
      </c>
      <c r="D167" s="26">
        <v>3</v>
      </c>
      <c r="E167" s="26">
        <v>5</v>
      </c>
      <c r="F167" s="26">
        <v>2</v>
      </c>
      <c r="G167" s="26">
        <v>787</v>
      </c>
      <c r="H167" s="26">
        <v>157.4</v>
      </c>
      <c r="I167" s="16">
        <v>916.59096550941206</v>
      </c>
      <c r="J167" s="16">
        <v>183.3181931018824</v>
      </c>
      <c r="K167" s="26">
        <v>1</v>
      </c>
      <c r="L167" s="26">
        <v>794</v>
      </c>
      <c r="M167" s="26">
        <v>158.80000000000001</v>
      </c>
      <c r="N167" s="16">
        <v>926.03947186469804</v>
      </c>
      <c r="O167" s="16">
        <v>185.20789437293962</v>
      </c>
      <c r="P167" s="26">
        <v>3</v>
      </c>
      <c r="Q167" s="26">
        <v>0</v>
      </c>
      <c r="R167" s="26">
        <v>802</v>
      </c>
      <c r="S167" s="26">
        <v>160.4</v>
      </c>
      <c r="T167" s="16">
        <v>512.21541237831002</v>
      </c>
      <c r="U167" s="26">
        <v>102.44308247566201</v>
      </c>
      <c r="V167" s="26">
        <v>3</v>
      </c>
      <c r="W167" s="27">
        <v>2.5</v>
      </c>
      <c r="AG167" s="18" t="s">
        <v>61</v>
      </c>
      <c r="AH167" s="18">
        <f>U159+U162+U165+U168+U171</f>
        <v>9.588109350204455</v>
      </c>
      <c r="AI167" s="18">
        <f>P159+P162+P165+P168+P171</f>
        <v>25</v>
      </c>
      <c r="AJ167" s="1"/>
      <c r="AK167" s="1"/>
      <c r="AL167" s="1" t="s">
        <v>47</v>
      </c>
      <c r="AM167" s="15">
        <v>67.918026638030966</v>
      </c>
      <c r="AN167" s="15">
        <v>121.54637255668601</v>
      </c>
      <c r="AO167" s="60">
        <v>27.616897344589212</v>
      </c>
      <c r="AP167" s="83"/>
      <c r="AQ167" s="74"/>
      <c r="AR167" s="1" t="s">
        <v>41</v>
      </c>
      <c r="AS167" s="24">
        <v>70.400000000000006</v>
      </c>
      <c r="AT167" s="24">
        <v>70.400000000000006</v>
      </c>
      <c r="AU167" s="24">
        <v>72</v>
      </c>
      <c r="AV167" s="103"/>
    </row>
    <row r="168" spans="1:48" ht="23" x14ac:dyDescent="0.95">
      <c r="A168" s="13"/>
      <c r="B168" s="19"/>
      <c r="C168" s="22">
        <v>75</v>
      </c>
      <c r="D168" s="22">
        <v>1</v>
      </c>
      <c r="E168" s="22">
        <v>5</v>
      </c>
      <c r="F168" s="22">
        <v>5</v>
      </c>
      <c r="G168" s="22">
        <v>1023</v>
      </c>
      <c r="H168" s="22">
        <v>204.6</v>
      </c>
      <c r="I168" s="17">
        <v>496.88520073890572</v>
      </c>
      <c r="J168" s="17">
        <v>99.377040147781145</v>
      </c>
      <c r="K168" s="22">
        <v>5</v>
      </c>
      <c r="L168" s="22">
        <v>1023</v>
      </c>
      <c r="M168" s="22">
        <v>204.6</v>
      </c>
      <c r="N168" s="17">
        <v>118.15934920310963</v>
      </c>
      <c r="O168" s="17">
        <v>23.631869840621924</v>
      </c>
      <c r="P168" s="22">
        <v>5</v>
      </c>
      <c r="Q168" s="22">
        <v>0</v>
      </c>
      <c r="R168" s="22">
        <v>1056</v>
      </c>
      <c r="S168" s="22">
        <v>211.2</v>
      </c>
      <c r="T168" s="17">
        <v>8.6603212356567205</v>
      </c>
      <c r="U168" s="22">
        <v>1.7320642471313441</v>
      </c>
      <c r="V168" s="22">
        <v>7</v>
      </c>
      <c r="W168" s="23">
        <v>6.6</v>
      </c>
      <c r="AG168" s="18" t="s">
        <v>62</v>
      </c>
      <c r="AH168" s="18">
        <f>U160+U163+U166+U169+U172</f>
        <v>88.121797990798854</v>
      </c>
      <c r="AI168" s="18">
        <f>P160+P163+P166+P169+P172</f>
        <v>25</v>
      </c>
      <c r="AJ168" s="1"/>
      <c r="AK168" s="1"/>
      <c r="AL168" s="1" t="s">
        <v>48</v>
      </c>
      <c r="AM168" s="16">
        <v>183.3181931018824</v>
      </c>
      <c r="AN168" s="16">
        <v>185.20789437293962</v>
      </c>
      <c r="AO168" s="58">
        <v>102.44308247566201</v>
      </c>
      <c r="AP168" s="83"/>
      <c r="AQ168" s="70"/>
      <c r="AR168" s="1" t="s">
        <v>42</v>
      </c>
      <c r="AS168" s="26">
        <v>74</v>
      </c>
      <c r="AT168" s="26">
        <v>74</v>
      </c>
      <c r="AU168" s="26">
        <v>75.8</v>
      </c>
      <c r="AV168" s="103"/>
    </row>
    <row r="169" spans="1:48" ht="23" x14ac:dyDescent="0.4">
      <c r="A169" s="13"/>
      <c r="B169" s="19"/>
      <c r="C169" s="24">
        <v>75</v>
      </c>
      <c r="D169" s="24">
        <v>2</v>
      </c>
      <c r="E169" s="24">
        <v>5</v>
      </c>
      <c r="F169" s="24">
        <v>3</v>
      </c>
      <c r="G169" s="24">
        <v>1108</v>
      </c>
      <c r="H169" s="24">
        <v>221.6</v>
      </c>
      <c r="I169" s="15">
        <v>1384.0884096622449</v>
      </c>
      <c r="J169" s="15">
        <v>276.81768193244898</v>
      </c>
      <c r="K169" s="24">
        <v>1</v>
      </c>
      <c r="L169" s="24">
        <v>1119</v>
      </c>
      <c r="M169" s="24">
        <v>223.8</v>
      </c>
      <c r="N169" s="15">
        <v>1465.45669531822</v>
      </c>
      <c r="O169" s="15">
        <v>293.091339063644</v>
      </c>
      <c r="P169" s="24">
        <v>5</v>
      </c>
      <c r="Q169" s="24">
        <v>0</v>
      </c>
      <c r="R169" s="24">
        <v>1117</v>
      </c>
      <c r="S169" s="24">
        <v>223.4</v>
      </c>
      <c r="T169" s="15">
        <v>13.422670602798441</v>
      </c>
      <c r="U169" s="24">
        <v>2.6845341205596882</v>
      </c>
      <c r="V169" s="24">
        <v>4</v>
      </c>
      <c r="W169" s="25">
        <v>2.75</v>
      </c>
      <c r="AG169" s="18" t="s">
        <v>63</v>
      </c>
      <c r="AH169" s="18">
        <f>U161+U164+U167+U170+U173</f>
        <v>403.64423780441189</v>
      </c>
      <c r="AI169" s="18">
        <f>P161+P164+P167+P170+P173</f>
        <v>21</v>
      </c>
      <c r="AJ169" s="1"/>
      <c r="AK169" s="1"/>
      <c r="AL169" s="1" t="s">
        <v>49</v>
      </c>
      <c r="AM169" s="17">
        <v>99.377040147781145</v>
      </c>
      <c r="AN169" s="17">
        <v>23.631869840621924</v>
      </c>
      <c r="AO169" s="59">
        <v>1.7320642471313441</v>
      </c>
      <c r="AP169" s="1"/>
      <c r="AQ169" s="1"/>
      <c r="AR169" s="1" t="s">
        <v>43</v>
      </c>
      <c r="AS169" s="22">
        <v>85.8</v>
      </c>
      <c r="AT169" s="22">
        <v>85.8</v>
      </c>
      <c r="AU169" s="22">
        <v>86</v>
      </c>
    </row>
    <row r="170" spans="1:48" ht="23" x14ac:dyDescent="0.4">
      <c r="A170" s="13"/>
      <c r="B170" s="19"/>
      <c r="C170" s="26">
        <v>75</v>
      </c>
      <c r="D170" s="26">
        <v>3</v>
      </c>
      <c r="E170" s="26">
        <v>5</v>
      </c>
      <c r="F170" s="26">
        <v>0</v>
      </c>
      <c r="G170" s="26">
        <v>1195</v>
      </c>
      <c r="H170" s="26">
        <v>239</v>
      </c>
      <c r="I170" s="16">
        <v>1501.087466478346</v>
      </c>
      <c r="J170" s="16">
        <v>300.21749329566921</v>
      </c>
      <c r="K170" s="26">
        <v>0</v>
      </c>
      <c r="L170" s="26">
        <v>1180</v>
      </c>
      <c r="M170" s="26">
        <v>236</v>
      </c>
      <c r="N170" s="16">
        <v>1500.1988472938519</v>
      </c>
      <c r="O170" s="16">
        <v>300.03976945877037</v>
      </c>
      <c r="P170" s="26">
        <v>3</v>
      </c>
      <c r="Q170" s="26" t="s">
        <v>12</v>
      </c>
      <c r="R170" s="26">
        <v>1168</v>
      </c>
      <c r="S170" s="26">
        <v>233.6</v>
      </c>
      <c r="T170" s="16">
        <v>1126.2737562656375</v>
      </c>
      <c r="U170" s="26">
        <v>225.25475125312749</v>
      </c>
      <c r="V170" s="26" t="s">
        <v>12</v>
      </c>
      <c r="W170" s="27" t="s">
        <v>12</v>
      </c>
      <c r="AG170" s="1"/>
      <c r="AH170" s="1"/>
      <c r="AI170" s="1"/>
      <c r="AJ170" s="1"/>
      <c r="AK170" s="1"/>
      <c r="AL170" s="1" t="s">
        <v>50</v>
      </c>
      <c r="AM170" s="15">
        <v>276.81768193244898</v>
      </c>
      <c r="AN170" s="15">
        <v>293.091339063644</v>
      </c>
      <c r="AO170" s="24">
        <v>2.6845341205596882</v>
      </c>
      <c r="AR170" s="1" t="s">
        <v>44</v>
      </c>
      <c r="AS170" s="24">
        <v>97.2</v>
      </c>
      <c r="AT170" s="24">
        <v>97.2</v>
      </c>
      <c r="AU170" s="24">
        <v>99.6</v>
      </c>
    </row>
    <row r="171" spans="1:48" ht="23" x14ac:dyDescent="0.4">
      <c r="A171" s="13"/>
      <c r="B171" s="19"/>
      <c r="C171" s="22">
        <v>100</v>
      </c>
      <c r="D171" s="22">
        <v>1</v>
      </c>
      <c r="E171" s="22">
        <v>5</v>
      </c>
      <c r="F171" s="22">
        <v>0</v>
      </c>
      <c r="G171" s="22">
        <v>1456</v>
      </c>
      <c r="H171" s="22">
        <v>291.2</v>
      </c>
      <c r="I171" s="17">
        <v>1506.491943359373</v>
      </c>
      <c r="J171" s="17">
        <v>301.29838867187459</v>
      </c>
      <c r="K171" s="22">
        <v>0</v>
      </c>
      <c r="L171" s="22">
        <v>1372</v>
      </c>
      <c r="M171" s="22">
        <v>274.39999999999998</v>
      </c>
      <c r="N171" s="17">
        <v>1500.3619549274422</v>
      </c>
      <c r="O171" s="17">
        <v>300.07239098548843</v>
      </c>
      <c r="P171" s="22">
        <v>5</v>
      </c>
      <c r="Q171" s="22">
        <v>0</v>
      </c>
      <c r="R171" s="22">
        <v>1370</v>
      </c>
      <c r="S171" s="22">
        <v>274</v>
      </c>
      <c r="T171" s="17">
        <v>27.89253544807433</v>
      </c>
      <c r="U171" s="22">
        <v>5.5785070896148659</v>
      </c>
      <c r="V171" s="22">
        <v>2</v>
      </c>
      <c r="W171" s="23">
        <v>1.5</v>
      </c>
      <c r="AG171" s="26"/>
      <c r="AH171" s="12" t="s">
        <v>31</v>
      </c>
      <c r="AI171" s="12" t="s">
        <v>32</v>
      </c>
      <c r="AJ171" s="1"/>
      <c r="AK171" s="1"/>
      <c r="AL171" s="1" t="s">
        <v>51</v>
      </c>
      <c r="AM171" s="16">
        <v>300.21749329566921</v>
      </c>
      <c r="AN171" s="16">
        <v>300.03976945877037</v>
      </c>
      <c r="AO171" s="26">
        <v>225.25475125312749</v>
      </c>
      <c r="AR171" s="1" t="s">
        <v>45</v>
      </c>
      <c r="AS171" s="26">
        <v>101.2</v>
      </c>
      <c r="AT171" s="26">
        <v>101.2</v>
      </c>
      <c r="AU171" s="26">
        <v>103.4</v>
      </c>
    </row>
    <row r="172" spans="1:48" ht="23" x14ac:dyDescent="0.4">
      <c r="A172" s="13"/>
      <c r="B172" s="19"/>
      <c r="C172" s="24">
        <v>100</v>
      </c>
      <c r="D172" s="24">
        <v>2</v>
      </c>
      <c r="E172" s="24">
        <v>5</v>
      </c>
      <c r="F172" s="24">
        <v>0</v>
      </c>
      <c r="G172" s="24">
        <v>27428</v>
      </c>
      <c r="H172" s="24">
        <v>5485.6</v>
      </c>
      <c r="I172" s="15">
        <v>1504.270726203916</v>
      </c>
      <c r="J172" s="15">
        <v>300.85414524078317</v>
      </c>
      <c r="K172" s="24">
        <v>0</v>
      </c>
      <c r="L172" s="24">
        <v>1499</v>
      </c>
      <c r="M172" s="15">
        <v>499.66666666666669</v>
      </c>
      <c r="N172" s="15">
        <v>1500.3076307773561</v>
      </c>
      <c r="O172" s="15">
        <v>300.0615261554712</v>
      </c>
      <c r="P172" s="24">
        <v>5</v>
      </c>
      <c r="Q172" s="24" t="s">
        <v>12</v>
      </c>
      <c r="R172" s="24">
        <v>1465</v>
      </c>
      <c r="S172" s="24">
        <v>293</v>
      </c>
      <c r="T172" s="15">
        <v>284.26864647865261</v>
      </c>
      <c r="U172" s="24">
        <v>56.853729295730524</v>
      </c>
      <c r="V172" s="24" t="s">
        <v>12</v>
      </c>
      <c r="W172" s="25" t="s">
        <v>12</v>
      </c>
      <c r="AG172" s="18" t="s">
        <v>55</v>
      </c>
      <c r="AH172" s="48">
        <f>H171+H168+H165+H162+H159</f>
        <v>779.39999999999986</v>
      </c>
      <c r="AI172" s="18">
        <v>20</v>
      </c>
      <c r="AJ172" s="1"/>
      <c r="AK172" s="1"/>
      <c r="AL172" s="1" t="s">
        <v>52</v>
      </c>
      <c r="AM172" s="17">
        <v>301.29838867187459</v>
      </c>
      <c r="AN172" s="17">
        <v>300.07239098548843</v>
      </c>
      <c r="AO172" s="22">
        <v>5.5785070896148659</v>
      </c>
      <c r="AR172" s="1" t="s">
        <v>46</v>
      </c>
      <c r="AS172" s="22">
        <v>138.80000000000001</v>
      </c>
      <c r="AT172" s="22">
        <v>138.80000000000001</v>
      </c>
      <c r="AU172" s="22">
        <v>139.19999999999999</v>
      </c>
    </row>
    <row r="173" spans="1:48" ht="23" x14ac:dyDescent="0.4">
      <c r="A173" s="13"/>
      <c r="B173" s="19"/>
      <c r="C173" s="26">
        <v>100</v>
      </c>
      <c r="D173" s="26">
        <v>3</v>
      </c>
      <c r="E173" s="26">
        <v>5</v>
      </c>
      <c r="F173" s="26">
        <v>0</v>
      </c>
      <c r="G173" s="26">
        <v>22342</v>
      </c>
      <c r="H173" s="26">
        <v>4468.3999999999996</v>
      </c>
      <c r="I173" s="16">
        <v>1504.6636776924111</v>
      </c>
      <c r="J173" s="16">
        <v>300.93273553848223</v>
      </c>
      <c r="K173" s="26">
        <v>0</v>
      </c>
      <c r="L173" s="26">
        <v>1573</v>
      </c>
      <c r="M173" s="16">
        <v>524.33333333333337</v>
      </c>
      <c r="N173" s="16">
        <v>1500.2382545471171</v>
      </c>
      <c r="O173" s="16">
        <v>300.0476509094234</v>
      </c>
      <c r="P173" s="26">
        <v>5</v>
      </c>
      <c r="Q173" s="26" t="s">
        <v>12</v>
      </c>
      <c r="R173" s="26">
        <v>1548</v>
      </c>
      <c r="S173" s="26">
        <v>309.60000000000002</v>
      </c>
      <c r="T173" s="16">
        <v>349.62348175048766</v>
      </c>
      <c r="U173" s="26">
        <v>69.924696350097534</v>
      </c>
      <c r="V173" s="26" t="s">
        <v>12</v>
      </c>
      <c r="W173" s="27" t="s">
        <v>12</v>
      </c>
      <c r="AG173" s="18" t="s">
        <v>56</v>
      </c>
      <c r="AH173" s="48">
        <f>H172+H169+H166+H163+H160</f>
        <v>6026.8</v>
      </c>
      <c r="AI173" s="18">
        <v>18</v>
      </c>
      <c r="AJ173" s="1"/>
      <c r="AK173" s="1"/>
      <c r="AL173" s="1" t="s">
        <v>53</v>
      </c>
      <c r="AM173" s="15">
        <v>300.85414524078317</v>
      </c>
      <c r="AN173" s="15">
        <v>300.0615261554712</v>
      </c>
      <c r="AO173" s="24">
        <v>56.853729295730524</v>
      </c>
      <c r="AR173" s="1" t="s">
        <v>47</v>
      </c>
      <c r="AS173" s="24">
        <v>152</v>
      </c>
      <c r="AT173" s="24">
        <v>152.4</v>
      </c>
      <c r="AU173" s="24">
        <v>153</v>
      </c>
    </row>
    <row r="174" spans="1:48" ht="23" x14ac:dyDescent="0.4">
      <c r="A174" s="13"/>
      <c r="B174" s="53" t="s">
        <v>4</v>
      </c>
      <c r="C174" s="28"/>
      <c r="D174" s="28"/>
      <c r="E174" s="28">
        <f>75*3</f>
        <v>225</v>
      </c>
      <c r="F174" s="28">
        <f>SUM(F159:F173)</f>
        <v>50</v>
      </c>
      <c r="G174" s="28">
        <f t="shared" ref="G174:U174" si="23">SUM(G159:G173)</f>
        <v>59231</v>
      </c>
      <c r="H174" s="28">
        <f t="shared" si="23"/>
        <v>11846.2</v>
      </c>
      <c r="I174" s="29">
        <f t="shared" si="23"/>
        <v>9596.9522712230537</v>
      </c>
      <c r="J174" s="29">
        <f t="shared" si="23"/>
        <v>1919.3904542446103</v>
      </c>
      <c r="K174" s="28">
        <f>SUM(K159:K173)</f>
        <v>46</v>
      </c>
      <c r="L174" s="28">
        <f t="shared" si="23"/>
        <v>12454</v>
      </c>
      <c r="M174" s="29">
        <f t="shared" si="23"/>
        <v>2900.3999999999996</v>
      </c>
      <c r="N174" s="29">
        <f t="shared" si="23"/>
        <v>9322.2823467254475</v>
      </c>
      <c r="O174" s="29">
        <f t="shared" si="23"/>
        <v>1864.4564693450898</v>
      </c>
      <c r="P174" s="28">
        <f t="shared" si="23"/>
        <v>71</v>
      </c>
      <c r="Q174" s="28">
        <f t="shared" si="23"/>
        <v>10</v>
      </c>
      <c r="R174" s="28">
        <f t="shared" si="23"/>
        <v>12468</v>
      </c>
      <c r="S174" s="28">
        <f t="shared" si="23"/>
        <v>2493.6</v>
      </c>
      <c r="T174" s="29">
        <f t="shared" si="23"/>
        <v>2506.7707257270763</v>
      </c>
      <c r="U174" s="28">
        <f t="shared" si="23"/>
        <v>501.3541451454152</v>
      </c>
      <c r="V174" s="28"/>
      <c r="W174" s="30"/>
      <c r="AG174" s="18" t="s">
        <v>57</v>
      </c>
      <c r="AH174" s="48">
        <f>H173+H170+H167+H164+H161</f>
        <v>5039.9999999999991</v>
      </c>
      <c r="AI174" s="18">
        <v>12</v>
      </c>
      <c r="AJ174" s="1"/>
      <c r="AK174" s="1"/>
      <c r="AL174" s="1" t="s">
        <v>54</v>
      </c>
      <c r="AM174" s="16">
        <v>300.93273553848223</v>
      </c>
      <c r="AN174" s="16">
        <v>300.0476509094234</v>
      </c>
      <c r="AO174" s="26">
        <v>69.924696350097534</v>
      </c>
      <c r="AR174" s="1" t="s">
        <v>48</v>
      </c>
      <c r="AS174" s="26">
        <v>157.4</v>
      </c>
      <c r="AT174" s="26">
        <v>158.80000000000001</v>
      </c>
      <c r="AU174" s="26">
        <v>160.4</v>
      </c>
    </row>
    <row r="175" spans="1:48" ht="23" x14ac:dyDescent="0.4">
      <c r="A175" s="13"/>
      <c r="B175" s="18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AG175" s="18" t="s">
        <v>58</v>
      </c>
      <c r="AH175" s="48">
        <f>M159+M162+M165+M168+M171</f>
        <v>762.6</v>
      </c>
      <c r="AI175" s="18">
        <v>20</v>
      </c>
      <c r="AJ175" s="1"/>
      <c r="AK175" s="1"/>
      <c r="AM175" s="17"/>
      <c r="AN175" s="17"/>
      <c r="AO175" s="22"/>
      <c r="AR175" s="1" t="s">
        <v>49</v>
      </c>
      <c r="AS175" s="22">
        <v>204.6</v>
      </c>
      <c r="AT175" s="22">
        <v>204.6</v>
      </c>
      <c r="AU175" s="22">
        <v>211.2</v>
      </c>
    </row>
    <row r="176" spans="1:48" ht="23" x14ac:dyDescent="0.4">
      <c r="A176" s="13"/>
      <c r="B176" s="18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AG176" s="18" t="s">
        <v>59</v>
      </c>
      <c r="AH176" s="48">
        <f>M160+M163+M166+M169+M172</f>
        <v>1043.4666666666667</v>
      </c>
      <c r="AI176" s="18">
        <v>15</v>
      </c>
      <c r="AJ176" s="1"/>
      <c r="AK176" s="1"/>
      <c r="AM176" s="15"/>
      <c r="AN176" s="15"/>
      <c r="AO176" s="24"/>
      <c r="AR176" s="1" t="s">
        <v>50</v>
      </c>
      <c r="AS176" s="24">
        <v>221.6</v>
      </c>
      <c r="AT176" s="24">
        <v>223.8</v>
      </c>
      <c r="AU176" s="24">
        <v>223.4</v>
      </c>
    </row>
    <row r="177" spans="1:47" ht="23" x14ac:dyDescent="0.4">
      <c r="A177" s="13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AG177" s="18" t="s">
        <v>60</v>
      </c>
      <c r="AH177" s="48">
        <f>M161+M164+M167+M170+M173</f>
        <v>1094.3333333333335</v>
      </c>
      <c r="AI177" s="18">
        <v>11</v>
      </c>
      <c r="AJ177" s="1"/>
      <c r="AK177" s="1"/>
      <c r="AM177" s="16"/>
      <c r="AN177" s="16"/>
      <c r="AO177" s="26"/>
      <c r="AR177" s="1" t="s">
        <v>51</v>
      </c>
      <c r="AS177" s="26">
        <v>239</v>
      </c>
      <c r="AT177" s="26">
        <v>236</v>
      </c>
      <c r="AU177" s="26">
        <v>233.6</v>
      </c>
    </row>
    <row r="178" spans="1:47" ht="23" x14ac:dyDescent="0.4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AG178" s="18" t="s">
        <v>61</v>
      </c>
      <c r="AH178" s="18">
        <f>S159+S162+S165+S168+S171</f>
        <v>769.8</v>
      </c>
      <c r="AI178" s="18">
        <v>25</v>
      </c>
      <c r="AR178" s="1" t="s">
        <v>52</v>
      </c>
      <c r="AS178" s="22">
        <v>291.2</v>
      </c>
      <c r="AT178" s="22">
        <v>274.39999999999998</v>
      </c>
      <c r="AU178" s="22">
        <v>274</v>
      </c>
    </row>
    <row r="179" spans="1:47" ht="23" x14ac:dyDescent="0.4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AG179" s="18" t="s">
        <v>62</v>
      </c>
      <c r="AH179" s="18">
        <f>S160+S163+S166+S169+S172</f>
        <v>841</v>
      </c>
      <c r="AI179" s="18">
        <v>25</v>
      </c>
      <c r="AR179" s="1" t="s">
        <v>53</v>
      </c>
      <c r="AS179" s="24">
        <v>5485.6</v>
      </c>
      <c r="AT179" s="15">
        <v>499.66666666666669</v>
      </c>
      <c r="AU179" s="24">
        <v>293</v>
      </c>
    </row>
    <row r="180" spans="1:47" ht="23" x14ac:dyDescent="0.4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AG180" s="18" t="s">
        <v>63</v>
      </c>
      <c r="AH180" s="18">
        <f>S161+S164+S167+S170+S173</f>
        <v>882.80000000000007</v>
      </c>
      <c r="AI180" s="18">
        <v>21</v>
      </c>
      <c r="AR180" s="1" t="s">
        <v>54</v>
      </c>
      <c r="AS180" s="26">
        <v>4468.3999999999996</v>
      </c>
      <c r="AT180" s="16">
        <v>524.33333333333337</v>
      </c>
      <c r="AU180" s="26">
        <v>309.60000000000002</v>
      </c>
    </row>
    <row r="181" spans="1:47" x14ac:dyDescent="0.4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spans="1:47" x14ac:dyDescent="0.4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 spans="1:47" x14ac:dyDescent="0.4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 spans="1:47" ht="23" x14ac:dyDescent="0.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</row>
    <row r="185" spans="1:47" ht="23" x14ac:dyDescent="0.4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</row>
    <row r="186" spans="1:47" ht="20.5" customHeight="1" x14ac:dyDescent="0.4">
      <c r="A186" s="18"/>
      <c r="B186" s="115" t="s">
        <v>28</v>
      </c>
      <c r="C186" s="116"/>
      <c r="D186" s="116"/>
      <c r="E186" s="116"/>
      <c r="F186" s="119" t="s">
        <v>23</v>
      </c>
      <c r="G186" s="119"/>
      <c r="H186" s="119"/>
      <c r="I186" s="119"/>
      <c r="J186" s="119"/>
      <c r="K186" s="119" t="s">
        <v>24</v>
      </c>
      <c r="L186" s="119"/>
      <c r="M186" s="119"/>
      <c r="N186" s="119"/>
      <c r="O186" s="119"/>
      <c r="P186" s="119" t="s">
        <v>25</v>
      </c>
      <c r="Q186" s="119"/>
      <c r="R186" s="119"/>
      <c r="S186" s="119"/>
      <c r="T186" s="119"/>
      <c r="U186" s="119"/>
      <c r="V186" s="119"/>
      <c r="W186" s="120"/>
    </row>
    <row r="187" spans="1:47" ht="20.5" customHeight="1" x14ac:dyDescent="0.4">
      <c r="A187" s="18"/>
      <c r="B187" s="19"/>
      <c r="C187" s="20" t="s">
        <v>0</v>
      </c>
      <c r="D187" s="67" t="s">
        <v>69</v>
      </c>
      <c r="E187" s="20" t="s">
        <v>1</v>
      </c>
      <c r="F187" s="20" t="s">
        <v>2</v>
      </c>
      <c r="G187" s="20" t="s">
        <v>20</v>
      </c>
      <c r="H187" s="20"/>
      <c r="I187" s="20" t="s">
        <v>29</v>
      </c>
      <c r="J187" s="20"/>
      <c r="K187" s="20" t="s">
        <v>2</v>
      </c>
      <c r="L187" s="20" t="s">
        <v>20</v>
      </c>
      <c r="M187" s="20"/>
      <c r="N187" s="20" t="s">
        <v>29</v>
      </c>
      <c r="O187" s="20"/>
      <c r="P187" s="20" t="s">
        <v>2</v>
      </c>
      <c r="Q187" s="20" t="s">
        <v>21</v>
      </c>
      <c r="R187" s="20" t="s">
        <v>20</v>
      </c>
      <c r="S187" s="20"/>
      <c r="T187" s="20" t="s">
        <v>29</v>
      </c>
      <c r="U187" s="20"/>
      <c r="V187" s="20" t="s">
        <v>3</v>
      </c>
      <c r="W187" s="21"/>
    </row>
    <row r="188" spans="1:47" ht="23" x14ac:dyDescent="0.4">
      <c r="A188" s="18"/>
      <c r="B188" s="19"/>
      <c r="C188" s="22">
        <v>20</v>
      </c>
      <c r="D188" s="22">
        <v>1</v>
      </c>
      <c r="E188" s="22">
        <v>5</v>
      </c>
      <c r="F188" s="22">
        <v>5</v>
      </c>
      <c r="G188" s="22">
        <v>295</v>
      </c>
      <c r="H188" s="22">
        <v>59</v>
      </c>
      <c r="I188" s="17">
        <v>12.48146009445189</v>
      </c>
      <c r="J188" s="17">
        <v>2.4962920188903781</v>
      </c>
      <c r="K188" s="22">
        <v>5</v>
      </c>
      <c r="L188" s="22">
        <v>295</v>
      </c>
      <c r="M188" s="22">
        <v>59</v>
      </c>
      <c r="N188" s="17">
        <v>1.8466746807098351</v>
      </c>
      <c r="O188" s="17">
        <v>0.369334936141967</v>
      </c>
      <c r="P188" s="22">
        <v>5</v>
      </c>
      <c r="Q188" s="22">
        <v>3</v>
      </c>
      <c r="R188" s="22">
        <v>297</v>
      </c>
      <c r="S188" s="22">
        <v>59.4</v>
      </c>
      <c r="T188" s="17">
        <v>1.6054461002349822</v>
      </c>
      <c r="U188" s="22">
        <v>0.32108922004699647</v>
      </c>
      <c r="V188" s="22">
        <v>1</v>
      </c>
      <c r="W188" s="23">
        <v>0.4</v>
      </c>
      <c r="AG188" s="1"/>
      <c r="AH188" s="1"/>
      <c r="AI188" s="1"/>
      <c r="AJ188" s="1"/>
      <c r="AK188" s="1"/>
      <c r="AL188" s="1"/>
      <c r="AM188" s="1" t="s">
        <v>35</v>
      </c>
      <c r="AN188" s="1" t="s">
        <v>36</v>
      </c>
      <c r="AO188" s="1" t="s">
        <v>34</v>
      </c>
      <c r="AQ188" s="1"/>
      <c r="AR188" s="1" t="s">
        <v>35</v>
      </c>
      <c r="AS188" s="1" t="s">
        <v>36</v>
      </c>
      <c r="AT188" s="1" t="s">
        <v>34</v>
      </c>
    </row>
    <row r="189" spans="1:47" ht="23" x14ac:dyDescent="0.4">
      <c r="A189" s="18"/>
      <c r="B189" s="19"/>
      <c r="C189" s="24">
        <v>20</v>
      </c>
      <c r="D189" s="24">
        <v>2</v>
      </c>
      <c r="E189" s="24">
        <v>5</v>
      </c>
      <c r="F189" s="24">
        <v>5</v>
      </c>
      <c r="G189" s="24">
        <v>352</v>
      </c>
      <c r="H189" s="24">
        <v>70.400000000000006</v>
      </c>
      <c r="I189" s="15">
        <v>13.52260565757749</v>
      </c>
      <c r="J189" s="15">
        <v>2.7045211315154978</v>
      </c>
      <c r="K189" s="24">
        <v>5</v>
      </c>
      <c r="L189" s="24">
        <v>352</v>
      </c>
      <c r="M189" s="24">
        <v>70.400000000000006</v>
      </c>
      <c r="N189" s="15">
        <v>3.134098291397089</v>
      </c>
      <c r="O189" s="15">
        <v>0.62681965827941777</v>
      </c>
      <c r="P189" s="24">
        <v>5</v>
      </c>
      <c r="Q189" s="24">
        <v>0</v>
      </c>
      <c r="R189" s="24">
        <v>360</v>
      </c>
      <c r="S189" s="24">
        <v>72</v>
      </c>
      <c r="T189" s="15">
        <v>1.7036991119384739</v>
      </c>
      <c r="U189" s="24">
        <v>0.34073982238769479</v>
      </c>
      <c r="V189" s="24">
        <v>2</v>
      </c>
      <c r="W189" s="25">
        <v>1.6</v>
      </c>
      <c r="AG189" s="26"/>
      <c r="AH189" s="12" t="s">
        <v>31</v>
      </c>
      <c r="AI189" s="12" t="s">
        <v>32</v>
      </c>
      <c r="AJ189" s="1"/>
      <c r="AK189" s="1"/>
      <c r="AL189" s="1" t="s">
        <v>40</v>
      </c>
      <c r="AM189" s="17">
        <v>0.7513266086578364</v>
      </c>
      <c r="AN189" s="17">
        <v>0.67330603599548211</v>
      </c>
      <c r="AO189" s="22">
        <v>0.43337478637695287</v>
      </c>
      <c r="AQ189" s="1" t="s">
        <v>40</v>
      </c>
      <c r="AR189" s="22">
        <v>59</v>
      </c>
      <c r="AS189" s="22">
        <v>59</v>
      </c>
      <c r="AT189" s="22">
        <v>59.4</v>
      </c>
    </row>
    <row r="190" spans="1:47" ht="23" x14ac:dyDescent="0.4">
      <c r="A190" s="18"/>
      <c r="B190" s="19"/>
      <c r="C190" s="26">
        <v>20</v>
      </c>
      <c r="D190" s="26">
        <v>3</v>
      </c>
      <c r="E190" s="26">
        <v>5</v>
      </c>
      <c r="F190" s="26">
        <v>5</v>
      </c>
      <c r="G190" s="26">
        <v>370</v>
      </c>
      <c r="H190" s="26">
        <v>74</v>
      </c>
      <c r="I190" s="16">
        <v>17.921930551528909</v>
      </c>
      <c r="J190" s="16">
        <v>3.5843861103057817</v>
      </c>
      <c r="K190" s="26">
        <v>5</v>
      </c>
      <c r="L190" s="26">
        <v>370</v>
      </c>
      <c r="M190" s="26">
        <v>74</v>
      </c>
      <c r="N190" s="16">
        <v>11.717940330505339</v>
      </c>
      <c r="O190" s="16">
        <v>2.3435880661010677</v>
      </c>
      <c r="P190" s="26">
        <v>5</v>
      </c>
      <c r="Q190" s="26">
        <v>0</v>
      </c>
      <c r="R190" s="26">
        <v>379</v>
      </c>
      <c r="S190" s="26">
        <v>75.8</v>
      </c>
      <c r="T190" s="16">
        <v>5.8646972179412726</v>
      </c>
      <c r="U190" s="26">
        <v>1.1729394435882545</v>
      </c>
      <c r="V190" s="26">
        <v>2</v>
      </c>
      <c r="W190" s="27">
        <v>1.8</v>
      </c>
      <c r="AG190" s="18" t="s">
        <v>55</v>
      </c>
      <c r="AH190" s="48">
        <f>J188+J191+J194+J197+J200</f>
        <v>304.73321390151926</v>
      </c>
      <c r="AI190" s="18">
        <f>F188+F191+F194+F197+F200</f>
        <v>23</v>
      </c>
      <c r="AJ190" s="1"/>
      <c r="AK190" s="1"/>
      <c r="AL190" s="1" t="s">
        <v>41</v>
      </c>
      <c r="AM190" s="15">
        <v>0.86056065559387096</v>
      </c>
      <c r="AN190" s="15">
        <v>0.67250032424926587</v>
      </c>
      <c r="AO190" s="24">
        <v>0.45769543647766059</v>
      </c>
      <c r="AQ190" s="1" t="s">
        <v>41</v>
      </c>
      <c r="AR190" s="24">
        <v>70.400000000000006</v>
      </c>
      <c r="AS190" s="24">
        <v>70.400000000000006</v>
      </c>
      <c r="AT190" s="24">
        <v>72</v>
      </c>
    </row>
    <row r="191" spans="1:47" ht="23" x14ac:dyDescent="0.4">
      <c r="A191" s="18"/>
      <c r="B191" s="19"/>
      <c r="C191" s="22">
        <v>30</v>
      </c>
      <c r="D191" s="22">
        <v>1</v>
      </c>
      <c r="E191" s="22">
        <v>5</v>
      </c>
      <c r="F191" s="22">
        <v>5</v>
      </c>
      <c r="G191" s="22">
        <v>429</v>
      </c>
      <c r="H191" s="22">
        <v>85.8</v>
      </c>
      <c r="I191" s="17">
        <v>20.824039459228501</v>
      </c>
      <c r="J191" s="17">
        <v>4.1648078918457001</v>
      </c>
      <c r="K191" s="22">
        <v>5</v>
      </c>
      <c r="L191" s="22">
        <v>429</v>
      </c>
      <c r="M191" s="22">
        <v>85.8</v>
      </c>
      <c r="N191" s="17">
        <v>3.9460828304290732</v>
      </c>
      <c r="O191" s="17">
        <v>0.78921656608581459</v>
      </c>
      <c r="P191" s="22">
        <v>5</v>
      </c>
      <c r="Q191" s="22">
        <v>4</v>
      </c>
      <c r="R191" s="22">
        <v>430</v>
      </c>
      <c r="S191" s="22">
        <v>86</v>
      </c>
      <c r="T191" s="17">
        <v>2.8517026901245091</v>
      </c>
      <c r="U191" s="22">
        <v>0.57034053802490181</v>
      </c>
      <c r="V191" s="22">
        <v>1</v>
      </c>
      <c r="W191" s="23">
        <v>0.2</v>
      </c>
      <c r="AG191" s="18" t="s">
        <v>56</v>
      </c>
      <c r="AH191" s="48">
        <f>J189+J192+J195+J198+J201</f>
        <v>613.24210700988692</v>
      </c>
      <c r="AI191" s="18">
        <f>F189+F192+F195+F198+F201</f>
        <v>18</v>
      </c>
      <c r="AJ191" s="1"/>
      <c r="AK191" s="1"/>
      <c r="AL191" s="1" t="s">
        <v>42</v>
      </c>
      <c r="AM191" s="16">
        <v>1.1600107192993128</v>
      </c>
      <c r="AN191" s="16">
        <v>1.3801205635070768</v>
      </c>
      <c r="AO191" s="26">
        <v>0.43264398574829038</v>
      </c>
      <c r="AQ191" s="1" t="s">
        <v>42</v>
      </c>
      <c r="AR191" s="26">
        <v>74</v>
      </c>
      <c r="AS191" s="26">
        <v>74</v>
      </c>
      <c r="AT191" s="26">
        <v>75.8</v>
      </c>
    </row>
    <row r="192" spans="1:47" ht="23" x14ac:dyDescent="0.4">
      <c r="A192" s="18"/>
      <c r="B192" s="19"/>
      <c r="C192" s="24">
        <v>30</v>
      </c>
      <c r="D192" s="24">
        <v>2</v>
      </c>
      <c r="E192" s="24">
        <v>5</v>
      </c>
      <c r="F192" s="24">
        <v>5</v>
      </c>
      <c r="G192" s="24">
        <v>486</v>
      </c>
      <c r="H192" s="24">
        <v>97.2</v>
      </c>
      <c r="I192" s="15">
        <v>36.129618644714341</v>
      </c>
      <c r="J192" s="15">
        <v>7.2259237289428686</v>
      </c>
      <c r="K192" s="24">
        <v>5</v>
      </c>
      <c r="L192" s="24">
        <v>486</v>
      </c>
      <c r="M192" s="24">
        <v>97.2</v>
      </c>
      <c r="N192" s="15">
        <v>29.454814434051439</v>
      </c>
      <c r="O192" s="15">
        <v>5.8909628868102875</v>
      </c>
      <c r="P192" s="24">
        <v>5</v>
      </c>
      <c r="Q192" s="24">
        <v>0</v>
      </c>
      <c r="R192" s="24">
        <v>498</v>
      </c>
      <c r="S192" s="24">
        <v>99.6</v>
      </c>
      <c r="T192" s="15">
        <v>8.4852252006530495</v>
      </c>
      <c r="U192" s="24">
        <v>1.6970450401306099</v>
      </c>
      <c r="V192" s="24">
        <v>3</v>
      </c>
      <c r="W192" s="25">
        <v>2.4</v>
      </c>
      <c r="AG192" s="18" t="s">
        <v>57</v>
      </c>
      <c r="AH192" s="48">
        <f>J190+J193+J196+J199+J202</f>
        <v>805.85840411186052</v>
      </c>
      <c r="AI192" s="18">
        <f>F190+F193+F196+F199+F202</f>
        <v>11</v>
      </c>
      <c r="AJ192" s="1"/>
      <c r="AK192" s="1"/>
      <c r="AL192" s="1" t="s">
        <v>43</v>
      </c>
      <c r="AM192" s="17">
        <v>9.4855496883392085</v>
      </c>
      <c r="AN192" s="17">
        <v>7.2463949203491165</v>
      </c>
      <c r="AO192" s="22">
        <v>1.6087046623229919</v>
      </c>
      <c r="AQ192" s="1" t="s">
        <v>43</v>
      </c>
      <c r="AR192" s="22">
        <v>85.8</v>
      </c>
      <c r="AS192" s="22">
        <v>85.8</v>
      </c>
      <c r="AT192" s="22">
        <v>86</v>
      </c>
    </row>
    <row r="193" spans="1:46" ht="23" x14ac:dyDescent="0.4">
      <c r="A193" s="18"/>
      <c r="B193" s="19"/>
      <c r="C193" s="26">
        <v>30</v>
      </c>
      <c r="D193" s="26">
        <v>3</v>
      </c>
      <c r="E193" s="26">
        <v>5</v>
      </c>
      <c r="F193" s="26">
        <v>5</v>
      </c>
      <c r="G193" s="26">
        <v>506</v>
      </c>
      <c r="H193" s="26">
        <v>101.2</v>
      </c>
      <c r="I193" s="16">
        <v>53.796815395355118</v>
      </c>
      <c r="J193" s="16">
        <v>10.759363079071024</v>
      </c>
      <c r="K193" s="26">
        <v>5</v>
      </c>
      <c r="L193" s="26">
        <v>506</v>
      </c>
      <c r="M193" s="26">
        <v>101.2</v>
      </c>
      <c r="N193" s="16">
        <v>77.23711538314808</v>
      </c>
      <c r="O193" s="16">
        <v>15.447423076629615</v>
      </c>
      <c r="P193" s="26">
        <v>5</v>
      </c>
      <c r="Q193" s="26">
        <v>0</v>
      </c>
      <c r="R193" s="26">
        <v>517</v>
      </c>
      <c r="S193" s="26">
        <v>103.4</v>
      </c>
      <c r="T193" s="16">
        <v>44.113603591918789</v>
      </c>
      <c r="U193" s="26">
        <v>8.8227207183837582</v>
      </c>
      <c r="V193" s="26">
        <v>3</v>
      </c>
      <c r="W193" s="27">
        <v>2.2000000000000002</v>
      </c>
      <c r="AG193" s="18" t="s">
        <v>58</v>
      </c>
      <c r="AH193" s="48">
        <f>O188+O191+O194+O197+O200</f>
        <v>160.55092859268169</v>
      </c>
      <c r="AI193" s="18">
        <v>23</v>
      </c>
      <c r="AJ193" s="1"/>
      <c r="AK193" s="1"/>
      <c r="AL193" s="1" t="s">
        <v>44</v>
      </c>
      <c r="AM193" s="15">
        <v>9.6578900814056237</v>
      </c>
      <c r="AN193" s="15">
        <v>7.518448448181104</v>
      </c>
      <c r="AO193" s="24">
        <v>2.9764286994934022</v>
      </c>
      <c r="AQ193" s="1" t="s">
        <v>44</v>
      </c>
      <c r="AR193" s="24">
        <v>97.2</v>
      </c>
      <c r="AS193" s="24">
        <v>97.2</v>
      </c>
      <c r="AT193" s="24">
        <v>99.6</v>
      </c>
    </row>
    <row r="194" spans="1:46" ht="23" x14ac:dyDescent="0.4">
      <c r="A194" s="18"/>
      <c r="B194" s="19"/>
      <c r="C194" s="22">
        <v>50</v>
      </c>
      <c r="D194" s="22">
        <v>1</v>
      </c>
      <c r="E194" s="22">
        <v>5</v>
      </c>
      <c r="F194" s="22">
        <v>5</v>
      </c>
      <c r="G194" s="22">
        <v>694</v>
      </c>
      <c r="H194" s="22">
        <v>138.80000000000001</v>
      </c>
      <c r="I194" s="17">
        <v>78.338457822799498</v>
      </c>
      <c r="J194" s="17">
        <v>15.667691564559899</v>
      </c>
      <c r="K194" s="22">
        <v>5</v>
      </c>
      <c r="L194" s="22">
        <v>694</v>
      </c>
      <c r="M194" s="22">
        <v>138.80000000000001</v>
      </c>
      <c r="N194" s="17">
        <v>11.008412361145009</v>
      </c>
      <c r="O194" s="17">
        <v>2.2016824722290016</v>
      </c>
      <c r="P194" s="22">
        <v>5</v>
      </c>
      <c r="Q194" s="22">
        <v>3</v>
      </c>
      <c r="R194" s="22">
        <v>696</v>
      </c>
      <c r="S194" s="22">
        <v>139.19999999999999</v>
      </c>
      <c r="T194" s="17">
        <v>5.4166743755340434</v>
      </c>
      <c r="U194" s="22">
        <v>1.0833348751068086</v>
      </c>
      <c r="V194" s="22">
        <v>1</v>
      </c>
      <c r="W194" s="23">
        <v>0.4</v>
      </c>
      <c r="AG194" s="18" t="s">
        <v>59</v>
      </c>
      <c r="AH194" s="48">
        <f>O189+O192+O195+O198+O201</f>
        <v>735.90658931732014</v>
      </c>
      <c r="AI194" s="18">
        <v>15</v>
      </c>
      <c r="AJ194" s="1"/>
      <c r="AK194" s="1"/>
      <c r="AL194" s="1" t="s">
        <v>45</v>
      </c>
      <c r="AM194" s="16">
        <v>13.372939538955666</v>
      </c>
      <c r="AN194" s="16">
        <v>13.33041653633116</v>
      </c>
      <c r="AO194" s="26">
        <v>5.752296304702754</v>
      </c>
      <c r="AQ194" s="1" t="s">
        <v>45</v>
      </c>
      <c r="AR194" s="26">
        <v>101.2</v>
      </c>
      <c r="AS194" s="26">
        <v>101.2</v>
      </c>
      <c r="AT194" s="26">
        <v>103.4</v>
      </c>
    </row>
    <row r="195" spans="1:46" ht="23" x14ac:dyDescent="0.4">
      <c r="A195" s="18"/>
      <c r="B195" s="19"/>
      <c r="C195" s="24">
        <v>50</v>
      </c>
      <c r="D195" s="24">
        <v>2</v>
      </c>
      <c r="E195" s="24">
        <v>5</v>
      </c>
      <c r="F195" s="24">
        <v>5</v>
      </c>
      <c r="G195" s="24">
        <v>760</v>
      </c>
      <c r="H195" s="24">
        <v>152</v>
      </c>
      <c r="I195" s="15">
        <v>262.45063710212679</v>
      </c>
      <c r="J195" s="15">
        <v>52.49012742042536</v>
      </c>
      <c r="K195" s="24">
        <v>4</v>
      </c>
      <c r="L195" s="24">
        <v>762</v>
      </c>
      <c r="M195" s="24">
        <v>152.4</v>
      </c>
      <c r="N195" s="15">
        <v>747.50528550147783</v>
      </c>
      <c r="O195" s="15">
        <v>149.50105710029555</v>
      </c>
      <c r="P195" s="24">
        <v>5</v>
      </c>
      <c r="Q195" s="24">
        <v>0</v>
      </c>
      <c r="R195" s="24">
        <v>764</v>
      </c>
      <c r="S195" s="24">
        <v>152.80000000000001</v>
      </c>
      <c r="T195" s="15">
        <v>62.551874160766459</v>
      </c>
      <c r="U195" s="24">
        <v>12.510374832153293</v>
      </c>
      <c r="V195" s="24">
        <v>1</v>
      </c>
      <c r="W195" s="25">
        <v>1</v>
      </c>
      <c r="AG195" s="18" t="s">
        <v>60</v>
      </c>
      <c r="AH195" s="48">
        <f>O190+O193+O196+O199+O202</f>
        <v>817.88443422317368</v>
      </c>
      <c r="AI195" s="18">
        <v>10</v>
      </c>
      <c r="AJ195" s="1"/>
      <c r="AK195" s="1"/>
      <c r="AL195" s="1" t="s">
        <v>46</v>
      </c>
      <c r="AM195" s="17">
        <v>16.76659374237056</v>
      </c>
      <c r="AN195" s="17">
        <v>6.4988070964813174</v>
      </c>
      <c r="AO195" s="22">
        <v>1.9256647586822482</v>
      </c>
      <c r="AQ195" s="1" t="s">
        <v>46</v>
      </c>
      <c r="AR195" s="22">
        <v>138.80000000000001</v>
      </c>
      <c r="AS195" s="22">
        <v>138.80000000000001</v>
      </c>
      <c r="AT195" s="22">
        <v>139.19999999999999</v>
      </c>
    </row>
    <row r="196" spans="1:46" ht="23" x14ac:dyDescent="0.4">
      <c r="A196" s="18"/>
      <c r="B196" s="19"/>
      <c r="C196" s="26">
        <v>50</v>
      </c>
      <c r="D196" s="26">
        <v>3</v>
      </c>
      <c r="E196" s="26">
        <v>5</v>
      </c>
      <c r="F196" s="26">
        <v>1</v>
      </c>
      <c r="G196" s="26">
        <v>798</v>
      </c>
      <c r="H196" s="26">
        <v>159.6</v>
      </c>
      <c r="I196" s="16">
        <v>955.88963031768503</v>
      </c>
      <c r="J196" s="16">
        <v>191.177926063537</v>
      </c>
      <c r="K196" s="26">
        <v>0</v>
      </c>
      <c r="L196" s="26">
        <v>804</v>
      </c>
      <c r="M196" s="26">
        <v>160.80000000000001</v>
      </c>
      <c r="N196" s="16">
        <v>1000.104061365124</v>
      </c>
      <c r="O196" s="16">
        <v>200.0208122730248</v>
      </c>
      <c r="P196" s="26">
        <v>4</v>
      </c>
      <c r="Q196" s="26">
        <v>0</v>
      </c>
      <c r="R196" s="26">
        <v>803</v>
      </c>
      <c r="S196" s="26">
        <v>160.6</v>
      </c>
      <c r="T196" s="16">
        <v>469.8763217926014</v>
      </c>
      <c r="U196" s="26">
        <v>93.975264358520278</v>
      </c>
      <c r="V196" s="26">
        <v>3</v>
      </c>
      <c r="W196" s="27">
        <v>2.5</v>
      </c>
      <c r="AG196" s="18" t="s">
        <v>61</v>
      </c>
      <c r="AH196" s="18">
        <f>U188+U191+U194+U197+U200</f>
        <v>8.5528715133666839</v>
      </c>
      <c r="AI196" s="18">
        <f>P188+P191+P194+P197+P200</f>
        <v>25</v>
      </c>
      <c r="AJ196" s="1"/>
      <c r="AK196" s="1"/>
      <c r="AL196" s="1" t="s">
        <v>47</v>
      </c>
      <c r="AM196" s="15">
        <v>32.170011472702001</v>
      </c>
      <c r="AN196" s="15">
        <v>41.350487709045368</v>
      </c>
      <c r="AO196" s="24">
        <v>8.1452278614044111</v>
      </c>
      <c r="AQ196" s="1" t="s">
        <v>47</v>
      </c>
      <c r="AR196" s="24">
        <v>152</v>
      </c>
      <c r="AS196" s="24">
        <v>152.4</v>
      </c>
      <c r="AT196" s="24">
        <v>152.80000000000001</v>
      </c>
    </row>
    <row r="197" spans="1:46" ht="23" x14ac:dyDescent="0.4">
      <c r="A197" s="18"/>
      <c r="B197" s="19"/>
      <c r="C197" s="22">
        <v>75</v>
      </c>
      <c r="D197" s="22">
        <v>1</v>
      </c>
      <c r="E197" s="22">
        <v>5</v>
      </c>
      <c r="F197" s="22">
        <v>5</v>
      </c>
      <c r="G197" s="22">
        <v>1023</v>
      </c>
      <c r="H197" s="22">
        <v>204.6</v>
      </c>
      <c r="I197" s="17">
        <v>282.97348785400374</v>
      </c>
      <c r="J197" s="17">
        <v>56.594697570800747</v>
      </c>
      <c r="K197" s="22">
        <v>5</v>
      </c>
      <c r="L197" s="22">
        <v>1023</v>
      </c>
      <c r="M197" s="22">
        <v>204.6</v>
      </c>
      <c r="N197" s="17">
        <v>102.50502014160148</v>
      </c>
      <c r="O197" s="17">
        <v>20.501004028320295</v>
      </c>
      <c r="P197" s="22">
        <v>5</v>
      </c>
      <c r="Q197" s="22">
        <v>0</v>
      </c>
      <c r="R197" s="22">
        <v>1056</v>
      </c>
      <c r="S197" s="22">
        <v>211.2</v>
      </c>
      <c r="T197" s="17">
        <v>8.4465742111205788</v>
      </c>
      <c r="U197" s="22">
        <v>1.6893148422241158</v>
      </c>
      <c r="V197" s="22">
        <v>7</v>
      </c>
      <c r="W197" s="23">
        <v>6.6</v>
      </c>
      <c r="AG197" s="18" t="s">
        <v>62</v>
      </c>
      <c r="AH197" s="18">
        <f>U189+U192+U195+U198+U201</f>
        <v>41.207265424728348</v>
      </c>
      <c r="AI197" s="18">
        <f>P189+P192+P195+P198+P201</f>
        <v>25</v>
      </c>
      <c r="AJ197" s="1"/>
      <c r="AK197" s="1"/>
      <c r="AL197" s="1" t="s">
        <v>48</v>
      </c>
      <c r="AM197" s="16">
        <v>47.604383134841825</v>
      </c>
      <c r="AN197" s="16">
        <v>42.340968561172375</v>
      </c>
      <c r="AO197" s="26">
        <v>8.1967803478240775</v>
      </c>
      <c r="AQ197" s="1" t="s">
        <v>48</v>
      </c>
      <c r="AR197" s="26">
        <v>159.6</v>
      </c>
      <c r="AS197" s="26">
        <v>160.80000000000001</v>
      </c>
      <c r="AT197" s="26">
        <v>160.6</v>
      </c>
    </row>
    <row r="198" spans="1:46" ht="23" x14ac:dyDescent="0.4">
      <c r="A198" s="18"/>
      <c r="B198" s="19"/>
      <c r="C198" s="24">
        <v>75</v>
      </c>
      <c r="D198" s="24">
        <v>2</v>
      </c>
      <c r="E198" s="24">
        <v>5</v>
      </c>
      <c r="F198" s="24">
        <v>3</v>
      </c>
      <c r="G198" s="24">
        <v>1110</v>
      </c>
      <c r="H198" s="24">
        <v>222</v>
      </c>
      <c r="I198" s="15">
        <v>1253.243830442427</v>
      </c>
      <c r="J198" s="15">
        <v>250.64876608848539</v>
      </c>
      <c r="K198" s="24">
        <v>1</v>
      </c>
      <c r="L198" s="24">
        <v>1124</v>
      </c>
      <c r="M198" s="24">
        <v>224.8</v>
      </c>
      <c r="N198" s="15">
        <v>1399.117008924482</v>
      </c>
      <c r="O198" s="15">
        <v>279.82340178489642</v>
      </c>
      <c r="P198" s="24">
        <v>5</v>
      </c>
      <c r="Q198" s="24">
        <v>0</v>
      </c>
      <c r="R198" s="24">
        <v>1117</v>
      </c>
      <c r="S198" s="24">
        <v>223.4</v>
      </c>
      <c r="T198" s="15">
        <v>10.422925233840919</v>
      </c>
      <c r="U198" s="24">
        <v>2.0845850467681837</v>
      </c>
      <c r="V198" s="24">
        <v>4</v>
      </c>
      <c r="W198" s="25">
        <v>2.75</v>
      </c>
      <c r="AG198" s="18" t="s">
        <v>63</v>
      </c>
      <c r="AH198" s="18">
        <f>U190+U193+U196+U199+U202</f>
        <v>384.54826474189673</v>
      </c>
      <c r="AI198" s="18">
        <f>P190+P193+P196+P199+P202</f>
        <v>21</v>
      </c>
      <c r="AJ198" s="1"/>
      <c r="AK198" s="1"/>
      <c r="AL198" s="1" t="s">
        <v>49</v>
      </c>
      <c r="AM198" s="17">
        <v>152.34426822662323</v>
      </c>
      <c r="AN198" s="17">
        <v>112.08559627532929</v>
      </c>
      <c r="AO198" s="22">
        <v>4.3627685070037785</v>
      </c>
      <c r="AQ198" s="1" t="s">
        <v>49</v>
      </c>
      <c r="AR198" s="22">
        <v>204.6</v>
      </c>
      <c r="AS198" s="22">
        <v>204.6</v>
      </c>
      <c r="AT198" s="22">
        <v>211.2</v>
      </c>
    </row>
    <row r="199" spans="1:46" ht="23" x14ac:dyDescent="0.4">
      <c r="A199" s="18"/>
      <c r="B199" s="19"/>
      <c r="C199" s="26">
        <v>75</v>
      </c>
      <c r="D199" s="26">
        <v>3</v>
      </c>
      <c r="E199" s="26">
        <v>5</v>
      </c>
      <c r="F199" s="26">
        <v>0</v>
      </c>
      <c r="G199" s="26">
        <v>1177</v>
      </c>
      <c r="H199" s="26">
        <v>235.4</v>
      </c>
      <c r="I199" s="16">
        <v>1500.516376018521</v>
      </c>
      <c r="J199" s="16">
        <v>300.10327520370419</v>
      </c>
      <c r="K199" s="26">
        <v>0</v>
      </c>
      <c r="L199" s="26">
        <v>1174</v>
      </c>
      <c r="M199" s="26">
        <v>234.8</v>
      </c>
      <c r="N199" s="16">
        <v>1500.1556870937329</v>
      </c>
      <c r="O199" s="16">
        <v>300.0311374187466</v>
      </c>
      <c r="P199" s="26">
        <v>2</v>
      </c>
      <c r="Q199" s="26" t="s">
        <v>12</v>
      </c>
      <c r="R199" s="26">
        <v>1166</v>
      </c>
      <c r="S199" s="26">
        <v>233.2</v>
      </c>
      <c r="T199" s="16">
        <v>1141.7825474739047</v>
      </c>
      <c r="U199" s="26">
        <v>228.35650949478094</v>
      </c>
      <c r="V199" s="26" t="s">
        <v>12</v>
      </c>
      <c r="W199" s="27" t="s">
        <v>12</v>
      </c>
      <c r="AG199" s="1"/>
      <c r="AH199" s="1"/>
      <c r="AI199" s="1"/>
      <c r="AJ199" s="1"/>
      <c r="AK199" s="1"/>
      <c r="AL199" s="1" t="s">
        <v>50</v>
      </c>
      <c r="AM199" s="15">
        <v>164.89585456848118</v>
      </c>
      <c r="AN199" s="15">
        <v>200.04968106746628</v>
      </c>
      <c r="AO199" s="24">
        <v>77.05690689086893</v>
      </c>
      <c r="AQ199" s="1" t="s">
        <v>50</v>
      </c>
      <c r="AR199" s="24">
        <v>222</v>
      </c>
      <c r="AS199" s="24">
        <v>224.8</v>
      </c>
      <c r="AT199" s="24">
        <v>223.4</v>
      </c>
    </row>
    <row r="200" spans="1:46" ht="23" x14ac:dyDescent="0.4">
      <c r="A200" s="18"/>
      <c r="B200" s="19"/>
      <c r="C200" s="22">
        <v>100</v>
      </c>
      <c r="D200" s="22">
        <v>1</v>
      </c>
      <c r="E200" s="22">
        <v>5</v>
      </c>
      <c r="F200" s="22">
        <v>3</v>
      </c>
      <c r="G200" s="22">
        <v>1369</v>
      </c>
      <c r="H200" s="22">
        <v>273.8</v>
      </c>
      <c r="I200" s="17">
        <v>1129.0486242771126</v>
      </c>
      <c r="J200" s="17">
        <v>225.80972485542253</v>
      </c>
      <c r="K200" s="22">
        <v>3</v>
      </c>
      <c r="L200" s="22">
        <v>1363</v>
      </c>
      <c r="M200" s="22">
        <v>272.60000000000002</v>
      </c>
      <c r="N200" s="17">
        <v>683.44845294952302</v>
      </c>
      <c r="O200" s="17">
        <v>136.68969058990461</v>
      </c>
      <c r="P200" s="22">
        <v>5</v>
      </c>
      <c r="Q200" s="22">
        <v>0</v>
      </c>
      <c r="R200" s="22">
        <v>1370</v>
      </c>
      <c r="S200" s="22">
        <v>274</v>
      </c>
      <c r="T200" s="17">
        <v>24.443960189819311</v>
      </c>
      <c r="U200" s="22">
        <v>4.8887920379638619</v>
      </c>
      <c r="V200" s="22">
        <v>2</v>
      </c>
      <c r="W200" s="23">
        <v>1.5</v>
      </c>
      <c r="AG200" s="26"/>
      <c r="AH200" s="12" t="s">
        <v>31</v>
      </c>
      <c r="AI200" s="12" t="s">
        <v>32</v>
      </c>
      <c r="AJ200" s="1"/>
      <c r="AK200" s="1"/>
      <c r="AL200" s="1" t="s">
        <v>51</v>
      </c>
      <c r="AM200" s="16">
        <v>200.078501462936</v>
      </c>
      <c r="AN200" s="16">
        <v>200.04618144035268</v>
      </c>
      <c r="AO200" s="26">
        <v>167.16066002845724</v>
      </c>
      <c r="AQ200" s="1" t="s">
        <v>51</v>
      </c>
      <c r="AR200" s="26">
        <v>235.4</v>
      </c>
      <c r="AS200" s="26">
        <v>234.8</v>
      </c>
      <c r="AT200" s="26">
        <v>233.2</v>
      </c>
    </row>
    <row r="201" spans="1:46" ht="23" x14ac:dyDescent="0.4">
      <c r="A201" s="18"/>
      <c r="B201" s="19"/>
      <c r="C201" s="24">
        <v>100</v>
      </c>
      <c r="D201" s="24">
        <v>2</v>
      </c>
      <c r="E201" s="24">
        <v>5</v>
      </c>
      <c r="F201" s="24">
        <v>0</v>
      </c>
      <c r="G201" s="24">
        <v>1518</v>
      </c>
      <c r="H201" s="24">
        <v>303.60000000000002</v>
      </c>
      <c r="I201" s="15">
        <v>1500.8638432025889</v>
      </c>
      <c r="J201" s="15">
        <v>300.1727686405178</v>
      </c>
      <c r="K201" s="24">
        <v>0</v>
      </c>
      <c r="L201" s="24">
        <v>1497</v>
      </c>
      <c r="M201" s="24">
        <v>299.39999999999998</v>
      </c>
      <c r="N201" s="15">
        <v>1500.3217394351927</v>
      </c>
      <c r="O201" s="15">
        <v>300.06434788703854</v>
      </c>
      <c r="P201" s="24">
        <v>5</v>
      </c>
      <c r="Q201" s="24" t="s">
        <v>12</v>
      </c>
      <c r="R201" s="24">
        <v>1465</v>
      </c>
      <c r="S201" s="24">
        <v>293</v>
      </c>
      <c r="T201" s="15">
        <v>122.87260341644283</v>
      </c>
      <c r="U201" s="24">
        <v>24.574520683288565</v>
      </c>
      <c r="V201" s="24" t="s">
        <v>12</v>
      </c>
      <c r="W201" s="25" t="s">
        <v>12</v>
      </c>
      <c r="AG201" s="18" t="s">
        <v>55</v>
      </c>
      <c r="AH201" s="48">
        <f>H200+H197+H194+H191+H188</f>
        <v>762</v>
      </c>
      <c r="AI201" s="18">
        <v>23</v>
      </c>
      <c r="AJ201" s="1"/>
      <c r="AK201" s="1"/>
      <c r="AL201" s="1" t="s">
        <v>52</v>
      </c>
      <c r="AM201" s="17">
        <v>300.13238224983161</v>
      </c>
      <c r="AN201" s="17">
        <v>300.27101176977095</v>
      </c>
      <c r="AO201" s="22">
        <v>18.590444278717012</v>
      </c>
      <c r="AQ201" s="1" t="s">
        <v>52</v>
      </c>
      <c r="AR201" s="22">
        <v>273.8</v>
      </c>
      <c r="AS201" s="22">
        <v>272.60000000000002</v>
      </c>
      <c r="AT201" s="22">
        <v>274</v>
      </c>
    </row>
    <row r="202" spans="1:46" ht="23" x14ac:dyDescent="0.4">
      <c r="A202" s="18"/>
      <c r="B202" s="19"/>
      <c r="C202" s="26">
        <v>100</v>
      </c>
      <c r="D202" s="26">
        <v>3</v>
      </c>
      <c r="E202" s="26">
        <v>5</v>
      </c>
      <c r="F202" s="26">
        <v>0</v>
      </c>
      <c r="G202" s="26">
        <v>1599</v>
      </c>
      <c r="H202" s="26">
        <v>319.8</v>
      </c>
      <c r="I202" s="16">
        <v>1501.1672682762128</v>
      </c>
      <c r="J202" s="16">
        <v>300.23345365524256</v>
      </c>
      <c r="K202" s="26">
        <v>0</v>
      </c>
      <c r="L202" s="26">
        <v>1565</v>
      </c>
      <c r="M202" s="26">
        <v>313</v>
      </c>
      <c r="N202" s="16">
        <v>1500.207366943358</v>
      </c>
      <c r="O202" s="16">
        <v>300.04147338867159</v>
      </c>
      <c r="P202" s="26">
        <v>5</v>
      </c>
      <c r="Q202" s="26" t="s">
        <v>12</v>
      </c>
      <c r="R202" s="26">
        <v>1548</v>
      </c>
      <c r="S202" s="26">
        <v>309.60000000000002</v>
      </c>
      <c r="T202" s="16">
        <v>261.10415363311745</v>
      </c>
      <c r="U202" s="26">
        <v>52.22083072662349</v>
      </c>
      <c r="V202" s="26" t="s">
        <v>12</v>
      </c>
      <c r="W202" s="27" t="s">
        <v>12</v>
      </c>
      <c r="AG202" s="18" t="s">
        <v>56</v>
      </c>
      <c r="AH202" s="48">
        <f>H201+H198+H195+H192+H189</f>
        <v>845.2</v>
      </c>
      <c r="AI202" s="18">
        <v>18</v>
      </c>
      <c r="AJ202" s="1"/>
      <c r="AK202" s="1"/>
      <c r="AL202" s="1" t="s">
        <v>53</v>
      </c>
      <c r="AM202" s="15">
        <v>295.14192538261341</v>
      </c>
      <c r="AN202" s="15">
        <v>300.58116730054167</v>
      </c>
      <c r="AO202" s="24">
        <v>297.0855217456816</v>
      </c>
      <c r="AQ202" s="1" t="s">
        <v>53</v>
      </c>
      <c r="AR202" s="24">
        <v>303.60000000000002</v>
      </c>
      <c r="AS202" s="24">
        <v>299.39999999999998</v>
      </c>
      <c r="AT202" s="24">
        <v>293</v>
      </c>
    </row>
    <row r="203" spans="1:46" ht="23" x14ac:dyDescent="0.95">
      <c r="A203" s="33"/>
      <c r="B203" s="54" t="s">
        <v>4</v>
      </c>
      <c r="C203" s="34"/>
      <c r="D203" s="34"/>
      <c r="E203" s="28">
        <v>225</v>
      </c>
      <c r="F203" s="28">
        <f>SUM(F188:F202)</f>
        <v>52</v>
      </c>
      <c r="G203" s="28">
        <f t="shared" ref="G203:U203" si="24">SUM(G188:G202)</f>
        <v>12486</v>
      </c>
      <c r="H203" s="28">
        <f t="shared" si="24"/>
        <v>2497.2000000000003</v>
      </c>
      <c r="I203" s="29">
        <f t="shared" si="24"/>
        <v>8619.1686251163337</v>
      </c>
      <c r="J203" s="29">
        <f t="shared" si="24"/>
        <v>1723.8337250232667</v>
      </c>
      <c r="K203" s="28">
        <f t="shared" si="24"/>
        <v>48</v>
      </c>
      <c r="L203" s="28">
        <f t="shared" si="24"/>
        <v>12444</v>
      </c>
      <c r="M203" s="28">
        <f t="shared" si="24"/>
        <v>2488.7999999999997</v>
      </c>
      <c r="N203" s="29">
        <f t="shared" si="24"/>
        <v>8571.7097606658772</v>
      </c>
      <c r="O203" s="28">
        <f t="shared" si="24"/>
        <v>1714.3419521331757</v>
      </c>
      <c r="P203" s="28">
        <f t="shared" si="24"/>
        <v>71</v>
      </c>
      <c r="Q203" s="28">
        <f t="shared" si="24"/>
        <v>10</v>
      </c>
      <c r="R203" s="28">
        <f t="shared" si="24"/>
        <v>12466</v>
      </c>
      <c r="S203" s="28">
        <f t="shared" si="24"/>
        <v>2493.1999999999998</v>
      </c>
      <c r="T203" s="29">
        <f t="shared" si="24"/>
        <v>2171.5420083999588</v>
      </c>
      <c r="U203" s="28">
        <f t="shared" si="24"/>
        <v>434.30840167999173</v>
      </c>
      <c r="V203" s="28"/>
      <c r="W203" s="30"/>
      <c r="AG203" s="18" t="s">
        <v>57</v>
      </c>
      <c r="AH203" s="48">
        <f>H202+H199+H196+H193+H190</f>
        <v>890.00000000000011</v>
      </c>
      <c r="AI203" s="18">
        <v>11</v>
      </c>
      <c r="AJ203" s="1"/>
      <c r="AK203" s="1"/>
      <c r="AL203" s="1" t="s">
        <v>54</v>
      </c>
      <c r="AM203" s="16">
        <v>300.19453907012905</v>
      </c>
      <c r="AN203" s="16">
        <v>300.06021499633755</v>
      </c>
      <c r="AO203" s="26">
        <v>260.12627968788081</v>
      </c>
      <c r="AQ203" s="1" t="s">
        <v>54</v>
      </c>
      <c r="AR203" s="26">
        <v>319.8</v>
      </c>
      <c r="AS203" s="26">
        <v>313</v>
      </c>
      <c r="AT203" s="26">
        <v>309.60000000000002</v>
      </c>
    </row>
    <row r="204" spans="1:46" ht="23" x14ac:dyDescent="0.95">
      <c r="A204" s="33"/>
      <c r="B204" s="33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AG204" s="18" t="s">
        <v>58</v>
      </c>
      <c r="AH204" s="48">
        <f>M188+M191+M194+M197+M200</f>
        <v>760.80000000000007</v>
      </c>
      <c r="AI204" s="18">
        <v>23</v>
      </c>
      <c r="AJ204" s="1"/>
      <c r="AK204" s="1"/>
      <c r="AM204" s="17"/>
      <c r="AN204" s="17"/>
      <c r="AO204" s="22"/>
    </row>
    <row r="205" spans="1:46" ht="23" x14ac:dyDescent="0.95">
      <c r="A205" s="33"/>
      <c r="B205" s="33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AG205" s="18" t="s">
        <v>59</v>
      </c>
      <c r="AH205" s="48">
        <f>M189+M192+M195+M198+M201</f>
        <v>844.19999999999993</v>
      </c>
      <c r="AI205" s="18">
        <v>15</v>
      </c>
      <c r="AJ205" s="1"/>
      <c r="AK205" s="1"/>
      <c r="AM205" s="15"/>
      <c r="AN205" s="15"/>
      <c r="AO205" s="24"/>
    </row>
    <row r="206" spans="1:46" ht="23" x14ac:dyDescent="0.9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AG206" s="18" t="s">
        <v>60</v>
      </c>
      <c r="AH206" s="48">
        <f>M190+M193+M196+M199+M202</f>
        <v>883.8</v>
      </c>
      <c r="AI206" s="18">
        <v>10</v>
      </c>
      <c r="AJ206" s="1"/>
      <c r="AK206" s="1"/>
      <c r="AM206" s="16"/>
      <c r="AN206" s="16"/>
      <c r="AO206" s="26"/>
    </row>
    <row r="207" spans="1:46" ht="23" x14ac:dyDescent="0.9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AG207" s="18" t="s">
        <v>61</v>
      </c>
      <c r="AH207" s="18">
        <f>S188+S191+S194+S197+S200</f>
        <v>769.8</v>
      </c>
      <c r="AI207" s="18">
        <v>25</v>
      </c>
    </row>
    <row r="208" spans="1:46" ht="23" x14ac:dyDescent="0.95">
      <c r="A208" s="33"/>
      <c r="B208" s="33" t="s">
        <v>64</v>
      </c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AG208" s="18" t="s">
        <v>62</v>
      </c>
      <c r="AH208" s="18">
        <f>S189+S192+S195+S198+S201</f>
        <v>840.8</v>
      </c>
      <c r="AI208" s="18">
        <v>25</v>
      </c>
    </row>
    <row r="209" spans="1:35" ht="23" x14ac:dyDescent="0.95">
      <c r="A209" s="33"/>
      <c r="B209" s="33" t="s">
        <v>65</v>
      </c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AG209" s="18" t="s">
        <v>63</v>
      </c>
      <c r="AH209" s="18">
        <f>S190+S193+S196+S199+S202</f>
        <v>882.6</v>
      </c>
      <c r="AI209" s="18">
        <v>21</v>
      </c>
    </row>
    <row r="210" spans="1:35" ht="23" x14ac:dyDescent="0.95">
      <c r="A210" s="33"/>
      <c r="B210" s="33" t="s">
        <v>66</v>
      </c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</row>
    <row r="211" spans="1:35" ht="23" x14ac:dyDescent="0.95">
      <c r="B211" s="33" t="s">
        <v>67</v>
      </c>
    </row>
    <row r="212" spans="1:35" ht="23" x14ac:dyDescent="0.95">
      <c r="B212" s="33" t="s">
        <v>68</v>
      </c>
    </row>
  </sheetData>
  <mergeCells count="57">
    <mergeCell ref="P186:W186"/>
    <mergeCell ref="F54:J54"/>
    <mergeCell ref="K54:O54"/>
    <mergeCell ref="P54:W54"/>
    <mergeCell ref="F157:J157"/>
    <mergeCell ref="K157:O157"/>
    <mergeCell ref="P157:W157"/>
    <mergeCell ref="F78:J78"/>
    <mergeCell ref="K78:O78"/>
    <mergeCell ref="P78:W78"/>
    <mergeCell ref="F105:J105"/>
    <mergeCell ref="K105:O105"/>
    <mergeCell ref="P105:W105"/>
    <mergeCell ref="F129:J129"/>
    <mergeCell ref="B186:E186"/>
    <mergeCell ref="B129:E129"/>
    <mergeCell ref="B105:E105"/>
    <mergeCell ref="F186:J186"/>
    <mergeCell ref="K186:O186"/>
    <mergeCell ref="B157:E157"/>
    <mergeCell ref="BB78:BE78"/>
    <mergeCell ref="BF78:BH78"/>
    <mergeCell ref="AQ157:AR157"/>
    <mergeCell ref="AS157:AT157"/>
    <mergeCell ref="AU157:AV157"/>
    <mergeCell ref="K129:O129"/>
    <mergeCell ref="P129:W129"/>
    <mergeCell ref="BM78:BO78"/>
    <mergeCell ref="BQ78:BU78"/>
    <mergeCell ref="F2:J2"/>
    <mergeCell ref="K2:O2"/>
    <mergeCell ref="P2:W2"/>
    <mergeCell ref="BQ53:BU53"/>
    <mergeCell ref="Z74:AC74"/>
    <mergeCell ref="F26:J26"/>
    <mergeCell ref="K26:O26"/>
    <mergeCell ref="BB53:BE53"/>
    <mergeCell ref="BF53:BH53"/>
    <mergeCell ref="BM53:BO53"/>
    <mergeCell ref="AM25:AT25"/>
    <mergeCell ref="AQ59:AR59"/>
    <mergeCell ref="AS59:AT59"/>
    <mergeCell ref="AU59:AV59"/>
    <mergeCell ref="B2:E2"/>
    <mergeCell ref="AQ7:AR7"/>
    <mergeCell ref="AS7:AT7"/>
    <mergeCell ref="AU7:AV7"/>
    <mergeCell ref="AQ110:AR110"/>
    <mergeCell ref="AS110:AT110"/>
    <mergeCell ref="AU110:AV110"/>
    <mergeCell ref="B26:E26"/>
    <mergeCell ref="P26:W26"/>
    <mergeCell ref="AQ31:AR31"/>
    <mergeCell ref="AS31:AT31"/>
    <mergeCell ref="AU31:AV31"/>
    <mergeCell ref="B78:E78"/>
    <mergeCell ref="B54:E54"/>
  </mergeCells>
  <phoneticPr fontId="4" type="noConversion"/>
  <printOptions gridLines="1"/>
  <pageMargins left="0.7" right="0.7" top="0.75" bottom="0.75" header="0.3" footer="0.3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MARTINETTI SIMONE</dc:creator>
  <cp:lastModifiedBy>MARTINETTI SIMONE</cp:lastModifiedBy>
  <cp:lastPrinted>2024-05-12T21:05:30Z</cp:lastPrinted>
  <dcterms:created xsi:type="dcterms:W3CDTF">2024-05-12T07:43:08Z</dcterms:created>
  <dcterms:modified xsi:type="dcterms:W3CDTF">2024-05-15T08:32:48Z</dcterms:modified>
</cp:coreProperties>
</file>