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6D9515CF-0D2B-45B7-B64D-F104B1DB8CE2}" xr6:coauthVersionLast="47" xr6:coauthVersionMax="47" xr10:uidLastSave="{00000000-0000-0000-0000-000000000000}"/>
  <bookViews>
    <workbookView xWindow="3090" yWindow="-13620" windowWidth="21840" windowHeight="13020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H30" i="3" l="1"/>
  <c r="H29" i="3"/>
  <c r="H28" i="3"/>
  <c r="H27" i="3"/>
  <c r="H26" i="3"/>
  <c r="H25" i="3"/>
  <c r="H24" i="3"/>
  <c r="H21" i="3"/>
  <c r="H20" i="3"/>
  <c r="H19" i="3"/>
  <c r="H18" i="3"/>
  <c r="H14" i="3"/>
  <c r="H13" i="3"/>
  <c r="H12" i="3"/>
  <c r="H11" i="3"/>
  <c r="H10" i="3"/>
  <c r="H9" i="3"/>
  <c r="H8" i="3"/>
  <c r="H5" i="3"/>
  <c r="H4" i="3"/>
  <c r="H3" i="3"/>
  <c r="H2" i="3"/>
  <c r="C8" i="2"/>
  <c r="C7" i="2"/>
  <c r="C6" i="2"/>
  <c r="C5" i="2"/>
  <c r="C4" i="2"/>
  <c r="C3" i="2"/>
  <c r="C2" i="2"/>
  <c r="D8" i="2"/>
  <c r="D7" i="2"/>
  <c r="D6" i="2"/>
  <c r="D5" i="2"/>
  <c r="D4" i="2"/>
  <c r="D3" i="2"/>
  <c r="D2" i="2"/>
  <c r="E1" i="2"/>
  <c r="E2" i="2"/>
  <c r="E3" i="2"/>
  <c r="E4" i="2"/>
  <c r="E5" i="2"/>
  <c r="E6" i="2"/>
  <c r="E7" i="2"/>
  <c r="E8" i="2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<sst xmlns="http://schemas.openxmlformats.org/spreadsheetml/2006/main" count="837" uniqueCount="583">
  <si>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</si>
  <si>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</si>
  <si>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</si>
  <si>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</si>
  <si>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</si>
  <si>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</si>
  <si>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</si>
  <si>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</si>
  <si>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</si>
  <si>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</si>
  <si>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</si>
  <si>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</si>
  <si>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</si>
  <si>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</si>
  <si>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</si>
  <si>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</si>
  <si>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</si>
  <si>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</si>
  <si>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</si>
  <si>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</si>
  <si>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</si>
  <si>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</si>
  <si>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</si>
  <si>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</si>
  <si>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</si>
  <si>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</si>
  <si>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</si>
  <si>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</si>
  <si>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</si>
  <si>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</si>
  <si>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</si>
  <si>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</si>
  <si>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</si>
  <si>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</si>
  <si>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</si>
  <si>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</si>
  <si>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</si>
  <si>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</si>
  <si>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</si>
  <si>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</si>
  <si>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</si>
  <si>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</si>
  <si>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</si>
  <si>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</si>
  <si>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</si>
  <si>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</si>
  <si>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</si>
  <si>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</si>
  <si>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</si>
  <si>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</si>
  <si>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</si>
  <si>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</si>
  <si>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</si>
  <si>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</si>
  <si>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</si>
  <si>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</si>
  <si>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</si>
  <si>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</si>
  <si>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</si>
  <si>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</si>
  <si>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</si>
  <si>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</si>
  <si>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</si>
  <si>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</si>
  <si>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</si>
  <si>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</si>
  <si>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</si>
  <si>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</si>
  <si>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</si>
  <si>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</si>
  <si>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</si>
  <si>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</si>
  <si>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</si>
  <si>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</si>
  <si>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</si>
  <si>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</si>
  <si>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</si>
  <si>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</si>
  <si>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</si>
  <si>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</si>
  <si>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</si>
  <si>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</si>
  <si>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</si>
  <si>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</si>
  <si>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</si>
  <si>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</si>
  <si>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</si>
  <si>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</si>
  <si>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</si>
  <si>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</si>
  <si>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</si>
  <si>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</si>
  <si>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</si>
  <si>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</si>
  <si>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</si>
  <si>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</si>
  <si>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</si>
  <si>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</si>
  <si>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</si>
  <si>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</si>
  <si>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</si>
  <si>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</si>
  <si>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</si>
  <si>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</si>
  <si>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</si>
  <si>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</si>
  <si>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</si>
  <si>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</si>
  <si>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</si>
  <si>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</si>
  <si>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</si>
  <si>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</si>
  <si>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</si>
  <si>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</si>
  <si>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</si>
  <si>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</si>
  <si>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</si>
  <si>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</si>
  <si>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</si>
  <si>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</si>
  <si>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</si>
  <si>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</si>
  <si>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</si>
  <si>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</si>
  <si>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</si>
  <si>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</si>
  <si>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</si>
  <si>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</si>
  <si>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</si>
  <si>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</si>
  <si>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</si>
  <si>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</si>
  <si>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</si>
  <si>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</si>
  <si>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</si>
  <si>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</si>
  <si>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</si>
  <si>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</si>
  <si>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</si>
  <si>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</si>
  <si>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</si>
  <si>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</si>
  <si>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</si>
  <si>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</si>
  <si>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</si>
  <si>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</si>
  <si>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</si>
  <si>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</si>
  <si>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</si>
  <si>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</si>
  <si>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</si>
  <si>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</si>
  <si>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</si>
  <si>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</si>
  <si>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</si>
  <si>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</si>
  <si>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</si>
  <si>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</si>
  <si>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</si>
  <si>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</si>
  <si>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</si>
  <si>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</si>
  <si>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</si>
  <si>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</si>
  <si>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</si>
  <si>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</si>
  <si>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</si>
  <si>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</si>
  <si>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</si>
  <si>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</si>
  <si>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</si>
  <si>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</si>
  <si>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</si>
  <si>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</si>
  <si>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</si>
  <si>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</si>
  <si>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</si>
  <si>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</si>
  <si>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</si>
  <si>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</si>
  <si>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</si>
  <si>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</si>
  <si>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</si>
  <si>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</si>
  <si>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</si>
  <si>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</si>
  <si>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</si>
  <si>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</si>
  <si>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</si>
  <si>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</si>
  <si>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</si>
  <si>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</si>
  <si>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</si>
  <si>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</si>
  <si>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</si>
  <si>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</si>
  <si>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</si>
  <si>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</si>
  <si>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</si>
  <si>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</si>
  <si>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</si>
  <si>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</si>
  <si>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</si>
  <si>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</si>
  <si>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</si>
  <si>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</si>
  <si>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</si>
  <si>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</si>
  <si>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</si>
  <si>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</si>
  <si>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</si>
  <si>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</si>
  <si>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</si>
  <si>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</si>
  <si>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</si>
  <si>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</si>
  <si>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</si>
  <si>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</si>
  <si>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</si>
  <si>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</si>
  <si>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</si>
  <si>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</si>
  <si>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</si>
  <si>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</si>
  <si>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</si>
  <si>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</si>
  <si>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</si>
  <si>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</si>
  <si>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</si>
  <si>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</si>
  <si>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</si>
  <si>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</si>
  <si>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</si>
  <si>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</si>
  <si>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</si>
  <si>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</si>
  <si>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</si>
  <si>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</si>
  <si>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</si>
  <si>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</si>
  <si>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</si>
  <si>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</si>
  <si>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</si>
  <si>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</si>
  <si>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</si>
  <si>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</si>
  <si>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</si>
  <si>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</si>
  <si>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</si>
  <si>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</si>
  <si>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</si>
  <si>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</si>
  <si>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</si>
  <si>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</si>
  <si>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</si>
  <si>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</si>
  <si>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</si>
  <si>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</si>
  <si>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</si>
  <si>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</si>
  <si>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</si>
  <si>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</si>
  <si>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</si>
  <si>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</si>
  <si>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</si>
  <si>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</si>
  <si>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</si>
  <si>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</si>
  <si>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</si>
  <si>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</si>
  <si>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</si>
  <si>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</si>
  <si>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</si>
  <si>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</si>
  <si>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</si>
  <si>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</si>
  <si>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</si>
  <si>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</si>
  <si>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</si>
  <si>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</si>
  <si>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</si>
  <si>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</si>
  <si>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</si>
  <si>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</si>
  <si>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</si>
  <si>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</si>
  <si>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</si>
  <si>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</si>
  <si>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</si>
  <si>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</si>
  <si>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</si>
  <si>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</si>
  <si>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</si>
  <si>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</si>
  <si>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</si>
  <si>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</si>
  <si>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</si>
  <si>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</si>
  <si>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</si>
  <si>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</si>
  <si>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</si>
  <si>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</si>
  <si>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</si>
  <si>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</si>
  <si>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</si>
  <si>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</si>
  <si>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</si>
  <si>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</si>
  <si>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</si>
  <si>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</si>
  <si>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</si>
  <si>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</si>
  <si>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</si>
  <si>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</si>
  <si>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</si>
  <si>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</si>
  <si>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</si>
  <si>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</si>
  <si>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</si>
  <si>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</si>
  <si>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</si>
  <si>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</si>
  <si>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</si>
  <si>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</si>
  <si>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</si>
  <si>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</si>
  <si>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</si>
  <si>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</si>
  <si>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</si>
  <si>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</si>
  <si>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</si>
  <si>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</si>
  <si>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</si>
  <si>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</si>
  <si>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</si>
  <si>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</si>
  <si>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</si>
  <si>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</si>
  <si>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</si>
  <si>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</si>
  <si>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</si>
  <si>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</si>
  <si>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</si>
  <si>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</si>
  <si>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</si>
  <si>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</si>
  <si>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</si>
  <si>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</si>
  <si>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</si>
  <si>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</si>
  <si>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</si>
  <si>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</si>
  <si>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</si>
  <si>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</si>
  <si>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</si>
  <si>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</si>
  <si>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</si>
  <si>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</si>
  <si>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</si>
  <si>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</si>
  <si>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</si>
  <si>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</si>
  <si>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</si>
  <si>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</si>
  <si>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</si>
  <si>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</si>
  <si>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</si>
  <si>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</si>
  <si>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</si>
  <si>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</si>
  <si>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</si>
  <si>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</si>
  <si>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</si>
  <si>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</si>
  <si>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</si>
  <si>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</si>
  <si>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</si>
  <si>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</si>
  <si>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</si>
  <si>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</si>
  <si>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</si>
  <si>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</si>
  <si>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</si>
  <si>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</si>
  <si>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</si>
  <si>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</si>
  <si>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</si>
  <si>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</si>
  <si>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</si>
  <si>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</si>
  <si>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</si>
  <si>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</si>
  <si>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</si>
  <si>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</si>
  <si>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</si>
  <si>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</si>
  <si>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</si>
  <si>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</si>
  <si>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</si>
  <si>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</si>
  <si>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</si>
  <si>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</si>
  <si>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</si>
  <si>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</si>
  <si>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</si>
  <si>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</si>
  <si>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</si>
  <si>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</si>
  <si>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</si>
  <si>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</si>
  <si>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</si>
  <si>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</si>
  <si>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</si>
  <si>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</si>
  <si>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</si>
  <si>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</si>
  <si>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</si>
  <si>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</si>
  <si>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</si>
  <si>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</si>
  <si>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</si>
  <si>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</si>
  <si>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</si>
  <si>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</si>
  <si>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</si>
  <si>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</si>
  <si>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</si>
  <si>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</si>
  <si>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</si>
  <si>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</si>
  <si>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</si>
  <si>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</si>
  <si>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</si>
  <si>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</si>
  <si>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</si>
  <si>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</si>
  <si>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</si>
  <si>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</si>
  <si>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</si>
  <si>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</si>
  <si>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</si>
  <si>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</si>
  <si>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</si>
  <si>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</si>
  <si>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</si>
  <si>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</si>
  <si>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</si>
  <si>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</si>
  <si>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</si>
  <si>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</si>
  <si>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</si>
  <si>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</si>
  <si>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</si>
  <si>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</si>
  <si>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</si>
  <si>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</si>
  <si>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</si>
  <si>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</si>
  <si>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</si>
  <si>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</si>
  <si>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</si>
  <si>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</si>
  <si>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</si>
  <si>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</si>
  <si>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</si>
  <si>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</si>
  <si>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</si>
  <si>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</si>
  <si>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</si>
  <si>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</si>
  <si>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</si>
  <si>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</si>
  <si>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</si>
  <si>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</si>
  <si>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</si>
  <si>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</si>
  <si>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</si>
  <si>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</si>
  <si>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</si>
  <si>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</si>
  <si>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</si>
  <si>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</si>
  <si>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</si>
  <si>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</si>
  <si>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</si>
  <si>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</si>
  <si>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</si>
  <si>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</si>
  <si>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</si>
  <si>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</si>
  <si>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</si>
  <si>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</si>
  <si>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</si>
  <si>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</si>
  <si>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</si>
  <si>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</si>
  <si>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</si>
  <si>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</si>
  <si>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</si>
  <si>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</si>
  <si>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</si>
  <si>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</si>
  <si>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</si>
  <si>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</si>
  <si>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</si>
  <si>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</si>
  <si>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</si>
  <si>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</si>
  <si>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</si>
  <si>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</si>
  <si>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</si>
  <si>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</si>
  <si>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</si>
  <si>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</si>
  <si>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</si>
  <si>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</si>
  <si>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</si>
  <si>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</si>
  <si>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</si>
  <si>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</si>
  <si>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</si>
  <si>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</si>
  <si>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</si>
  <si>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</si>
  <si>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</si>
  <si>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</si>
  <si>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</si>
  <si>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</si>
  <si>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</si>
  <si>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</si>
  <si>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</si>
  <si>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</si>
  <si>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</si>
  <si>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</si>
  <si>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</si>
  <si>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</si>
  <si>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</si>
  <si>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</si>
  <si>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</si>
  <si>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</si>
  <si>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</si>
  <si>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</si>
  <si>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</si>
  <si>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</si>
  <si>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</si>
  <si>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</si>
  <si>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</si>
  <si>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</si>
  <si>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</si>
  <si>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</si>
  <si>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</si>
  <si>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</si>
  <si>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</si>
  <si>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</si>
  <si>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</si>
  <si>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</si>
  <si>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</si>
  <si>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</si>
  <si>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</si>
  <si>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</si>
  <si>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</si>
  <si>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</si>
  <si>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</si>
  <si>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</si>
  <si>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</si>
  <si>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</si>
  <si>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</si>
  <si>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</si>
  <si>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</si>
  <si>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 APPLICATA</t>
  </si>
  <si>
    <t>CONCATENA</t>
  </si>
  <si>
    <t>PUNTEGGIO</t>
  </si>
  <si>
    <t>ESITO</t>
  </si>
  <si>
    <t>ESITO SE</t>
  </si>
  <si>
    <t>ESITO CERCA VERT</t>
  </si>
  <si>
    <t>RESPINTO</t>
  </si>
  <si>
    <t>SUFFICIENTE</t>
  </si>
  <si>
    <t>DISCRETO</t>
  </si>
  <si>
    <t>BUONO</t>
  </si>
  <si>
    <t>CATEGORIA</t>
  </si>
  <si>
    <t>FORNITORE</t>
  </si>
  <si>
    <t>FATTURATO</t>
  </si>
  <si>
    <t>NUMERO FATTURE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</si>
</sst>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</numFmts>
  <fonts count="9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44" fontId="0" fillId="0" borderId="0" xfId="1" applyFont="1"/>
  </cellXfs>
  <cellStyles count="2">
    <cellStyle name="Normale" xfId="0" builtinId="0"/>
    <cellStyle name="Valuta" xfId="1" builtinId="4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8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59F2D99B-87BF-4DD3-9CB1-B418A6D0BA96}" name="Colonna1"/>
    <tableColumn id="5" xr3:uid="{075F50D8-BD8F-4DD8-B3B9-4769430DF94D}" name="Colonna2" dataDxfId="0">
      <calculatedColumnFormula>_xlfn.XLOOKUP(Table_1[[#This Row],[Column2]],$G$1:$G$5,$H$1:$H$5)</calculatedColumnFormula>
    </tableColumn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workbookViewId="0">
      <pane ySplit="1" topLeftCell="A2" activePane="bottomLeft" state="frozen"/>
      <selection pane="bottomLeft" activeCell="E2" sqref="E2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5.5546875" bestFit="1" customWidth="1"/>
    <col min="5" max="5" width="89.6640625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569</v>
      </c>
      <c r="E1" s="1" t="s">
        <v>570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+C2*0.2</f>
        <v>56200</v>
      </c>
      <c r="E2" s="4" t="str">
        <f>_xlfn.CONCAT(A2," ",B2)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 t="shared" ref="D3:D66" si="0">+C3*0.2</f>
        <v>64600</v>
      </c>
      <c r="E3" s="4" t="str">
        <f t="shared" ref="E3:E66" si="1">_xlfn.CONCAT(A3,"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 t="shared" si="0"/>
        <v>68800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 t="shared" si="0"/>
        <v>72200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 t="shared" si="0"/>
        <v>104200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 t="shared" si="0"/>
        <v>105400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 t="shared" si="0"/>
        <v>125200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 t="shared" si="0"/>
        <v>131200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 t="shared" si="0"/>
        <v>133200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 t="shared" si="0"/>
        <v>176400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 t="shared" si="0"/>
        <v>221600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 t="shared" si="0"/>
        <v>263200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 t="shared" si="0"/>
        <v>318800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 t="shared" si="0"/>
        <v>543800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f t="shared" si="0"/>
        <v>0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 t="shared" si="0"/>
        <v>818400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 t="shared" si="0"/>
        <v>2771800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 t="shared" si="0"/>
        <v>33400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 t="shared" si="0"/>
        <v>40400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 t="shared" si="0"/>
        <v>40600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 t="shared" si="0"/>
        <v>46800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 t="shared" si="0"/>
        <v>50400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 t="shared" si="0"/>
        <v>51800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 t="shared" si="0"/>
        <v>53800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 t="shared" si="0"/>
        <v>54200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 t="shared" si="0"/>
        <v>58400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 t="shared" si="0"/>
        <v>58600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 t="shared" si="0"/>
        <v>61400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 t="shared" si="0"/>
        <v>88000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 t="shared" si="0"/>
        <v>97400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 t="shared" si="0"/>
        <v>113200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 t="shared" si="0"/>
        <v>160400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 t="shared" si="0"/>
        <v>315800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 t="shared" si="0"/>
        <v>14000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 t="shared" si="0"/>
        <v>20800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 t="shared" si="0"/>
        <v>25400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 t="shared" si="0"/>
        <v>32400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 t="shared" si="0"/>
        <v>35800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 t="shared" si="0"/>
        <v>37200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 t="shared" si="0"/>
        <v>37200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 t="shared" si="0"/>
        <v>40600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 t="shared" si="0"/>
        <v>42400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 t="shared" si="0"/>
        <v>44400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 t="shared" si="0"/>
        <v>49000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 t="shared" si="0"/>
        <v>50200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 t="shared" si="0"/>
        <v>51400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 t="shared" si="0"/>
        <v>53800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 t="shared" si="0"/>
        <v>62800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 t="shared" si="0"/>
        <v>65000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 t="shared" si="0"/>
        <v>69400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 t="shared" si="0"/>
        <v>73800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 t="shared" si="0"/>
        <v>80400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 t="shared" si="0"/>
        <v>94200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 t="shared" si="0"/>
        <v>95200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 t="shared" si="0"/>
        <v>98400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 t="shared" si="0"/>
        <v>106200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 t="shared" si="0"/>
        <v>110400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 t="shared" si="0"/>
        <v>297400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 t="shared" si="0"/>
        <v>20200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 t="shared" si="0"/>
        <v>7600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 t="shared" si="0"/>
        <v>27400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 t="shared" si="0"/>
        <v>44400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 t="shared" ref="D67:D130" si="2">+C67*0.2</f>
        <v>100200</v>
      </c>
      <c r="E67" s="4" t="str">
        <f t="shared" ref="E67:E130" si="3"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 t="shared" si="2"/>
        <v>85600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 t="shared" si="2"/>
        <v>112200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 t="shared" si="2"/>
        <v>315600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 t="shared" si="2"/>
        <v>6800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 t="shared" si="2"/>
        <v>4000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 t="shared" si="2"/>
        <v>4600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 t="shared" si="2"/>
        <v>19600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 t="shared" si="2"/>
        <v>50200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 t="shared" si="2"/>
        <v>3000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 t="shared" si="2"/>
        <v>2800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 t="shared" si="2"/>
        <v>79800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 t="shared" si="2"/>
        <v>51800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 t="shared" si="2"/>
        <v>64800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 t="shared" si="2"/>
        <v>75600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 t="shared" si="2"/>
        <v>93800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 t="shared" si="2"/>
        <v>111200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 t="shared" si="2"/>
        <v>95200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 t="shared" si="2"/>
        <v>95400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 t="shared" si="2"/>
        <v>111200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 t="shared" si="2"/>
        <v>139000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 t="shared" si="2"/>
        <v>255800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 t="shared" si="2"/>
        <v>7000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 t="shared" si="2"/>
        <v>35000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 t="shared" si="2"/>
        <v>54400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 t="shared" si="2"/>
        <v>39600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 t="shared" si="2"/>
        <v>58000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 t="shared" si="2"/>
        <v>117800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 t="shared" si="2"/>
        <v>148600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 t="shared" si="2"/>
        <v>54200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 t="shared" si="2"/>
        <v>126400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 t="shared" si="2"/>
        <v>18000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 t="shared" si="2"/>
        <v>800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 t="shared" si="2"/>
        <v>1000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 t="shared" si="2"/>
        <v>8200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 t="shared" si="2"/>
        <v>147400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 t="shared" si="2"/>
        <v>182000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 t="shared" si="2"/>
        <v>48200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 t="shared" si="2"/>
        <v>22400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 t="shared" si="2"/>
        <v>22600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 t="shared" si="2"/>
        <v>24200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 t="shared" si="2"/>
        <v>32000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 t="shared" si="2"/>
        <v>39000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 t="shared" si="2"/>
        <v>43000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 t="shared" si="2"/>
        <v>64200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 t="shared" si="2"/>
        <v>122800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 t="shared" si="2"/>
        <v>6000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 t="shared" si="2"/>
        <v>6800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 t="shared" si="2"/>
        <v>7000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 t="shared" si="2"/>
        <v>15400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 t="shared" si="2"/>
        <v>144600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 t="shared" si="2"/>
        <v>148400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 t="shared" si="2"/>
        <v>155600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 t="shared" si="2"/>
        <v>175600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 t="shared" si="2"/>
        <v>176600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 t="shared" si="2"/>
        <v>182600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 t="shared" si="2"/>
        <v>225000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 t="shared" si="2"/>
        <v>6600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 t="shared" si="2"/>
        <v>10400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 t="shared" ref="D131:D194" si="4">+C131*0.2</f>
        <v>19400</v>
      </c>
      <c r="E131" s="4" t="str">
        <f t="shared" ref="E131:E194" si="5"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f t="shared" si="4"/>
        <v>0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 t="shared" si="4"/>
        <v>26200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 t="shared" si="4"/>
        <v>33800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 t="shared" si="4"/>
        <v>38000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 t="shared" si="4"/>
        <v>38200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 t="shared" si="4"/>
        <v>39400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 t="shared" si="4"/>
        <v>40200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 t="shared" si="4"/>
        <v>44000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 t="shared" si="4"/>
        <v>50000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 t="shared" si="4"/>
        <v>51400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 t="shared" si="4"/>
        <v>55600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 t="shared" si="4"/>
        <v>56000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 t="shared" si="4"/>
        <v>60000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 t="shared" si="4"/>
        <v>61000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 t="shared" si="4"/>
        <v>67000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 t="shared" si="4"/>
        <v>72000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 t="shared" si="4"/>
        <v>85800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 t="shared" si="4"/>
        <v>140200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 t="shared" si="4"/>
        <v>18000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 t="shared" si="4"/>
        <v>13800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 t="shared" si="4"/>
        <v>17800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 t="shared" si="4"/>
        <v>27600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 t="shared" si="4"/>
        <v>39200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 t="shared" si="4"/>
        <v>65800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 t="shared" si="4"/>
        <v>59000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 t="shared" si="4"/>
        <v>3800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 t="shared" si="4"/>
        <v>5200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 t="shared" si="4"/>
        <v>5600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 t="shared" si="4"/>
        <v>11200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 t="shared" si="4"/>
        <v>43200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 t="shared" si="4"/>
        <v>50000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 t="shared" si="4"/>
        <v>76400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 t="shared" si="4"/>
        <v>104800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 t="shared" si="4"/>
        <v>151400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 t="shared" si="4"/>
        <v>209000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 t="shared" si="4"/>
        <v>313600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 t="shared" si="4"/>
        <v>23400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 t="shared" si="4"/>
        <v>31600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 t="shared" si="4"/>
        <v>52000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 t="shared" si="4"/>
        <v>38600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 t="shared" si="4"/>
        <v>54000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 t="shared" si="4"/>
        <v>62800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 t="shared" si="4"/>
        <v>178800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 t="shared" si="4"/>
        <v>208000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 t="shared" si="4"/>
        <v>1600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 t="shared" si="4"/>
        <v>2000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 t="shared" si="4"/>
        <v>4800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 t="shared" si="4"/>
        <v>2200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 t="shared" si="4"/>
        <v>2000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 t="shared" si="4"/>
        <v>5200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 t="shared" si="4"/>
        <v>4400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 t="shared" si="4"/>
        <v>12600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 t="shared" si="4"/>
        <v>12600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 t="shared" si="4"/>
        <v>5200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 t="shared" si="4"/>
        <v>5000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 t="shared" si="4"/>
        <v>5000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 t="shared" si="4"/>
        <v>9200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 t="shared" si="4"/>
        <v>7400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 t="shared" si="4"/>
        <v>7400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 t="shared" ref="D195:D258" si="6">+C195*0.2</f>
        <v>2200</v>
      </c>
      <c r="E195" s="4" t="str">
        <f t="shared" ref="E195:E258" si="7"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 t="shared" si="6"/>
        <v>9200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 t="shared" si="6"/>
        <v>3800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 t="shared" si="6"/>
        <v>2600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 t="shared" si="6"/>
        <v>5200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 t="shared" si="6"/>
        <v>5200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 t="shared" si="6"/>
        <v>4000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 t="shared" si="6"/>
        <v>9800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 t="shared" si="6"/>
        <v>6600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 t="shared" si="6"/>
        <v>13600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 t="shared" si="6"/>
        <v>6600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 t="shared" si="6"/>
        <v>29400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 t="shared" si="6"/>
        <v>30200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 t="shared" si="6"/>
        <v>39400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 t="shared" si="6"/>
        <v>62000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 t="shared" si="6"/>
        <v>54200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 t="shared" si="6"/>
        <v>91600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 t="shared" si="6"/>
        <v>82400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 t="shared" si="6"/>
        <v>161400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 t="shared" si="6"/>
        <v>800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 t="shared" si="6"/>
        <v>16200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 t="shared" si="6"/>
        <v>25000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 t="shared" si="6"/>
        <v>19600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 t="shared" si="6"/>
        <v>28000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 t="shared" si="6"/>
        <v>1000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 t="shared" si="6"/>
        <v>1200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 t="shared" si="6"/>
        <v>1800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 t="shared" si="6"/>
        <v>1600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 t="shared" si="6"/>
        <v>2200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 t="shared" si="6"/>
        <v>4200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 t="shared" si="6"/>
        <v>2800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 t="shared" si="6"/>
        <v>4600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 t="shared" si="6"/>
        <v>10200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 t="shared" si="6"/>
        <v>39600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 t="shared" si="6"/>
        <v>33400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 t="shared" si="6"/>
        <v>19000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 t="shared" si="6"/>
        <v>28200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 t="shared" si="6"/>
        <v>70200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 t="shared" si="6"/>
        <v>82800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 t="shared" si="6"/>
        <v>12200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 t="shared" si="6"/>
        <v>178600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 t="shared" si="6"/>
        <v>197000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 t="shared" si="6"/>
        <v>59200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 t="shared" si="6"/>
        <v>137000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 t="shared" si="6"/>
        <v>227600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 t="shared" si="6"/>
        <v>266800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 t="shared" si="6"/>
        <v>6000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 t="shared" si="6"/>
        <v>6000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 t="shared" si="6"/>
        <v>81200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 t="shared" si="6"/>
        <v>39400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 t="shared" si="6"/>
        <v>129000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 t="shared" si="6"/>
        <v>129000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 t="shared" si="6"/>
        <v>51800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 t="shared" si="6"/>
        <v>129200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 t="shared" si="6"/>
        <v>51800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 t="shared" si="6"/>
        <v>129000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 t="shared" si="6"/>
        <v>175800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 t="shared" si="6"/>
        <v>51800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 t="shared" si="6"/>
        <v>54800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 t="shared" si="6"/>
        <v>195000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 t="shared" si="6"/>
        <v>96000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 t="shared" si="6"/>
        <v>237400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 t="shared" si="6"/>
        <v>166400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 t="shared" ref="D259:D322" si="8">+C259*0.2</f>
        <v>45400</v>
      </c>
      <c r="E259" s="4" t="str">
        <f t="shared" ref="E259:E322" si="9"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 t="shared" si="8"/>
        <v>19600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 t="shared" si="8"/>
        <v>238000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 t="shared" si="8"/>
        <v>60000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 t="shared" si="8"/>
        <v>481400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 t="shared" si="8"/>
        <v>204200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 t="shared" si="8"/>
        <v>129200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 t="shared" si="8"/>
        <v>51800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 t="shared" si="8"/>
        <v>38600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 t="shared" si="8"/>
        <v>19200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 t="shared" si="8"/>
        <v>118800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 t="shared" si="8"/>
        <v>56400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 t="shared" si="8"/>
        <v>362800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 t="shared" si="8"/>
        <v>38600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 t="shared" si="8"/>
        <v>130800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 t="shared" si="8"/>
        <v>145800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 t="shared" si="8"/>
        <v>126400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 t="shared" si="8"/>
        <v>48000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 t="shared" si="8"/>
        <v>191000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 t="shared" si="8"/>
        <v>225200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 t="shared" si="8"/>
        <v>59400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 t="shared" si="8"/>
        <v>129200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 t="shared" si="8"/>
        <v>142800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 t="shared" si="8"/>
        <v>161400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 t="shared" si="8"/>
        <v>118200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 t="shared" si="8"/>
        <v>183600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 t="shared" si="8"/>
        <v>253000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 t="shared" si="8"/>
        <v>51200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 t="shared" si="8"/>
        <v>74200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 t="shared" si="8"/>
        <v>91400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 t="shared" si="8"/>
        <v>128400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 t="shared" si="8"/>
        <v>314200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 t="shared" si="8"/>
        <v>151200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 t="shared" si="8"/>
        <v>314200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 t="shared" si="8"/>
        <v>543200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 t="shared" si="8"/>
        <v>128000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 t="shared" si="8"/>
        <v>51000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 t="shared" si="8"/>
        <v>82600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 t="shared" si="8"/>
        <v>72200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 t="shared" si="8"/>
        <v>108800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 t="shared" si="8"/>
        <v>135600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 t="shared" si="8"/>
        <v>210800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 t="shared" si="8"/>
        <v>96400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 t="shared" si="8"/>
        <v>144400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 t="shared" si="8"/>
        <v>53800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 t="shared" si="8"/>
        <v>74200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 t="shared" si="8"/>
        <v>92400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 t="shared" si="8"/>
        <v>108200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 t="shared" si="8"/>
        <v>129600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 t="shared" si="8"/>
        <v>128800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 t="shared" si="8"/>
        <v>180400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 t="shared" si="8"/>
        <v>144400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 t="shared" si="8"/>
        <v>291400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 t="shared" si="8"/>
        <v>357200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f t="shared" si="8"/>
        <v>0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 t="shared" si="8"/>
        <v>17000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 t="shared" si="8"/>
        <v>16800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 t="shared" si="8"/>
        <v>23000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 t="shared" si="8"/>
        <v>30400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 t="shared" si="8"/>
        <v>16400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 t="shared" si="8"/>
        <v>16800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 t="shared" si="8"/>
        <v>23000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 t="shared" si="8"/>
        <v>30600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 t="shared" ref="D323:D337" si="10">+C323*0.2</f>
        <v>16000</v>
      </c>
      <c r="E323" s="4" t="str">
        <f t="shared" ref="E323:E337" si="11"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 t="shared" si="10"/>
        <v>20400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 t="shared" si="10"/>
        <v>39600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 t="shared" si="10"/>
        <v>46600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 t="shared" si="10"/>
        <v>55800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 t="shared" si="10"/>
        <v>59600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 t="shared" si="10"/>
        <v>95600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 t="shared" si="10"/>
        <v>125200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 t="shared" si="10"/>
        <v>151400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 t="shared" si="10"/>
        <v>225600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 t="shared" si="10"/>
        <v>305400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 t="shared" si="10"/>
        <v>826800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 t="shared" si="10"/>
        <v>1370000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 t="shared" si="10"/>
        <v>2342400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I2" sqref="I2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8.6640625" bestFit="1" customWidth="1"/>
    <col min="5" max="5" width="10.6640625" bestFit="1" customWidth="1"/>
    <col min="6" max="6" width="7.33203125" customWidth="1"/>
    <col min="7" max="7" width="11.5546875" bestFit="1" customWidth="1"/>
    <col min="8" max="8" width="10.6640625" bestFit="1" customWidth="1"/>
    <col min="9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 t="s">
        <v>573</v>
      </c>
      <c r="D1" s="4" t="s">
        <v>574</v>
      </c>
      <c r="E1" s="4" t="str">
        <f>_xlfn.XLOOKUP(Table_1[[#This Row],[Column2]],$G$1:$G$5,$H$1:$H$5)</f>
        <v>ESITO</v>
      </c>
      <c r="F1" s="4"/>
      <c r="G1" s="4" t="s">
        <v>571</v>
      </c>
      <c r="H1" s="4" t="s">
        <v>572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>
        <f>IF(Table_1[[#This Row],[Column2]]=40,"SUFFICIENTE",IF(Table_1[[#This Row],[Column2]]=60,"DISCRETO",IF(Table_1[[#This Row],[Column2]]=70,"BUONO",IF(Table_1[[#This Row],[Column2]]=0,"RESPINTO"))))</f>
        <v>SUFFICIENTE</v>
      </c>
      <c r="D2" s="8" t="str">
        <f>VLOOKUP(B2,$G$2:$H$5,2)</f>
        <v>SUFFICIENTE</v>
      </c>
      <c r="E2" s="8" t="str">
        <f>_xlfn.XLOOKUP(Table_1[[#This Row],[Column2]],$G$1:$G$5,$H$1:$H$5)</f>
        <v>SUFFICIENTE</v>
      </c>
      <c r="F2" s="8"/>
      <c r="G2" s="8">
        <v>40</v>
      </c>
      <c r="H2" s="8" t="s">
        <v>576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>
        <f>IF(Table_1[[#This Row],[Column2]]=40,"SUFFICIENTE",IF(Table_1[[#This Row],[Column2]]=60,"DISCRETO",IF(Table_1[[#This Row],[Column2]]=70,"BUONO",IF(Table_1[[#This Row],[Column2]]=0,"RESPINTO"))))</f>
        <v>DISCRETO</v>
      </c>
      <c r="D3" s="8" t="str">
        <f t="shared" ref="D3:D8" si="0">VLOOKUP(B3,$G$2:$H$5,2)</f>
        <v>DISCRETO</v>
      </c>
      <c r="E3" s="8" t="str">
        <f>_xlfn.XLOOKUP(Table_1[[#This Row],[Column2]],$G$1:$G$5,$H$1:$H$5)</f>
        <v>DISCRETO</v>
      </c>
      <c r="F3" s="8"/>
      <c r="G3" s="8">
        <v>60</v>
      </c>
      <c r="H3" s="8" t="s">
        <v>577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>
        <f>IF(Table_1[[#This Row],[Column2]]=40,"SUFFICIENTE",IF(Table_1[[#This Row],[Column2]]=60,"DISCRETO",IF(Table_1[[#This Row],[Column2]]=70,"BUONO",IF(Table_1[[#This Row],[Column2]]=0,"RESPINTO"))))</f>
        <v>DISCRETO</v>
      </c>
      <c r="D4" s="8" t="str">
        <f t="shared" si="0"/>
        <v>DISCRETO</v>
      </c>
      <c r="E4" s="8" t="str">
        <f>_xlfn.XLOOKUP(Table_1[[#This Row],[Column2]],$G$1:$G$5,$H$1:$H$5)</f>
        <v>DISCRETO</v>
      </c>
      <c r="F4" s="8"/>
      <c r="G4" s="8">
        <v>70</v>
      </c>
      <c r="H4" s="8" t="s">
        <v>578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>
        <f>IF(Table_1[[#This Row],[Column2]]=40,"SUFFICIENTE",IF(Table_1[[#This Row],[Column2]]=60,"DISCRETO",IF(Table_1[[#This Row],[Column2]]=70,"BUONO",IF(Table_1[[#This Row],[Column2]]=0,"RESPINTO"))))</f>
        <v>SUFFICIENTE</v>
      </c>
      <c r="D5" s="8" t="str">
        <f t="shared" si="0"/>
        <v>SUFFICIENTE</v>
      </c>
      <c r="E5" s="8" t="str">
        <f>_xlfn.XLOOKUP(Table_1[[#This Row],[Column2]],$G$1:$G$5,$H$1:$H$5)</f>
        <v>SUFFICIENTE</v>
      </c>
      <c r="F5" s="8"/>
      <c r="G5" s="8">
        <v>0</v>
      </c>
      <c r="H5" s="8" t="s">
        <v>575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>
        <f>IF(Table_1[[#This Row],[Column2]]=40,"SUFFICIENTE",IF(Table_1[[#This Row],[Column2]]=60,"DISCRETO",IF(Table_1[[#This Row],[Column2]]=70,"BUONO",IF(Table_1[[#This Row],[Column2]]=0,"RESPINTO"))))</f>
        <v>BUONO</v>
      </c>
      <c r="D6" s="8" t="str">
        <f t="shared" si="0"/>
        <v>BUONO</v>
      </c>
      <c r="E6" s="8" t="str">
        <f>_xlfn.XLOOKUP(Table_1[[#This Row],[Column2]],$G$1:$G$5,$H$1:$H$5)</f>
        <v>BUONO</v>
      </c>
      <c r="F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>
        <f>IF(Table_1[[#This Row],[Column2]]=40,"SUFFICIENTE",IF(Table_1[[#This Row],[Column2]]=60,"DISCRETO",IF(Table_1[[#This Row],[Column2]]=70,"BUONO",IF(Table_1[[#This Row],[Column2]]=0,"RESPINTO"))))</f>
        <v>RESPINTO</v>
      </c>
      <c r="D7" s="8" t="e">
        <f t="shared" si="0"/>
        <v>#N/A</v>
      </c>
      <c r="E7" s="8" t="str">
        <f>_xlfn.XLOOKUP(Table_1[[#This Row],[Column2]],$G$1:$G$5,$H$1:$H$5)</f>
        <v>RESPINTO</v>
      </c>
      <c r="F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>
        <f>IF(Table_1[[#This Row],[Column2]]=40,"SUFFICIENTE",IF(Table_1[[#This Row],[Column2]]=60,"DISCRETO",IF(Table_1[[#This Row],[Column2]]=70,"BUONO",IF(Table_1[[#This Row],[Column2]]=0,"RESPINTO"))))</f>
        <v>RESPINTO</v>
      </c>
      <c r="D8" s="8" t="e">
        <f t="shared" si="0"/>
        <v>#N/A</v>
      </c>
      <c r="E8" s="8" t="str">
        <f>_xlfn.XLOOKUP(Table_1[[#This Row],[Column2]],$G$1:$G$5,$H$1:$H$5)</f>
        <v>RESPINTO</v>
      </c>
      <c r="F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J8" sqref="J8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14.5546875" bestFit="1" customWidth="1"/>
    <col min="8" max="8" width="22.77734375" bestFit="1" customWidth="1"/>
    <col min="9" max="9" width="8.6640625" customWidth="1"/>
    <col min="10" max="10" width="27.109375" bestFit="1" customWidth="1"/>
    <col min="11" max="12" width="8.6640625" customWidth="1"/>
    <col min="15" max="15" width="8.6640625" customWidth="1"/>
    <col min="16" max="16" width="12.88671875" bestFit="1" customWidth="1"/>
    <col min="17" max="17" width="12.44140625" bestFit="1" customWidth="1"/>
    <col min="18" max="24" width="8.6640625" customWidth="1"/>
  </cols>
  <sheetData>
    <row r="1" spans="1:24" ht="13.5" customHeight="1" x14ac:dyDescent="0.35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1" t="s">
        <v>579</v>
      </c>
      <c r="H1" s="11" t="s">
        <v>582</v>
      </c>
      <c r="I1" s="11"/>
      <c r="L1" s="11"/>
      <c r="O1" s="11"/>
      <c r="R1" s="11"/>
      <c r="S1" s="11"/>
      <c r="T1" s="11"/>
      <c r="U1" s="11"/>
      <c r="V1" s="11"/>
      <c r="W1" s="11"/>
      <c r="X1" s="11"/>
    </row>
    <row r="2" spans="1:24" ht="13.5" customHeight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3" t="s">
        <v>499</v>
      </c>
      <c r="H2">
        <f>COUNTIF($C$2:$C$80,G2)</f>
        <v>11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s="13" t="s">
        <v>558</v>
      </c>
      <c r="H3">
        <f t="shared" ref="H3:H24" si="0">COUNTIF($C$2:$C$80,G3)</f>
        <v>5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s="13" t="s">
        <v>506</v>
      </c>
      <c r="H4">
        <f t="shared" si="0"/>
        <v>4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s="13" t="s">
        <v>547</v>
      </c>
      <c r="H5">
        <f t="shared" si="0"/>
        <v>4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s="13"/>
    </row>
    <row r="7" spans="1:24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s="11" t="s">
        <v>580</v>
      </c>
      <c r="H7" s="11" t="s">
        <v>582</v>
      </c>
    </row>
    <row r="8" spans="1:24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s="13" t="s">
        <v>501</v>
      </c>
      <c r="H8">
        <f>COUNTIF($B$2:$B$80,G8)</f>
        <v>2</v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s="13" t="s">
        <v>507</v>
      </c>
      <c r="H9">
        <f>COUNTIF($B$2:$B$80,G9)</f>
        <v>1</v>
      </c>
      <c r="J9" s="13"/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s="13" t="s">
        <v>509</v>
      </c>
      <c r="H10">
        <f>COUNTIF($B$2:$B$80,G10)</f>
        <v>1</v>
      </c>
      <c r="J10" s="13"/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13" t="s">
        <v>511</v>
      </c>
      <c r="H11">
        <f>COUNTIF($B$2:$B$80,G11)</f>
        <v>1</v>
      </c>
      <c r="J11" s="13"/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s="13" t="s">
        <v>525</v>
      </c>
      <c r="H12">
        <f>COUNTIF($B$2:$B$80,G12)</f>
        <v>4</v>
      </c>
      <c r="J12" s="13"/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s="13" t="s">
        <v>528</v>
      </c>
      <c r="H13">
        <f>COUNTIF($B$2:$B$80,G13)</f>
        <v>2</v>
      </c>
      <c r="J13" s="13"/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s="13" t="s">
        <v>529</v>
      </c>
      <c r="H14">
        <f>COUNTIF($B$2:$B$80,G14)</f>
        <v>1</v>
      </c>
      <c r="J14" s="13"/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G15" s="13"/>
      <c r="J15" s="13"/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G16" s="13"/>
      <c r="J16" s="13"/>
    </row>
    <row r="17" spans="1:10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G17" s="11" t="s">
        <v>579</v>
      </c>
      <c r="H17" s="11" t="s">
        <v>581</v>
      </c>
      <c r="J17" s="13"/>
    </row>
    <row r="18" spans="1:10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G18" s="13" t="s">
        <v>499</v>
      </c>
      <c r="H18" s="15">
        <f>SUMIF($C$2:$C$80,G18,$D$2:$D$80)</f>
        <v>611780</v>
      </c>
      <c r="J18" s="13"/>
    </row>
    <row r="19" spans="1:10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  <c r="G19" s="13" t="s">
        <v>558</v>
      </c>
      <c r="H19" s="15">
        <f t="shared" ref="H19:H21" si="1">SUMIF($C$2:$C$80,G19,$D$2:$D$80)</f>
        <v>30860</v>
      </c>
      <c r="J19" s="13"/>
    </row>
    <row r="20" spans="1:10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G20" s="13" t="s">
        <v>506</v>
      </c>
      <c r="H20" s="15">
        <f t="shared" si="1"/>
        <v>54000</v>
      </c>
      <c r="J20" s="13"/>
    </row>
    <row r="21" spans="1:10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  <c r="G21" s="13" t="s">
        <v>547</v>
      </c>
      <c r="H21" s="15">
        <f t="shared" si="1"/>
        <v>6765600</v>
      </c>
      <c r="J21" s="13"/>
    </row>
    <row r="22" spans="1:10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G22" s="13"/>
      <c r="J22" s="13"/>
    </row>
    <row r="23" spans="1:10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G23" s="11" t="s">
        <v>580</v>
      </c>
      <c r="H23" s="11" t="s">
        <v>581</v>
      </c>
      <c r="J23" s="13"/>
    </row>
    <row r="24" spans="1:10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G24" s="13" t="s">
        <v>501</v>
      </c>
      <c r="H24" s="15">
        <f>SUMIF($B$2:$B$80,G24,$D$2:$D$80)</f>
        <v>73450</v>
      </c>
      <c r="J24" s="13"/>
    </row>
    <row r="25" spans="1:10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G25" s="13" t="s">
        <v>507</v>
      </c>
      <c r="H25" s="15">
        <f t="shared" ref="H25:H30" si="2">SUMIF($B$2:$B$80,G25,$D$2:$D$80)</f>
        <v>50800</v>
      </c>
      <c r="J25" s="13"/>
    </row>
    <row r="26" spans="1:10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  <c r="G26" s="13" t="s">
        <v>509</v>
      </c>
      <c r="H26" s="15">
        <f t="shared" si="2"/>
        <v>98450</v>
      </c>
      <c r="J26" s="13"/>
    </row>
    <row r="27" spans="1:10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  <c r="G27" s="13" t="s">
        <v>511</v>
      </c>
      <c r="H27" s="15">
        <f t="shared" si="2"/>
        <v>7950</v>
      </c>
      <c r="J27" s="13"/>
    </row>
    <row r="28" spans="1:10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  <c r="G28" s="13" t="s">
        <v>525</v>
      </c>
      <c r="H28" s="15">
        <f t="shared" si="2"/>
        <v>283000</v>
      </c>
      <c r="J28" s="13"/>
    </row>
    <row r="29" spans="1:10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  <c r="G29" s="13" t="s">
        <v>528</v>
      </c>
      <c r="H29" s="15">
        <f t="shared" si="2"/>
        <v>107700</v>
      </c>
      <c r="J29" s="13"/>
    </row>
    <row r="30" spans="1:10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  <c r="G30" s="13" t="s">
        <v>529</v>
      </c>
      <c r="H30" s="15">
        <f t="shared" si="2"/>
        <v>27270</v>
      </c>
      <c r="J30" s="13"/>
    </row>
    <row r="31" spans="1:10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  <c r="J31" s="13"/>
    </row>
    <row r="32" spans="1:10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  <c r="J32" s="13"/>
    </row>
    <row r="33" spans="1:10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  <c r="J33" s="13"/>
    </row>
    <row r="34" spans="1:10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  <c r="J34" s="13"/>
    </row>
    <row r="35" spans="1:10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  <c r="J35" s="13"/>
    </row>
    <row r="36" spans="1:10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  <c r="J36" s="13"/>
    </row>
    <row r="37" spans="1:10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  <c r="J37" s="13"/>
    </row>
    <row r="38" spans="1:10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  <c r="J38" s="13"/>
    </row>
    <row r="39" spans="1:10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  <c r="J39" s="13"/>
    </row>
    <row r="40" spans="1:10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  <c r="J40" s="13"/>
    </row>
    <row r="41" spans="1:10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  <c r="J41" s="13"/>
    </row>
    <row r="42" spans="1:10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  <c r="J42" s="13"/>
    </row>
    <row r="43" spans="1:10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  <c r="J43" s="13"/>
    </row>
    <row r="44" spans="1:10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  <c r="J44" s="13"/>
    </row>
    <row r="45" spans="1:10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  <c r="J45" s="13"/>
    </row>
    <row r="46" spans="1:10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  <c r="J46" s="13"/>
    </row>
    <row r="47" spans="1:10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  <c r="J47" s="13"/>
    </row>
    <row r="48" spans="1:10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  <c r="J48" s="13"/>
    </row>
    <row r="49" spans="1:10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  <c r="J49" s="13"/>
    </row>
    <row r="50" spans="1:10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10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10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10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10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10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10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10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10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10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10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10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10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10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10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simone santucci</cp:lastModifiedBy>
  <dcterms:created xsi:type="dcterms:W3CDTF">2005-04-12T12:35:30Z</dcterms:created>
  <dcterms:modified xsi:type="dcterms:W3CDTF">2025-02-11T20:43:02Z</dcterms:modified>
</cp:coreProperties>
</file>