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Equity Research Reports\"/>
    </mc:Choice>
  </mc:AlternateContent>
  <xr:revisionPtr revIDLastSave="0" documentId="13_ncr:1_{DA381A9C-9785-4246-998A-AE115086F205}" xr6:coauthVersionLast="47" xr6:coauthVersionMax="47" xr10:uidLastSave="{00000000-0000-0000-0000-000000000000}"/>
  <bookViews>
    <workbookView xWindow="9780" yWindow="45" windowWidth="26730" windowHeight="15045" xr2:uid="{1956F853-84B1-49AB-A50B-B169BC564448}"/>
  </bookViews>
  <sheets>
    <sheet name="Sheet1" sheetId="1" r:id="rId1"/>
    <sheet name="Revenues" sheetId="2" r:id="rId2"/>
    <sheet name="Margi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F23" i="1" l="1"/>
  <c r="E23" i="1"/>
  <c r="D23" i="1"/>
  <c r="C23" i="1"/>
  <c r="F10" i="2"/>
  <c r="E10" i="2"/>
  <c r="C10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D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E9" i="1"/>
  <c r="E10" i="1" s="1"/>
  <c r="F10" i="1"/>
  <c r="C10" i="1"/>
  <c r="D9" i="1"/>
  <c r="D10" i="1" s="1"/>
  <c r="M10" i="2" l="1"/>
  <c r="N10" i="2" l="1"/>
  <c r="L10" i="2"/>
  <c r="K10" i="2"/>
  <c r="O10" i="2" l="1"/>
  <c r="P10" i="2" l="1"/>
  <c r="Q10" i="2" l="1"/>
  <c r="R10" i="2" l="1"/>
  <c r="T10" i="2" l="1"/>
  <c r="S10" i="2"/>
</calcChain>
</file>

<file path=xl/sharedStrings.xml><?xml version="1.0" encoding="utf-8"?>
<sst xmlns="http://schemas.openxmlformats.org/spreadsheetml/2006/main" count="44" uniqueCount="28">
  <si>
    <t>Debt maturity schedule</t>
  </si>
  <si>
    <t>Year</t>
  </si>
  <si>
    <t>Thereafter</t>
  </si>
  <si>
    <t>Total</t>
  </si>
  <si>
    <t>NCLH</t>
  </si>
  <si>
    <t>$NCLH</t>
  </si>
  <si>
    <t>$LIND</t>
  </si>
  <si>
    <t>$RCL</t>
  </si>
  <si>
    <t>$CCL</t>
  </si>
  <si>
    <t>Cash&amp;MS MRQ</t>
  </si>
  <si>
    <t>$NCLH
(from 2022Q3 10Q)</t>
  </si>
  <si>
    <t>$LIND
(from 2021Q4 10K)</t>
  </si>
  <si>
    <t>$CCL
(from 2022Q4 10K)</t>
  </si>
  <si>
    <t>$RCL
(from 2022Q3 10Q)</t>
  </si>
  <si>
    <t>Ship count MRQ</t>
  </si>
  <si>
    <t>Amounts (in millions)</t>
  </si>
  <si>
    <t>RCL</t>
  </si>
  <si>
    <t>CCL</t>
  </si>
  <si>
    <t>LIND</t>
  </si>
  <si>
    <t>PP&amp;E MRQ</t>
  </si>
  <si>
    <t>Revenue, 2019FY</t>
  </si>
  <si>
    <t>Gross Margins</t>
  </si>
  <si>
    <t>Operating Margins</t>
  </si>
  <si>
    <t>Price as of 2023/02/15</t>
  </si>
  <si>
    <t>%Price to target</t>
  </si>
  <si>
    <t>Market Cap</t>
  </si>
  <si>
    <t>Price Target</t>
  </si>
  <si>
    <t>PP&amp;E/shipN (Avg ship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</si>
</sst>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0" fontId="1" fillId="0" borderId="0" xfId="0" applyFont="1" applyAlignment="1">
      <alignment horizontal="right" wrapText="1"/>
    </xf>
    <xf numFmtId="9" fontId="0" fillId="0" borderId="0" xfId="0" applyNumberFormat="1"/>
    <xf numFmtId="3" fontId="1" fillId="0" borderId="0" xfId="0" applyNumberFormat="1" applyFont="1" applyAlignment="1">
      <alignment horizontal="right"/>
    </xf>
    <xf numFmtId="8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compared</a:t>
            </a:r>
            <a:r>
              <a:rPr lang="en-US" baseline="0"/>
              <a:t> with 2014</a:t>
            </a:r>
            <a:r>
              <a:rPr lang="en-US"/>
              <a:t>,</a:t>
            </a:r>
            <a:r>
              <a:rPr lang="en-US" baseline="0"/>
              <a:t> nominal</a:t>
            </a:r>
            <a:r>
              <a:rPr lang="en-US"/>
              <a:t> (Historical and Estimates)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Revenues!$A$9</c:f>
              <c:strCache>
                <c:ptCount val="1"/>
                <c:pt idx="0">
                  <c:v>RCL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Revenues!$B$8:$T$8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Revenues!$B$9:$T$9</c:f>
              <c:numCache>
                <c:formatCode>0%</c:formatCode>
                <c:ptCount val="19"/>
                <c:pt idx="0">
                  <c:v>0</c:v>
                </c:pt>
                <c:pt idx="1">
                  <c:v>2.7895376268586736E-2</c:v>
                </c:pt>
                <c:pt idx="2">
                  <c:v>5.2338494895927568E-2</c:v>
                </c:pt>
                <c:pt idx="3">
                  <c:v>8.7197961516981781E-2</c:v>
                </c:pt>
                <c:pt idx="4">
                  <c:v>0.17587440039426072</c:v>
                </c:pt>
                <c:pt idx="5">
                  <c:v>0.35631217683466132</c:v>
                </c:pt>
                <c:pt idx="6">
                  <c:v>-0.72642471426570254</c:v>
                </c:pt>
                <c:pt idx="7">
                  <c:v>-0.81023296577207859</c:v>
                </c:pt>
                <c:pt idx="8">
                  <c:v>0.1431437826354649</c:v>
                </c:pt>
                <c:pt idx="9">
                  <c:v>0.42655133106244048</c:v>
                </c:pt>
                <c:pt idx="10">
                  <c:v>0.66176761855142519</c:v>
                </c:pt>
                <c:pt idx="11">
                  <c:v>0.70995887948941649</c:v>
                </c:pt>
                <c:pt idx="12">
                  <c:v>0.77835723466899309</c:v>
                </c:pt>
                <c:pt idx="13">
                  <c:v>0.84949152405575279</c:v>
                </c:pt>
                <c:pt idx="14">
                  <c:v>0.90497626977742551</c:v>
                </c:pt>
                <c:pt idx="15">
                  <c:v>0.96212555787074816</c:v>
                </c:pt>
                <c:pt idx="16">
                  <c:v>1.0209893246068709</c:v>
                </c:pt>
                <c:pt idx="17">
                  <c:v>1.0816190043450766</c:v>
                </c:pt>
                <c:pt idx="18">
                  <c:v>1.1440675744754292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5-45D7-B76F-DFB5448E83A8}"/>
            </c:ext>
          </c:extLst>
        </c:ser>
        <c:ser>
          <c:idx val="1"/>
          <c:order val="1"/>
          <c:tx>
            <c:strRef>
              <c:f>Revenues!$A$10</c:f>
              <c:strCache>
                <c:ptCount val="1"/>
                <c:pt idx="0">
                  <c:v>CCL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Revenues!$B$8:$T$8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Revenues!$B$10:$T$10</c:f>
              <c:numCache>
                <c:formatCode>0%</c:formatCode>
                <c:ptCount val="19"/>
                <c:pt idx="0">
                  <c:v>0</c:v>
                </c:pt>
                <c:pt idx="1">
                  <c:v>-1.0702593805086869E-2</c:v>
                </c:pt>
                <c:pt idx="2">
                  <c:v>3.1792999244522724E-2</c:v>
                </c:pt>
                <c:pt idx="3">
                  <c:v>0.10236716192394857</c:v>
                </c:pt>
                <c:pt idx="4">
                  <c:v>0.18868043314026695</c:v>
                </c:pt>
                <c:pt idx="5">
                  <c:v>0.31106774112314284</c:v>
                </c:pt>
                <c:pt idx="6">
                  <c:v>-0.64782170737849409</c:v>
                </c:pt>
                <c:pt idx="7">
                  <c:v>-0.87987912364643672</c:v>
                </c:pt>
                <c:pt idx="8">
                  <c:v>-0.23388315285822214</c:v>
                </c:pt>
                <c:pt idx="9">
                  <c:v>5.526196202952427E-2</c:v>
                </c:pt>
                <c:pt idx="10">
                  <c:v>0.34440707691727068</c:v>
                </c:pt>
                <c:pt idx="11">
                  <c:v>0.63355219180501732</c:v>
                </c:pt>
                <c:pt idx="12">
                  <c:v>0.69889427947721816</c:v>
                </c:pt>
                <c:pt idx="13">
                  <c:v>0.76685005065630696</c:v>
                </c:pt>
                <c:pt idx="14">
                  <c:v>0.81985555217599626</c:v>
                </c:pt>
                <c:pt idx="15">
                  <c:v>0.87445121874127607</c:v>
                </c:pt>
                <c:pt idx="16">
                  <c:v>0.93068475530351424</c:v>
                </c:pt>
                <c:pt idx="17">
                  <c:v>0.98860529796261987</c:v>
                </c:pt>
                <c:pt idx="18">
                  <c:v>1.0482634569014984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5-45D7-B76F-DFB5448E83A8}"/>
            </c:ext>
          </c:extLst>
        </c:ser>
        <c:ser>
          <c:idx val="2"/>
          <c:order val="2"/>
          <c:tx>
            <c:strRef>
              <c:f>Revenues!$A$11</c:f>
              <c:strCache>
                <c:ptCount val="1"/>
                <c:pt idx="0">
                  <c:v>NCLH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Revenues!$B$8:$T$8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Revenues!$B$11:$T$11</c:f>
              <c:numCache>
                <c:formatCode>0%</c:formatCode>
                <c:ptCount val="19"/>
                <c:pt idx="0">
                  <c:v>0</c:v>
                </c:pt>
                <c:pt idx="1">
                  <c:v>0.39003192700935418</c:v>
                </c:pt>
                <c:pt idx="2">
                  <c:v>0.55935416586689191</c:v>
                </c:pt>
                <c:pt idx="3">
                  <c:v>0.72628987677070134</c:v>
                </c:pt>
                <c:pt idx="4">
                  <c:v>0.93709131508567167</c:v>
                </c:pt>
                <c:pt idx="5">
                  <c:v>1.0673794259536513</c:v>
                </c:pt>
                <c:pt idx="6">
                  <c:v>-0.59054410278065694</c:v>
                </c:pt>
                <c:pt idx="7">
                  <c:v>-0.79270413451572042</c:v>
                </c:pt>
                <c:pt idx="8">
                  <c:v>0.58040199879713894</c:v>
                </c:pt>
                <c:pt idx="9">
                  <c:v>0.91223283483811035</c:v>
                </c:pt>
                <c:pt idx="10">
                  <c:v>1.2440636708790818</c:v>
                </c:pt>
                <c:pt idx="11">
                  <c:v>1.5758945069200525</c:v>
                </c:pt>
                <c:pt idx="12">
                  <c:v>1.7304481773352558</c:v>
                </c:pt>
                <c:pt idx="13">
                  <c:v>1.8669705862020187</c:v>
                </c:pt>
                <c:pt idx="14">
                  <c:v>1.9816494096500996</c:v>
                </c:pt>
                <c:pt idx="15">
                  <c:v>2.1009153860361041</c:v>
                </c:pt>
                <c:pt idx="16">
                  <c:v>2.2249520014775483</c:v>
                </c:pt>
                <c:pt idx="17">
                  <c:v>2.3539500815366505</c:v>
                </c:pt>
                <c:pt idx="18">
                  <c:v>2.4881080847981165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5-45D7-B76F-DFB5448E83A8}"/>
            </c:ext>
          </c:extLst>
        </c:ser>
        <c:ser>
          <c:idx val="3"/>
          <c:order val="3"/>
          <c:tx>
            <c:strRef>
              <c:f>Revenues!$A$12</c:f>
              <c:strCache>
                <c:ptCount val="1"/>
                <c:pt idx="0">
                  <c:v>LIND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Revenues!$B$8:$T$8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Revenues!$B$12:$T$12</c:f>
              <c:numCache>
                <c:formatCode>0%</c:formatCode>
                <c:ptCount val="19"/>
                <c:pt idx="0">
                  <c:v>0</c:v>
                </c:pt>
                <c:pt idx="1">
                  <c:v>5.8077487037625053E-2</c:v>
                </c:pt>
                <c:pt idx="2">
                  <c:v>0.22113887503212259</c:v>
                </c:pt>
                <c:pt idx="3">
                  <c:v>0.34286678860621089</c:v>
                </c:pt>
                <c:pt idx="4">
                  <c:v>0.56069515617835419</c:v>
                </c:pt>
                <c:pt idx="5">
                  <c:v>0.7287701741921504</c:v>
                </c:pt>
                <c:pt idx="6">
                  <c:v>-0.58502259912626786</c:v>
                </c:pt>
                <c:pt idx="7">
                  <c:v>-0.25875369723721275</c:v>
                </c:pt>
                <c:pt idx="8">
                  <c:v>1.2590358713890528</c:v>
                </c:pt>
                <c:pt idx="9">
                  <c:v>2.1626502199446733</c:v>
                </c:pt>
                <c:pt idx="10">
                  <c:v>2.9533127749308417</c:v>
                </c:pt>
                <c:pt idx="11">
                  <c:v>3.4277103079225437</c:v>
                </c:pt>
                <c:pt idx="12">
                  <c:v>3.9590355448732488</c:v>
                </c:pt>
                <c:pt idx="13">
                  <c:v>4.3557583884631095</c:v>
                </c:pt>
                <c:pt idx="14">
                  <c:v>4.6235463078862642</c:v>
                </c:pt>
                <c:pt idx="15">
                  <c:v>4.904723623280578</c:v>
                </c:pt>
                <c:pt idx="16">
                  <c:v>5.1999598044446076</c:v>
                </c:pt>
                <c:pt idx="17">
                  <c:v>5.5099577946668381</c:v>
                </c:pt>
                <c:pt idx="18">
                  <c:v>5.8354556844001797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25-45D7-B76F-DFB5448E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02095"/>
        <c:axId val="442302511"/>
      </c:scatterChart>
      <c:valAx>
        <c:axId val="44230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2511"/>
        <c:crosses val="autoZero"/>
        <c:crossBetween val="midCat"/>
      </c:valAx>
      <c:valAx>
        <c:axId val="44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Margins </a:t>
            </a:r>
            <a:r>
              <a:rPr lang="en-US" sz="1400" b="0" i="0" u="none" strike="noStrike" baseline="0">
                <a:effectLst/>
              </a:rPr>
              <a:t>(Historicals and Estimates) </a:t>
            </a:r>
            <a:r>
              <a:rPr lang="en-US"/>
              <a:t>*2021 omitted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Margins!$A$3</c:f>
              <c:strCache>
                <c:ptCount val="1"/>
                <c:pt idx="0">
                  <c:v>RCL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Margins!$B$2:$T$2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Margins!$B$3:$T$3</c:f>
              <c:numCache>
                <c:formatCode>0%</c:formatCode>
                <c:ptCount val="19"/>
                <c:pt idx="0">
                  <c:v>0.34277798427441097</c:v>
                </c:pt>
                <c:pt idx="1">
                  <c:v>0.38554922419018034</c:v>
                </c:pt>
                <c:pt idx="2">
                  <c:v>0.40969055202073346</c:v>
                </c:pt>
                <c:pt idx="3">
                  <c:v>0.44218016443624697</c:v>
                </c:pt>
                <c:pt idx="4">
                  <c:v>0.44572106304831671</c:v>
                </c:pt>
                <c:pt idx="5">
                  <c:v>0.44635467990642019</c:v>
                </c:pt>
                <c:pt idx="6">
                  <c:v>-0.25187148707106333</c:v>
                </c:pt>
                <c:pt idx="8">
                  <c:v>0.26452570694533045</c:v>
                </c:pt>
                <c:pt idx="9">
                  <c:v>0.35880529765127889</c:v>
                </c:pt>
                <c:pt idx="10">
                  <c:v>0.40506636681267544</c:v>
                </c:pt>
                <c:pt idx="11">
                  <c:v>0.40526045868682609</c:v>
                </c:pt>
                <c:pt idx="12">
                  <c:v>0.41141778345293178</c:v>
                </c:pt>
                <c:pt idx="13">
                  <c:v>0.41705645943587949</c:v>
                </c:pt>
                <c:pt idx="14">
                  <c:v>0.41703446056405169</c:v>
                </c:pt>
                <c:pt idx="15">
                  <c:v>0.41591031058149286</c:v>
                </c:pt>
                <c:pt idx="16">
                  <c:v>0.41477879542907486</c:v>
                </c:pt>
                <c:pt idx="17">
                  <c:v>0.41363986935346791</c:v>
                </c:pt>
                <c:pt idx="18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5-4AA1-9DBE-25DE5206AA04}"/>
            </c:ext>
          </c:extLst>
        </c:ser>
        <c:ser>
          <c:idx val="1"/>
          <c:order val="1"/>
          <c:tx>
            <c:strRef>
              <c:f>Margins!$A$4</c:f>
              <c:strCache>
                <c:ptCount val="1"/>
                <c:pt idx="0">
                  <c:v>CCL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Margins!$B$2:$T$2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Margins!$B$4:$T$4</c:f>
              <c:numCache>
                <c:formatCode>0%</c:formatCode>
                <c:ptCount val="19"/>
                <c:pt idx="0">
                  <c:v>0.35400402921178542</c:v>
                </c:pt>
                <c:pt idx="1">
                  <c:v>0.40868015782105127</c:v>
                </c:pt>
                <c:pt idx="2">
                  <c:v>0.43675636097382392</c:v>
                </c:pt>
                <c:pt idx="3">
                  <c:v>0.40959451741861791</c:v>
                </c:pt>
                <c:pt idx="4">
                  <c:v>0.42217043588792968</c:v>
                </c:pt>
                <c:pt idx="5">
                  <c:v>0.39303721488595439</c:v>
                </c:pt>
                <c:pt idx="6">
                  <c:v>-0.20253843403646765</c:v>
                </c:pt>
                <c:pt idx="8">
                  <c:v>0.27693319089489687</c:v>
                </c:pt>
                <c:pt idx="9">
                  <c:v>0.25602937595842612</c:v>
                </c:pt>
                <c:pt idx="10">
                  <c:v>0.2592813745439338</c:v>
                </c:pt>
                <c:pt idx="11">
                  <c:v>0.37518763630590063</c:v>
                </c:pt>
                <c:pt idx="12">
                  <c:v>0.38198614067945752</c:v>
                </c:pt>
                <c:pt idx="13">
                  <c:v>0.38835822029224493</c:v>
                </c:pt>
                <c:pt idx="14">
                  <c:v>0.3884007820567697</c:v>
                </c:pt>
                <c:pt idx="15">
                  <c:v>0.38844218861273111</c:v>
                </c:pt>
                <c:pt idx="16">
                  <c:v>0.38738923765257172</c:v>
                </c:pt>
                <c:pt idx="17">
                  <c:v>0.38632961149902234</c:v>
                </c:pt>
                <c:pt idx="18">
                  <c:v>0.38526327086976853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5-4AA1-9DBE-25DE5206AA04}"/>
            </c:ext>
          </c:extLst>
        </c:ser>
        <c:ser>
          <c:idx val="2"/>
          <c:order val="2"/>
          <c:tx>
            <c:strRef>
              <c:f>Margins!$A$5</c:f>
              <c:strCache>
                <c:ptCount val="1"/>
                <c:pt idx="0">
                  <c:v>NCLH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Margins!$B$2:$T$2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Margins!$B$5:$T$5</c:f>
              <c:numCache>
                <c:formatCode>0%</c:formatCode>
                <c:ptCount val="19"/>
                <c:pt idx="0">
                  <c:v>0.37724992642072003</c:v>
                </c:pt>
                <c:pt idx="1">
                  <c:v>0.38885974988222294</c:v>
                </c:pt>
                <c:pt idx="2">
                  <c:v>0.41527246482303098</c:v>
                </c:pt>
                <c:pt idx="3">
                  <c:v>0.43225655209477087</c:v>
                </c:pt>
                <c:pt idx="4">
                  <c:v>0.4422754976577653</c:v>
                </c:pt>
                <c:pt idx="5">
                  <c:v>0.43312835209319156</c:v>
                </c:pt>
                <c:pt idx="6">
                  <c:v>-0.3228273863005991</c:v>
                </c:pt>
                <c:pt idx="8">
                  <c:v>0.13228806754131017</c:v>
                </c:pt>
                <c:pt idx="9">
                  <c:v>0.25800812001316725</c:v>
                </c:pt>
                <c:pt idx="10">
                  <c:v>0.34082718436866138</c:v>
                </c:pt>
                <c:pt idx="11">
                  <c:v>0.40461377274140448</c:v>
                </c:pt>
                <c:pt idx="12">
                  <c:v>0.42091899413614026</c:v>
                </c:pt>
                <c:pt idx="13">
                  <c:v>0.43084664592613281</c:v>
                </c:pt>
                <c:pt idx="14">
                  <c:v>0.43522310960017835</c:v>
                </c:pt>
                <c:pt idx="15">
                  <c:v>0.43956374742576898</c:v>
                </c:pt>
                <c:pt idx="16">
                  <c:v>0.44327637260666725</c:v>
                </c:pt>
                <c:pt idx="17">
                  <c:v>0.44696175004563293</c:v>
                </c:pt>
                <c:pt idx="18">
                  <c:v>0.45062009593637314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5-4AA1-9DBE-25DE5206AA04}"/>
            </c:ext>
          </c:extLst>
        </c:ser>
        <c:ser>
          <c:idx val="3"/>
          <c:order val="3"/>
          <c:tx>
            <c:strRef>
              <c:f>Margins!$A$6</c:f>
              <c:strCache>
                <c:ptCount val="1"/>
                <c:pt idx="0">
                  <c:v>LIND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Margins!$B$2:$T$2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Margins!$B$6:$T$6</c:f>
              <c:numCache>
                <c:formatCode>0%</c:formatCode>
                <c:ptCount val="19"/>
                <c:pt idx="0">
                  <c:v>0.54650582740011788</c:v>
                </c:pt>
                <c:pt idx="1">
                  <c:v>0.54560087625306575</c:v>
                </c:pt>
                <c:pt idx="2">
                  <c:v>0.50906142457478154</c:v>
                </c:pt>
                <c:pt idx="3">
                  <c:v>0.49146729504998049</c:v>
                </c:pt>
                <c:pt idx="4">
                  <c:v>0.50362892029935358</c:v>
                </c:pt>
                <c:pt idx="5">
                  <c:v>0.51441312775073589</c:v>
                </c:pt>
                <c:pt idx="6">
                  <c:v>0.1144421778619651</c:v>
                </c:pt>
                <c:pt idx="8">
                  <c:v>0.34065389917158506</c:v>
                </c:pt>
                <c:pt idx="9">
                  <c:v>0.36312206460649782</c:v>
                </c:pt>
                <c:pt idx="10">
                  <c:v>0.37163048091741435</c:v>
                </c:pt>
                <c:pt idx="11">
                  <c:v>0.42514055666155404</c:v>
                </c:pt>
                <c:pt idx="12">
                  <c:v>0.47202282469965312</c:v>
                </c:pt>
                <c:pt idx="13">
                  <c:v>0.49684731792875303</c:v>
                </c:pt>
                <c:pt idx="14">
                  <c:v>0.50646821328789871</c:v>
                </c:pt>
                <c:pt idx="15">
                  <c:v>0.51590416202547684</c:v>
                </c:pt>
                <c:pt idx="16">
                  <c:v>0.52431559928317373</c:v>
                </c:pt>
                <c:pt idx="17">
                  <c:v>0.53257689131846708</c:v>
                </c:pt>
                <c:pt idx="18">
                  <c:v>0.54069077660561327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5-4AA1-9DBE-25DE5206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70895"/>
        <c:axId val="600962575"/>
      </c:scatterChart>
      <c:valAx>
        <c:axId val="6009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575"/>
        <c:crosses val="autoZero"/>
        <c:crossBetween val="midCat"/>
      </c:valAx>
      <c:valAx>
        <c:axId val="6009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Margins </a:t>
            </a:r>
            <a:r>
              <a:rPr lang="en-US" sz="1400" b="0" i="0" u="none" strike="noStrike" baseline="0">
                <a:effectLst/>
              </a:rPr>
              <a:t>(Historicals and Estimates) </a:t>
            </a:r>
            <a:r>
              <a:rPr lang="en-US"/>
              <a:t>*2020/20</a:t>
            </a:r>
            <a:r>
              <a:rPr lang="en-US" baseline="0"/>
              <a:t>21 omitted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Margins!$A$10</c:f>
              <c:strCache>
                <c:ptCount val="1"/>
                <c:pt idx="0">
                  <c:v>RCL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Margins!$B$9:$T$9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Margins!$B$10:$T$10</c:f>
              <c:numCache>
                <c:formatCode>0%</c:formatCode>
                <c:ptCount val="19"/>
                <c:pt idx="0">
                  <c:v>0.11665120728693519</c:v>
                </c:pt>
                <c:pt idx="1">
                  <c:v>0.10542542718641969</c:v>
                </c:pt>
                <c:pt idx="2">
                  <c:v>0.1738671110891411</c:v>
                </c:pt>
                <c:pt idx="3">
                  <c:v>0.19870424146176682</c:v>
                </c:pt>
                <c:pt idx="4">
                  <c:v>0.19958225500140625</c:v>
                </c:pt>
                <c:pt idx="5">
                  <c:v>0.19018831472851352</c:v>
                </c:pt>
                <c:pt idx="8">
                  <c:v>-5.2124541473663778E-2</c:v>
                </c:pt>
                <c:pt idx="9">
                  <c:v>8.8805297651278911E-2</c:v>
                </c:pt>
                <c:pt idx="10">
                  <c:v>0.16506636681267545</c:v>
                </c:pt>
                <c:pt idx="11">
                  <c:v>0.17526045868682605</c:v>
                </c:pt>
                <c:pt idx="12">
                  <c:v>0.18141778345293175</c:v>
                </c:pt>
                <c:pt idx="13">
                  <c:v>0.1870564594358794</c:v>
                </c:pt>
                <c:pt idx="14">
                  <c:v>0.2070344605640517</c:v>
                </c:pt>
                <c:pt idx="15">
                  <c:v>0.20591031058149289</c:v>
                </c:pt>
                <c:pt idx="16">
                  <c:v>0.20477879542907487</c:v>
                </c:pt>
                <c:pt idx="17">
                  <c:v>0.20363986935346792</c:v>
                </c:pt>
                <c:pt idx="18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1B5-941E-6B143D7A2BE3}"/>
            </c:ext>
          </c:extLst>
        </c:ser>
        <c:ser>
          <c:idx val="1"/>
          <c:order val="1"/>
          <c:tx>
            <c:strRef>
              <c:f>Margins!$A$11</c:f>
              <c:strCache>
                <c:ptCount val="1"/>
                <c:pt idx="0">
                  <c:v>CCL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Margins!$B$9:$T$9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Margins!$B$11:$T$11</c:f>
              <c:numCache>
                <c:formatCode>0%</c:formatCode>
                <c:ptCount val="19"/>
                <c:pt idx="0">
                  <c:v>0.11155880130949383</c:v>
                </c:pt>
                <c:pt idx="1">
                  <c:v>0.16380297823596793</c:v>
                </c:pt>
                <c:pt idx="2">
                  <c:v>0.18738178046250534</c:v>
                </c:pt>
                <c:pt idx="3">
                  <c:v>0.16042261564820104</c:v>
                </c:pt>
                <c:pt idx="4">
                  <c:v>0.17604999735183519</c:v>
                </c:pt>
                <c:pt idx="5">
                  <c:v>0.15735894357743097</c:v>
                </c:pt>
                <c:pt idx="8">
                  <c:v>-0.35976662010025473</c:v>
                </c:pt>
                <c:pt idx="9">
                  <c:v>-0.14167875363220503</c:v>
                </c:pt>
                <c:pt idx="10">
                  <c:v>-1.8404073626767229E-3</c:v>
                </c:pt>
                <c:pt idx="11">
                  <c:v>0.15297387835871007</c:v>
                </c:pt>
                <c:pt idx="12">
                  <c:v>0.16117079747978538</c:v>
                </c:pt>
                <c:pt idx="13">
                  <c:v>0.1668007169310311</c:v>
                </c:pt>
                <c:pt idx="14">
                  <c:v>0.16684327869555596</c:v>
                </c:pt>
                <c:pt idx="15">
                  <c:v>0.1668846852515174</c:v>
                </c:pt>
                <c:pt idx="16">
                  <c:v>0.1625801663236664</c:v>
                </c:pt>
                <c:pt idx="17">
                  <c:v>0.16126848372093464</c:v>
                </c:pt>
                <c:pt idx="18">
                  <c:v>0.1599495972125001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41B5-941E-6B143D7A2BE3}"/>
            </c:ext>
          </c:extLst>
        </c:ser>
        <c:ser>
          <c:idx val="2"/>
          <c:order val="2"/>
          <c:tx>
            <c:strRef>
              <c:f>Margins!$A$12</c:f>
              <c:strCache>
                <c:ptCount val="1"/>
                <c:pt idx="0">
                  <c:v>NCLH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Margins!$B$9:$T$9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Margins!$B$12:$T$12</c:f>
              <c:numCache>
                <c:formatCode>0%</c:formatCode>
                <c:ptCount val="19"/>
                <c:pt idx="0">
                  <c:v>0.16088941354114689</c:v>
                </c:pt>
                <c:pt idx="1">
                  <c:v>0.16167967718839249</c:v>
                </c:pt>
                <c:pt idx="2">
                  <c:v>0.18987726373587155</c:v>
                </c:pt>
                <c:pt idx="3">
                  <c:v>0.19436360014269369</c:v>
                </c:pt>
                <c:pt idx="4">
                  <c:v>0.20132400458125066</c:v>
                </c:pt>
                <c:pt idx="5">
                  <c:v>0.18228423583880848</c:v>
                </c:pt>
                <c:pt idx="8">
                  <c:v>-0.29475246384368703</c:v>
                </c:pt>
                <c:pt idx="9">
                  <c:v>-7.1991879986832777E-2</c:v>
                </c:pt>
                <c:pt idx="10">
                  <c:v>7.0827184368661381E-2</c:v>
                </c:pt>
                <c:pt idx="11">
                  <c:v>0.14461377274140449</c:v>
                </c:pt>
                <c:pt idx="12">
                  <c:v>0.18091899413614021</c:v>
                </c:pt>
                <c:pt idx="13">
                  <c:v>0.2008466459261328</c:v>
                </c:pt>
                <c:pt idx="14">
                  <c:v>0.21522310960017829</c:v>
                </c:pt>
                <c:pt idx="15">
                  <c:v>0.21956374742576901</c:v>
                </c:pt>
                <c:pt idx="16">
                  <c:v>0.23327637260666723</c:v>
                </c:pt>
                <c:pt idx="17">
                  <c:v>0.23696175004563291</c:v>
                </c:pt>
                <c:pt idx="18">
                  <c:v>0.24062009593637315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41B5-941E-6B143D7A2BE3}"/>
            </c:ext>
          </c:extLst>
        </c:ser>
        <c:ser>
          <c:idx val="3"/>
          <c:order val="3"/>
          <c:tx>
            <c:strRef>
              <c:f>Margins!$A$13</c:f>
              <c:strCache>
                <c:ptCount val="1"/>
                <c:pt idx="0">
                  <c:v>LIND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Margins!$B$9:$T$9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xVal>
          <c:yVal>
            <c:numRef>
              <c:f>Margins!$B$13:$T$13</c:f>
              <c:numCache>
                <c:formatCode>0%</c:formatCode>
                <c:ptCount val="19"/>
                <c:pt idx="0">
                  <c:v>0.15330622445946016</c:v>
                </c:pt>
                <c:pt idx="1">
                  <c:v>7.3824320784818029E-2</c:v>
                </c:pt>
                <c:pt idx="2">
                  <c:v>5.7690244526420881E-2</c:v>
                </c:pt>
                <c:pt idx="3">
                  <c:v>4.031459190105964E-2</c:v>
                </c:pt>
                <c:pt idx="4">
                  <c:v>8.1799221267280911E-2</c:v>
                </c:pt>
                <c:pt idx="5">
                  <c:v>9.6799673555043805E-2</c:v>
                </c:pt>
                <c:pt idx="8">
                  <c:v>-9.3536845955844536E-2</c:v>
                </c:pt>
                <c:pt idx="9">
                  <c:v>-4.6877935393502178E-2</c:v>
                </c:pt>
                <c:pt idx="10">
                  <c:v>-8.3695190825856351E-3</c:v>
                </c:pt>
                <c:pt idx="11">
                  <c:v>4.5140556661554053E-2</c:v>
                </c:pt>
                <c:pt idx="12">
                  <c:v>0.11202282469965311</c:v>
                </c:pt>
                <c:pt idx="13">
                  <c:v>0.15684731792875301</c:v>
                </c:pt>
                <c:pt idx="14">
                  <c:v>0.18646821328789873</c:v>
                </c:pt>
                <c:pt idx="15">
                  <c:v>0.21590416202547685</c:v>
                </c:pt>
                <c:pt idx="16">
                  <c:v>0.22431559928317379</c:v>
                </c:pt>
                <c:pt idx="17">
                  <c:v>0.23257689131846709</c:v>
                </c:pt>
                <c:pt idx="18">
                  <c:v>0.24069077660561319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7-41B5-941E-6B143D7A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08303"/>
        <c:axId val="731220783"/>
      </c:scatterChart>
      <c:valAx>
        <c:axId val="7312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20783"/>
        <c:crosses val="autoZero"/>
        <c:crossBetween val="midCat"/>
      </c:valAx>
      <c:valAx>
        <c:axId val="7312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0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13</xdr:row>
      <xdr:rowOff>33337</xdr:rowOff>
    </xdr:from>
    <xdr:to>
      <xdr:col>15</xdr:col>
      <xdr:colOff>323850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519CF-F2D9-3988-2987-D31F74310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66675</xdr:rowOff>
    </xdr:from>
    <xdr:to>
      <xdr:col>10</xdr:col>
      <xdr:colOff>600074</xdr:colOff>
      <xdr:row>40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4A7DD-2C64-93B8-058D-FDD51E94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17</xdr:row>
      <xdr:rowOff>47625</xdr:rowOff>
    </xdr:from>
    <xdr:to>
      <xdr:col>21</xdr:col>
      <xdr:colOff>342900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A4058-C5A1-1061-18EF-ADD5D1C25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35A0-8FC1-45BB-8800-5E04F34BD970}">
  <dimension ref="B3:F23"/>
  <sheetViews>
    <sheetView tabSelected="1" workbookViewId="0">
      <selection activeCell="K10" sqref="K10"/>
    </sheetView>
  </sheetViews>
  <sheetFormatPr defaultRowHeight="15" x14ac:dyDescent="0.25"/>
  <cols>
    <col min="1" max="1" width="9.140625" customWidth="1"/>
    <col min="2" max="2" width="26.28515625" bestFit="1" customWidth="1"/>
    <col min="3" max="6" width="21.42578125" customWidth="1"/>
  </cols>
  <sheetData>
    <row r="3" spans="2:6" x14ac:dyDescent="0.25">
      <c r="B3" s="1" t="s">
        <v>0</v>
      </c>
      <c r="C3" t="s">
        <v>15</v>
      </c>
    </row>
    <row r="4" spans="2:6" ht="30" x14ac:dyDescent="0.25">
      <c r="B4" s="3" t="s">
        <v>1</v>
      </c>
      <c r="C4" s="5" t="s">
        <v>11</v>
      </c>
      <c r="D4" s="5" t="s">
        <v>10</v>
      </c>
      <c r="E4" s="5" t="s">
        <v>12</v>
      </c>
      <c r="F4" s="5" t="s">
        <v>13</v>
      </c>
    </row>
    <row r="5" spans="2:6" x14ac:dyDescent="0.25">
      <c r="B5" s="3">
        <v>2023</v>
      </c>
      <c r="C5" s="2">
        <v>82.972999999999999</v>
      </c>
      <c r="D5" s="2">
        <v>1001.343</v>
      </c>
      <c r="E5" s="2">
        <v>2396</v>
      </c>
      <c r="F5" s="2">
        <v>4062.0050000000001</v>
      </c>
    </row>
    <row r="6" spans="2:6" x14ac:dyDescent="0.25">
      <c r="B6" s="3">
        <v>2024</v>
      </c>
      <c r="C6" s="2">
        <v>38.460999999999999</v>
      </c>
      <c r="D6" s="2">
        <v>3763.9580000000001</v>
      </c>
      <c r="E6" s="2">
        <v>2645</v>
      </c>
      <c r="F6" s="2">
        <v>4063.5129999999999</v>
      </c>
    </row>
    <row r="7" spans="2:6" x14ac:dyDescent="0.25">
      <c r="B7" s="3">
        <v>2025</v>
      </c>
      <c r="C7" s="2">
        <v>292.42599999999999</v>
      </c>
      <c r="D7" s="2">
        <v>1148.0070000000001</v>
      </c>
      <c r="E7" s="2">
        <v>4385</v>
      </c>
      <c r="F7" s="2">
        <v>3617.0219999999999</v>
      </c>
    </row>
    <row r="8" spans="2:6" x14ac:dyDescent="0.25">
      <c r="B8" s="3">
        <v>2026</v>
      </c>
      <c r="C8" s="2">
        <v>37.247999999999998</v>
      </c>
      <c r="D8" s="2">
        <v>2050.9920000000002</v>
      </c>
      <c r="E8" s="2">
        <v>4507</v>
      </c>
      <c r="F8" s="2">
        <v>2706.65</v>
      </c>
    </row>
    <row r="9" spans="2:6" x14ac:dyDescent="0.25">
      <c r="B9" s="3" t="s">
        <v>2</v>
      </c>
      <c r="C9" s="2">
        <v>81.352999999999994</v>
      </c>
      <c r="D9" s="2">
        <f>2753.755+3101.98</f>
        <v>5855.7350000000006</v>
      </c>
      <c r="E9" s="2">
        <f>5662+16020</f>
        <v>21682</v>
      </c>
      <c r="F9" s="2">
        <v>8290.9590000000007</v>
      </c>
    </row>
    <row r="10" spans="2:6" x14ac:dyDescent="0.25">
      <c r="B10" s="9" t="s">
        <v>3</v>
      </c>
      <c r="C10" s="4">
        <f>SUM(C5:C9)</f>
        <v>532.46100000000001</v>
      </c>
      <c r="D10" s="4">
        <f>SUM(D5:D9)</f>
        <v>13820.035000000002</v>
      </c>
      <c r="E10" s="4">
        <f>SUM(E5:E9)</f>
        <v>35615</v>
      </c>
      <c r="F10" s="4">
        <f>SUM(F5:F9)</f>
        <v>22740.149000000001</v>
      </c>
    </row>
    <row r="11" spans="2:6" x14ac:dyDescent="0.25">
      <c r="C11" s="2"/>
      <c r="D11" s="2"/>
      <c r="E11" s="2"/>
      <c r="F11" s="2"/>
    </row>
    <row r="12" spans="2:6" x14ac:dyDescent="0.25">
      <c r="C12" s="7" t="s">
        <v>6</v>
      </c>
      <c r="D12" s="7" t="s">
        <v>5</v>
      </c>
      <c r="E12" s="7" t="s">
        <v>8</v>
      </c>
      <c r="F12" s="7" t="s">
        <v>7</v>
      </c>
    </row>
    <row r="13" spans="2:6" x14ac:dyDescent="0.25">
      <c r="B13" t="s">
        <v>9</v>
      </c>
      <c r="C13" s="2">
        <v>146</v>
      </c>
      <c r="D13" s="2">
        <v>1187</v>
      </c>
      <c r="E13" s="2">
        <v>6017</v>
      </c>
      <c r="F13" s="2">
        <v>1630</v>
      </c>
    </row>
    <row r="14" spans="2:6" x14ac:dyDescent="0.25">
      <c r="B14" t="s">
        <v>14</v>
      </c>
      <c r="C14" s="2">
        <v>15</v>
      </c>
      <c r="D14" s="2">
        <v>29</v>
      </c>
      <c r="E14" s="2">
        <v>91</v>
      </c>
      <c r="F14" s="2">
        <v>64</v>
      </c>
    </row>
    <row r="15" spans="2:6" x14ac:dyDescent="0.25">
      <c r="B15" t="s">
        <v>19</v>
      </c>
      <c r="C15" s="2">
        <v>540</v>
      </c>
      <c r="D15" s="2">
        <v>14047</v>
      </c>
      <c r="E15" s="2">
        <v>38687</v>
      </c>
      <c r="F15" s="2">
        <v>27693.24</v>
      </c>
    </row>
    <row r="16" spans="2:6" x14ac:dyDescent="0.25">
      <c r="B16" t="s">
        <v>27</v>
      </c>
      <c r="C16" s="2">
        <f>C15/C14</f>
        <v>36</v>
      </c>
      <c r="D16" s="2">
        <f t="shared" ref="D16:F16" si="0">D15/D14</f>
        <v>484.37931034482756</v>
      </c>
      <c r="E16" s="2">
        <f t="shared" si="0"/>
        <v>425.13186813186815</v>
      </c>
      <c r="F16" s="2">
        <f t="shared" si="0"/>
        <v>432.70687500000003</v>
      </c>
    </row>
    <row r="17" spans="2:6" s="2" customFormat="1" x14ac:dyDescent="0.25">
      <c r="B17" s="2" t="s">
        <v>20</v>
      </c>
      <c r="C17" s="2">
        <v>343.09</v>
      </c>
      <c r="D17" s="2">
        <v>6462.3799999999992</v>
      </c>
      <c r="E17" s="2">
        <v>20825</v>
      </c>
      <c r="F17" s="2">
        <v>10950.656999999999</v>
      </c>
    </row>
    <row r="18" spans="2:6" s="2" customFormat="1" x14ac:dyDescent="0.25">
      <c r="B18" s="2" t="s">
        <v>25</v>
      </c>
      <c r="C18" s="2">
        <v>620</v>
      </c>
      <c r="D18" s="2">
        <v>6618</v>
      </c>
      <c r="E18" s="2">
        <v>14394</v>
      </c>
      <c r="F18" s="2">
        <v>19322</v>
      </c>
    </row>
    <row r="20" spans="2:6" x14ac:dyDescent="0.25">
      <c r="C20" s="7" t="s">
        <v>6</v>
      </c>
      <c r="D20" s="7" t="s">
        <v>5</v>
      </c>
      <c r="E20" s="7" t="s">
        <v>8</v>
      </c>
      <c r="F20" s="7" t="s">
        <v>7</v>
      </c>
    </row>
    <row r="21" spans="2:6" x14ac:dyDescent="0.25">
      <c r="B21" s="8" t="s">
        <v>23</v>
      </c>
      <c r="C21" s="8">
        <v>11.68</v>
      </c>
      <c r="D21" s="8">
        <v>18.11</v>
      </c>
      <c r="E21" s="8">
        <v>12.19</v>
      </c>
      <c r="F21" s="8">
        <v>75.75</v>
      </c>
    </row>
    <row r="22" spans="2:6" x14ac:dyDescent="0.25">
      <c r="B22" t="s">
        <v>26</v>
      </c>
      <c r="C22" s="8">
        <v>8.93</v>
      </c>
      <c r="D22" s="8">
        <v>26.2</v>
      </c>
      <c r="E22" s="8">
        <v>15.96</v>
      </c>
      <c r="F22" s="8">
        <v>69.8</v>
      </c>
    </row>
    <row r="23" spans="2:6" x14ac:dyDescent="0.25">
      <c r="B23" t="s">
        <v>24</v>
      </c>
      <c r="C23" s="6">
        <f>+C22/C21-1</f>
        <v>-0.23544520547945202</v>
      </c>
      <c r="D23" s="6">
        <f>+D22/D21-1</f>
        <v>0.44671452236333509</v>
      </c>
      <c r="E23" s="6">
        <f>+E22/E21-1</f>
        <v>0.30926989335520938</v>
      </c>
      <c r="F23" s="6">
        <f>+F22/F21-1</f>
        <v>-7.8547854785478544E-2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58E1-7504-491D-8DCB-12912983ABE7}">
  <dimension ref="A2:T12"/>
  <sheetViews>
    <sheetView topLeftCell="A6" workbookViewId="0">
      <selection activeCell="R19" sqref="R19"/>
    </sheetView>
  </sheetViews>
  <sheetFormatPr defaultRowHeight="15" x14ac:dyDescent="0.25"/>
  <sheetData>
    <row r="2" spans="1:20" x14ac:dyDescent="0.25">
      <c r="B2">
        <v>2014</v>
      </c>
      <c r="C2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>
        <v>2031</v>
      </c>
      <c r="T2">
        <v>2032</v>
      </c>
    </row>
    <row r="3" spans="1:20" s="2" customFormat="1" x14ac:dyDescent="0.25">
      <c r="A3" s="2" t="s">
        <v>16</v>
      </c>
      <c r="B3" s="2">
        <v>8073.8469999999998</v>
      </c>
      <c r="C3" s="2">
        <v>8299.07</v>
      </c>
      <c r="D3" s="2">
        <v>8496.42</v>
      </c>
      <c r="E3" s="2">
        <v>8777.869999999999</v>
      </c>
      <c r="F3" s="2">
        <v>9493.83</v>
      </c>
      <c r="G3" s="2">
        <v>10950.656999999999</v>
      </c>
      <c r="H3" s="2">
        <v>2208.8049999999998</v>
      </c>
      <c r="I3" s="2">
        <v>1532.15</v>
      </c>
      <c r="J3" s="2">
        <v>9229.5679999999993</v>
      </c>
      <c r="K3" s="2">
        <v>11517.757184644492</v>
      </c>
      <c r="L3" s="2">
        <v>13416.857501738568</v>
      </c>
      <c r="M3" s="2">
        <v>13805.946369288986</v>
      </c>
      <c r="N3" s="2">
        <v>14358.184224060546</v>
      </c>
      <c r="O3" s="2">
        <v>14932.511593022968</v>
      </c>
      <c r="P3" s="2">
        <v>15380.486940813656</v>
      </c>
      <c r="Q3" s="2">
        <v>15841.901549038066</v>
      </c>
      <c r="R3" s="2">
        <v>16317.158595509209</v>
      </c>
      <c r="S3" s="2">
        <v>16806.673353374485</v>
      </c>
      <c r="T3" s="2">
        <v>17310.873553975718</v>
      </c>
    </row>
    <row r="4" spans="1:20" s="2" customFormat="1" x14ac:dyDescent="0.25">
      <c r="A4" s="2" t="s">
        <v>17</v>
      </c>
      <c r="B4" s="2">
        <v>15884</v>
      </c>
      <c r="C4" s="2">
        <v>15714</v>
      </c>
      <c r="D4" s="2">
        <v>16389</v>
      </c>
      <c r="E4" s="2">
        <v>17510</v>
      </c>
      <c r="F4" s="2">
        <v>18881</v>
      </c>
      <c r="G4" s="2">
        <v>20825</v>
      </c>
      <c r="H4" s="2">
        <v>5594</v>
      </c>
      <c r="I4" s="2">
        <v>1908</v>
      </c>
      <c r="J4" s="2">
        <v>12169</v>
      </c>
      <c r="K4" s="2">
        <v>16761.781004876964</v>
      </c>
      <c r="L4" s="2">
        <v>21354.562009753929</v>
      </c>
      <c r="M4" s="2">
        <v>25947.343014630897</v>
      </c>
      <c r="N4" s="2">
        <v>26985.236735216135</v>
      </c>
      <c r="O4" s="2">
        <v>28064.64620462478</v>
      </c>
      <c r="P4" s="2">
        <v>28906.585590763523</v>
      </c>
      <c r="Q4" s="2">
        <v>29773.783158486429</v>
      </c>
      <c r="R4" s="2">
        <v>30666.996653241022</v>
      </c>
      <c r="S4" s="2">
        <v>31587.006552838255</v>
      </c>
      <c r="T4" s="2">
        <v>32534.616749423403</v>
      </c>
    </row>
    <row r="5" spans="1:20" s="2" customFormat="1" x14ac:dyDescent="0.25">
      <c r="A5" s="2" t="s">
        <v>4</v>
      </c>
      <c r="B5" s="2">
        <v>3125.88</v>
      </c>
      <c r="C5" s="2">
        <v>4345.0730000000003</v>
      </c>
      <c r="D5" s="2">
        <v>4874.3540000000003</v>
      </c>
      <c r="E5" s="2">
        <v>5396.1750000000002</v>
      </c>
      <c r="F5" s="2">
        <v>6055.1149999999998</v>
      </c>
      <c r="G5" s="2">
        <v>6462.3799999999992</v>
      </c>
      <c r="H5" s="2">
        <v>1279.9100000000001</v>
      </c>
      <c r="I5" s="2">
        <v>647.98199999999997</v>
      </c>
      <c r="J5" s="2">
        <v>4940.1470000000008</v>
      </c>
      <c r="K5" s="2">
        <v>5977.4103737637524</v>
      </c>
      <c r="L5" s="2">
        <v>7014.673747527504</v>
      </c>
      <c r="M5" s="2">
        <v>8051.9371212912547</v>
      </c>
      <c r="N5" s="2">
        <v>8535.0533485687301</v>
      </c>
      <c r="O5" s="2">
        <v>8961.8060159971665</v>
      </c>
      <c r="P5" s="2">
        <v>9320.2782566370533</v>
      </c>
      <c r="Q5" s="2">
        <v>9693.0893869025367</v>
      </c>
      <c r="R5" s="2">
        <v>10080.812962378639</v>
      </c>
      <c r="S5" s="2">
        <v>10484.045480873785</v>
      </c>
      <c r="T5" s="2">
        <v>10903.407300108736</v>
      </c>
    </row>
    <row r="6" spans="1:20" s="2" customFormat="1" x14ac:dyDescent="0.25">
      <c r="A6" s="2" t="s">
        <v>18</v>
      </c>
      <c r="B6" s="2">
        <v>198.459</v>
      </c>
      <c r="C6" s="2">
        <v>209.98500000000001</v>
      </c>
      <c r="D6" s="2">
        <v>242.346</v>
      </c>
      <c r="E6" s="2">
        <v>266.50400000000002</v>
      </c>
      <c r="F6" s="2">
        <v>309.73399999999998</v>
      </c>
      <c r="G6" s="2">
        <v>343.09</v>
      </c>
      <c r="H6" s="2">
        <v>82.355999999999995</v>
      </c>
      <c r="I6" s="2">
        <v>147.107</v>
      </c>
      <c r="J6" s="2">
        <v>448.32600000000002</v>
      </c>
      <c r="K6" s="2">
        <v>627.65639999999996</v>
      </c>
      <c r="L6" s="2">
        <v>784.57049999999992</v>
      </c>
      <c r="M6" s="2">
        <v>878.71896000000004</v>
      </c>
      <c r="N6" s="2">
        <v>984.1652352000001</v>
      </c>
      <c r="O6" s="2">
        <v>1062.8984540160002</v>
      </c>
      <c r="P6" s="2">
        <v>1116.0433767168001</v>
      </c>
      <c r="Q6" s="2">
        <v>1171.8455455526403</v>
      </c>
      <c r="R6" s="2">
        <v>1230.4378228302724</v>
      </c>
      <c r="S6" s="2">
        <v>1291.959713971786</v>
      </c>
      <c r="T6" s="2">
        <v>1356.5576996703753</v>
      </c>
    </row>
    <row r="8" spans="1:20" x14ac:dyDescent="0.25">
      <c r="B8">
        <v>2014</v>
      </c>
      <c r="C8">
        <v>2015</v>
      </c>
      <c r="D8">
        <v>2016</v>
      </c>
      <c r="E8">
        <v>2017</v>
      </c>
      <c r="F8">
        <v>2018</v>
      </c>
      <c r="G8">
        <v>2019</v>
      </c>
      <c r="H8">
        <v>2020</v>
      </c>
      <c r="I8">
        <v>2021</v>
      </c>
      <c r="J8">
        <v>2022</v>
      </c>
      <c r="K8">
        <v>2023</v>
      </c>
      <c r="L8">
        <v>2024</v>
      </c>
      <c r="M8">
        <v>2025</v>
      </c>
      <c r="N8">
        <v>2026</v>
      </c>
      <c r="O8">
        <v>2027</v>
      </c>
      <c r="P8">
        <v>2028</v>
      </c>
      <c r="Q8">
        <v>2029</v>
      </c>
      <c r="R8">
        <v>2030</v>
      </c>
      <c r="S8">
        <v>2031</v>
      </c>
      <c r="T8">
        <v>2032</v>
      </c>
    </row>
    <row r="9" spans="1:20" s="6" customFormat="1" x14ac:dyDescent="0.25">
      <c r="A9" s="6" t="s">
        <v>16</v>
      </c>
      <c r="B9" s="6">
        <f>B3/$B3-1</f>
        <v>0</v>
      </c>
      <c r="C9" s="6">
        <f t="shared" ref="C9:T9" si="0">C3/$B3-1</f>
        <v>2.7895376268586736E-2</v>
      </c>
      <c r="D9" s="6">
        <f t="shared" si="0"/>
        <v>5.2338494895927568E-2</v>
      </c>
      <c r="E9" s="6">
        <f t="shared" si="0"/>
        <v>8.7197961516981781E-2</v>
      </c>
      <c r="F9" s="6">
        <f t="shared" si="0"/>
        <v>0.17587440039426072</v>
      </c>
      <c r="G9" s="6">
        <f t="shared" si="0"/>
        <v>0.35631217683466132</v>
      </c>
      <c r="H9" s="6">
        <f t="shared" si="0"/>
        <v>-0.72642471426570254</v>
      </c>
      <c r="I9" s="6">
        <f t="shared" si="0"/>
        <v>-0.81023296577207859</v>
      </c>
      <c r="J9" s="6">
        <f t="shared" si="0"/>
        <v>0.1431437826354649</v>
      </c>
      <c r="K9" s="6">
        <f t="shared" si="0"/>
        <v>0.42655133106244048</v>
      </c>
      <c r="L9" s="6">
        <f t="shared" si="0"/>
        <v>0.66176761855142519</v>
      </c>
      <c r="M9" s="6">
        <f t="shared" si="0"/>
        <v>0.70995887948941649</v>
      </c>
      <c r="N9" s="6">
        <f t="shared" si="0"/>
        <v>0.77835723466899309</v>
      </c>
      <c r="O9" s="6">
        <f t="shared" si="0"/>
        <v>0.84949152405575279</v>
      </c>
      <c r="P9" s="6">
        <f t="shared" si="0"/>
        <v>0.90497626977742551</v>
      </c>
      <c r="Q9" s="6">
        <f t="shared" si="0"/>
        <v>0.96212555787074816</v>
      </c>
      <c r="R9" s="6">
        <f t="shared" si="0"/>
        <v>1.0209893246068709</v>
      </c>
      <c r="S9" s="6">
        <f t="shared" si="0"/>
        <v>1.0816190043450766</v>
      </c>
      <c r="T9" s="6">
        <f t="shared" si="0"/>
        <v>1.1440675744754292</v>
      </c>
    </row>
    <row r="10" spans="1:20" s="6" customFormat="1" x14ac:dyDescent="0.25">
      <c r="A10" s="6" t="s">
        <v>17</v>
      </c>
      <c r="B10" s="6">
        <f t="shared" ref="B10:T10" si="1">B4/$B4-1</f>
        <v>0</v>
      </c>
      <c r="C10" s="6">
        <f t="shared" si="1"/>
        <v>-1.0702593805086869E-2</v>
      </c>
      <c r="D10" s="6">
        <f t="shared" si="1"/>
        <v>3.1792999244522724E-2</v>
      </c>
      <c r="E10" s="6">
        <f t="shared" si="1"/>
        <v>0.10236716192394857</v>
      </c>
      <c r="F10" s="6">
        <f t="shared" si="1"/>
        <v>0.18868043314026695</v>
      </c>
      <c r="G10" s="6">
        <f t="shared" si="1"/>
        <v>0.31106774112314284</v>
      </c>
      <c r="H10" s="6">
        <f t="shared" si="1"/>
        <v>-0.64782170737849409</v>
      </c>
      <c r="I10" s="6">
        <f t="shared" si="1"/>
        <v>-0.87987912364643672</v>
      </c>
      <c r="J10" s="6">
        <f t="shared" si="1"/>
        <v>-0.23388315285822214</v>
      </c>
      <c r="K10" s="6">
        <f t="shared" si="1"/>
        <v>5.526196202952427E-2</v>
      </c>
      <c r="L10" s="6">
        <f t="shared" si="1"/>
        <v>0.34440707691727068</v>
      </c>
      <c r="M10" s="6">
        <f t="shared" si="1"/>
        <v>0.63355219180501732</v>
      </c>
      <c r="N10" s="6">
        <f t="shared" si="1"/>
        <v>0.69889427947721816</v>
      </c>
      <c r="O10" s="6">
        <f t="shared" si="1"/>
        <v>0.76685005065630696</v>
      </c>
      <c r="P10" s="6">
        <f t="shared" si="1"/>
        <v>0.81985555217599626</v>
      </c>
      <c r="Q10" s="6">
        <f t="shared" si="1"/>
        <v>0.87445121874127607</v>
      </c>
      <c r="R10" s="6">
        <f t="shared" si="1"/>
        <v>0.93068475530351424</v>
      </c>
      <c r="S10" s="6">
        <f t="shared" si="1"/>
        <v>0.98860529796261987</v>
      </c>
      <c r="T10" s="6">
        <f t="shared" si="1"/>
        <v>1.0482634569014984</v>
      </c>
    </row>
    <row r="11" spans="1:20" s="6" customFormat="1" x14ac:dyDescent="0.25">
      <c r="A11" s="6" t="s">
        <v>4</v>
      </c>
      <c r="B11" s="6">
        <f t="shared" ref="B11:T11" si="2">B5/$B5-1</f>
        <v>0</v>
      </c>
      <c r="C11" s="6">
        <f t="shared" si="2"/>
        <v>0.39003192700935418</v>
      </c>
      <c r="D11" s="6">
        <f t="shared" si="2"/>
        <v>0.55935416586689191</v>
      </c>
      <c r="E11" s="6">
        <f t="shared" si="2"/>
        <v>0.72628987677070134</v>
      </c>
      <c r="F11" s="6">
        <f t="shared" si="2"/>
        <v>0.93709131508567167</v>
      </c>
      <c r="G11" s="6">
        <f t="shared" si="2"/>
        <v>1.0673794259536513</v>
      </c>
      <c r="H11" s="6">
        <f t="shared" si="2"/>
        <v>-0.59054410278065694</v>
      </c>
      <c r="I11" s="6">
        <f t="shared" si="2"/>
        <v>-0.79270413451572042</v>
      </c>
      <c r="J11" s="6">
        <f t="shared" si="2"/>
        <v>0.58040199879713894</v>
      </c>
      <c r="K11" s="6">
        <f t="shared" si="2"/>
        <v>0.91223283483811035</v>
      </c>
      <c r="L11" s="6">
        <f t="shared" si="2"/>
        <v>1.2440636708790818</v>
      </c>
      <c r="M11" s="6">
        <f t="shared" si="2"/>
        <v>1.5758945069200525</v>
      </c>
      <c r="N11" s="6">
        <f t="shared" si="2"/>
        <v>1.7304481773352558</v>
      </c>
      <c r="O11" s="6">
        <f t="shared" si="2"/>
        <v>1.8669705862020187</v>
      </c>
      <c r="P11" s="6">
        <f t="shared" si="2"/>
        <v>1.9816494096500996</v>
      </c>
      <c r="Q11" s="6">
        <f t="shared" si="2"/>
        <v>2.1009153860361041</v>
      </c>
      <c r="R11" s="6">
        <f t="shared" si="2"/>
        <v>2.2249520014775483</v>
      </c>
      <c r="S11" s="6">
        <f t="shared" si="2"/>
        <v>2.3539500815366505</v>
      </c>
      <c r="T11" s="6">
        <f t="shared" si="2"/>
        <v>2.4881080847981165</v>
      </c>
    </row>
    <row r="12" spans="1:20" s="6" customFormat="1" x14ac:dyDescent="0.25">
      <c r="A12" s="6" t="s">
        <v>18</v>
      </c>
      <c r="B12" s="6">
        <f t="shared" ref="B12:T12" si="3">B6/$B6-1</f>
        <v>0</v>
      </c>
      <c r="C12" s="6">
        <f t="shared" si="3"/>
        <v>5.8077487037625053E-2</v>
      </c>
      <c r="D12" s="6">
        <f t="shared" si="3"/>
        <v>0.22113887503212259</v>
      </c>
      <c r="E12" s="6">
        <f t="shared" si="3"/>
        <v>0.34286678860621089</v>
      </c>
      <c r="F12" s="6">
        <f t="shared" si="3"/>
        <v>0.56069515617835419</v>
      </c>
      <c r="G12" s="6">
        <f t="shared" si="3"/>
        <v>0.7287701741921504</v>
      </c>
      <c r="H12" s="6">
        <f t="shared" si="3"/>
        <v>-0.58502259912626786</v>
      </c>
      <c r="I12" s="6">
        <f t="shared" si="3"/>
        <v>-0.25875369723721275</v>
      </c>
      <c r="J12" s="6">
        <f t="shared" si="3"/>
        <v>1.2590358713890528</v>
      </c>
      <c r="K12" s="6">
        <f t="shared" si="3"/>
        <v>2.1626502199446733</v>
      </c>
      <c r="L12" s="6">
        <f t="shared" si="3"/>
        <v>2.9533127749308417</v>
      </c>
      <c r="M12" s="6">
        <f t="shared" si="3"/>
        <v>3.4277103079225437</v>
      </c>
      <c r="N12" s="6">
        <f t="shared" si="3"/>
        <v>3.9590355448732488</v>
      </c>
      <c r="O12" s="6">
        <f t="shared" si="3"/>
        <v>4.3557583884631095</v>
      </c>
      <c r="P12" s="6">
        <f t="shared" si="3"/>
        <v>4.6235463078862642</v>
      </c>
      <c r="Q12" s="6">
        <f t="shared" si="3"/>
        <v>4.904723623280578</v>
      </c>
      <c r="R12" s="6">
        <f t="shared" si="3"/>
        <v>5.1999598044446076</v>
      </c>
      <c r="S12" s="6">
        <f t="shared" si="3"/>
        <v>5.5099577946668381</v>
      </c>
      <c r="T12" s="6">
        <f t="shared" si="3"/>
        <v>5.8354556844001797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F3D4-D9EF-4978-A7C8-5C4C5D3FD005}">
  <dimension ref="A1:T13"/>
  <sheetViews>
    <sheetView topLeftCell="A11" workbookViewId="0">
      <selection activeCell="T11" sqref="T11"/>
    </sheetView>
  </sheetViews>
  <sheetFormatPr defaultRowHeight="15" x14ac:dyDescent="0.25"/>
  <sheetData>
    <row r="1" spans="1:20" x14ac:dyDescent="0.25">
      <c r="A1" t="s">
        <v>21</v>
      </c>
    </row>
    <row r="2" spans="1:20" x14ac:dyDescent="0.25">
      <c r="B2">
        <v>2014</v>
      </c>
      <c r="C2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>
        <v>2031</v>
      </c>
      <c r="T2">
        <v>2032</v>
      </c>
    </row>
    <row r="3" spans="1:20" s="6" customFormat="1" x14ac:dyDescent="0.25">
      <c r="A3" s="6" t="s">
        <v>16</v>
      </c>
      <c r="B3" s="6">
        <v>0.34277798427441097</v>
      </c>
      <c r="C3" s="6">
        <v>0.38554922419018034</v>
      </c>
      <c r="D3" s="6">
        <v>0.40969055202073346</v>
      </c>
      <c r="E3" s="6">
        <v>0.44218016443624697</v>
      </c>
      <c r="F3" s="6">
        <v>0.44572106304831671</v>
      </c>
      <c r="G3" s="6">
        <v>0.44635467990642019</v>
      </c>
      <c r="H3" s="6">
        <v>-0.25187148707106333</v>
      </c>
      <c r="J3" s="6">
        <v>0.26452570694533045</v>
      </c>
      <c r="K3" s="6">
        <v>0.35880529765127889</v>
      </c>
      <c r="L3" s="6">
        <v>0.40506636681267544</v>
      </c>
      <c r="M3" s="6">
        <v>0.40526045868682609</v>
      </c>
      <c r="N3" s="6">
        <v>0.41141778345293178</v>
      </c>
      <c r="O3" s="6">
        <v>0.41705645943587949</v>
      </c>
      <c r="P3" s="6">
        <v>0.41703446056405169</v>
      </c>
      <c r="Q3" s="6">
        <v>0.41591031058149286</v>
      </c>
      <c r="R3" s="6">
        <v>0.41477879542907486</v>
      </c>
      <c r="S3" s="6">
        <v>0.41363986935346791</v>
      </c>
      <c r="T3" s="6">
        <v>0.41799999999999998</v>
      </c>
    </row>
    <row r="4" spans="1:20" s="6" customFormat="1" x14ac:dyDescent="0.25">
      <c r="A4" s="6" t="s">
        <v>17</v>
      </c>
      <c r="B4" s="6">
        <v>0.35400402921178542</v>
      </c>
      <c r="C4" s="6">
        <v>0.40868015782105127</v>
      </c>
      <c r="D4" s="6">
        <v>0.43675636097382392</v>
      </c>
      <c r="E4" s="6">
        <v>0.40959451741861791</v>
      </c>
      <c r="F4" s="6">
        <v>0.42217043588792968</v>
      </c>
      <c r="G4" s="6">
        <v>0.39303721488595439</v>
      </c>
      <c r="H4" s="6">
        <v>-0.20253843403646765</v>
      </c>
      <c r="J4" s="6">
        <v>0.27693319089489687</v>
      </c>
      <c r="K4" s="6">
        <v>0.25602937595842612</v>
      </c>
      <c r="L4" s="6">
        <v>0.2592813745439338</v>
      </c>
      <c r="M4" s="6">
        <v>0.37518763630590063</v>
      </c>
      <c r="N4" s="6">
        <v>0.38198614067945752</v>
      </c>
      <c r="O4" s="6">
        <v>0.38835822029224493</v>
      </c>
      <c r="P4" s="6">
        <v>0.3884007820567697</v>
      </c>
      <c r="Q4" s="6">
        <v>0.38844218861273111</v>
      </c>
      <c r="R4" s="6">
        <v>0.38738923765257172</v>
      </c>
      <c r="S4" s="6">
        <v>0.38632961149902234</v>
      </c>
      <c r="T4" s="6">
        <v>0.38526327086976853</v>
      </c>
    </row>
    <row r="5" spans="1:20" s="6" customFormat="1" x14ac:dyDescent="0.25">
      <c r="A5" s="6" t="s">
        <v>4</v>
      </c>
      <c r="B5" s="6">
        <v>0.37724992642072003</v>
      </c>
      <c r="C5" s="6">
        <v>0.38885974988222294</v>
      </c>
      <c r="D5" s="6">
        <v>0.41527246482303098</v>
      </c>
      <c r="E5" s="6">
        <v>0.43225655209477087</v>
      </c>
      <c r="F5" s="6">
        <v>0.4422754976577653</v>
      </c>
      <c r="G5" s="6">
        <v>0.43312835209319156</v>
      </c>
      <c r="H5" s="6">
        <v>-0.3228273863005991</v>
      </c>
      <c r="J5" s="6">
        <v>0.13228806754131017</v>
      </c>
      <c r="K5" s="6">
        <v>0.25800812001316725</v>
      </c>
      <c r="L5" s="6">
        <v>0.34082718436866138</v>
      </c>
      <c r="M5" s="6">
        <v>0.40461377274140448</v>
      </c>
      <c r="N5" s="6">
        <v>0.42091899413614026</v>
      </c>
      <c r="O5" s="6">
        <v>0.43084664592613281</v>
      </c>
      <c r="P5" s="6">
        <v>0.43522310960017835</v>
      </c>
      <c r="Q5" s="6">
        <v>0.43956374742576898</v>
      </c>
      <c r="R5" s="6">
        <v>0.44327637260666725</v>
      </c>
      <c r="S5" s="6">
        <v>0.44696175004563293</v>
      </c>
      <c r="T5" s="6">
        <v>0.45062009593637314</v>
      </c>
    </row>
    <row r="6" spans="1:20" s="6" customFormat="1" x14ac:dyDescent="0.25">
      <c r="A6" s="6" t="s">
        <v>18</v>
      </c>
      <c r="B6" s="6">
        <v>0.54650582740011788</v>
      </c>
      <c r="C6" s="6">
        <v>0.54560087625306575</v>
      </c>
      <c r="D6" s="6">
        <v>0.50906142457478154</v>
      </c>
      <c r="E6" s="6">
        <v>0.49146729504998049</v>
      </c>
      <c r="F6" s="6">
        <v>0.50362892029935358</v>
      </c>
      <c r="G6" s="6">
        <v>0.51441312775073589</v>
      </c>
      <c r="H6" s="6">
        <v>0.1144421778619651</v>
      </c>
      <c r="J6" s="6">
        <v>0.34065389917158506</v>
      </c>
      <c r="K6" s="6">
        <v>0.36312206460649782</v>
      </c>
      <c r="L6" s="6">
        <v>0.37163048091741435</v>
      </c>
      <c r="M6" s="6">
        <v>0.42514055666155404</v>
      </c>
      <c r="N6" s="6">
        <v>0.47202282469965312</v>
      </c>
      <c r="O6" s="6">
        <v>0.49684731792875303</v>
      </c>
      <c r="P6" s="6">
        <v>0.50646821328789871</v>
      </c>
      <c r="Q6" s="6">
        <v>0.51590416202547684</v>
      </c>
      <c r="R6" s="6">
        <v>0.52431559928317373</v>
      </c>
      <c r="S6" s="6">
        <v>0.53257689131846708</v>
      </c>
      <c r="T6" s="6">
        <v>0.54069077660561327</v>
      </c>
    </row>
    <row r="7" spans="1:20" s="6" customFormat="1" x14ac:dyDescent="0.25"/>
    <row r="8" spans="1:20" s="6" customFormat="1" x14ac:dyDescent="0.25">
      <c r="A8" s="6" t="s">
        <v>22</v>
      </c>
    </row>
    <row r="9" spans="1:20" s="6" customFormat="1" x14ac:dyDescent="0.25">
      <c r="B9">
        <v>2014</v>
      </c>
      <c r="C9">
        <v>2015</v>
      </c>
      <c r="D9">
        <v>2016</v>
      </c>
      <c r="E9">
        <v>2017</v>
      </c>
      <c r="F9">
        <v>2018</v>
      </c>
      <c r="G9">
        <v>2019</v>
      </c>
      <c r="H9">
        <v>2020</v>
      </c>
      <c r="I9">
        <v>2021</v>
      </c>
      <c r="J9">
        <v>2022</v>
      </c>
      <c r="K9">
        <v>2023</v>
      </c>
      <c r="L9">
        <v>2024</v>
      </c>
      <c r="M9">
        <v>2025</v>
      </c>
      <c r="N9">
        <v>2026</v>
      </c>
      <c r="O9">
        <v>2027</v>
      </c>
      <c r="P9">
        <v>2028</v>
      </c>
      <c r="Q9">
        <v>2029</v>
      </c>
      <c r="R9">
        <v>2030</v>
      </c>
      <c r="S9">
        <v>2031</v>
      </c>
      <c r="T9">
        <v>2032</v>
      </c>
    </row>
    <row r="10" spans="1:20" s="6" customFormat="1" x14ac:dyDescent="0.25">
      <c r="A10" s="6" t="s">
        <v>16</v>
      </c>
      <c r="B10" s="6">
        <v>0.11665120728693519</v>
      </c>
      <c r="C10" s="6">
        <v>0.10542542718641969</v>
      </c>
      <c r="D10" s="6">
        <v>0.1738671110891411</v>
      </c>
      <c r="E10" s="6">
        <v>0.19870424146176682</v>
      </c>
      <c r="F10" s="6">
        <v>0.19958225500140625</v>
      </c>
      <c r="G10" s="6">
        <v>0.19018831472851352</v>
      </c>
      <c r="J10" s="6">
        <v>-5.2124541473663778E-2</v>
      </c>
      <c r="K10" s="6">
        <v>8.8805297651278911E-2</v>
      </c>
      <c r="L10" s="6">
        <v>0.16506636681267545</v>
      </c>
      <c r="M10" s="6">
        <v>0.17526045868682605</v>
      </c>
      <c r="N10" s="6">
        <v>0.18141778345293175</v>
      </c>
      <c r="O10" s="6">
        <v>0.1870564594358794</v>
      </c>
      <c r="P10" s="6">
        <v>0.2070344605640517</v>
      </c>
      <c r="Q10" s="6">
        <v>0.20591031058149289</v>
      </c>
      <c r="R10" s="6">
        <v>0.20477879542907487</v>
      </c>
      <c r="S10" s="6">
        <v>0.20363986935346792</v>
      </c>
      <c r="T10" s="6">
        <v>0.21</v>
      </c>
    </row>
    <row r="11" spans="1:20" s="6" customFormat="1" x14ac:dyDescent="0.25">
      <c r="A11" s="6" t="s">
        <v>17</v>
      </c>
      <c r="B11" s="6">
        <v>0.11155880130949383</v>
      </c>
      <c r="C11" s="6">
        <v>0.16380297823596793</v>
      </c>
      <c r="D11" s="6">
        <v>0.18738178046250534</v>
      </c>
      <c r="E11" s="6">
        <v>0.16042261564820104</v>
      </c>
      <c r="F11" s="6">
        <v>0.17604999735183519</v>
      </c>
      <c r="G11" s="6">
        <v>0.15735894357743097</v>
      </c>
      <c r="J11" s="6">
        <v>-0.35976662010025473</v>
      </c>
      <c r="K11" s="6">
        <v>-0.14167875363220503</v>
      </c>
      <c r="L11" s="6">
        <v>-1.8404073626767229E-3</v>
      </c>
      <c r="M11" s="6">
        <v>0.15297387835871007</v>
      </c>
      <c r="N11" s="6">
        <v>0.16117079747978538</v>
      </c>
      <c r="O11" s="6">
        <v>0.1668007169310311</v>
      </c>
      <c r="P11" s="6">
        <v>0.16684327869555596</v>
      </c>
      <c r="Q11" s="6">
        <v>0.1668846852515174</v>
      </c>
      <c r="R11" s="6">
        <v>0.1625801663236664</v>
      </c>
      <c r="S11" s="6">
        <v>0.16126848372093464</v>
      </c>
      <c r="T11" s="6">
        <v>0.1599495972125001</v>
      </c>
    </row>
    <row r="12" spans="1:20" s="6" customFormat="1" x14ac:dyDescent="0.25">
      <c r="A12" s="6" t="s">
        <v>4</v>
      </c>
      <c r="B12" s="6">
        <v>0.16088941354114689</v>
      </c>
      <c r="C12" s="6">
        <v>0.16167967718839249</v>
      </c>
      <c r="D12" s="6">
        <v>0.18987726373587155</v>
      </c>
      <c r="E12" s="6">
        <v>0.19436360014269369</v>
      </c>
      <c r="F12" s="6">
        <v>0.20132400458125066</v>
      </c>
      <c r="G12" s="6">
        <v>0.18228423583880848</v>
      </c>
      <c r="J12" s="6">
        <v>-0.29475246384368703</v>
      </c>
      <c r="K12" s="6">
        <v>-7.1991879986832777E-2</v>
      </c>
      <c r="L12" s="6">
        <v>7.0827184368661381E-2</v>
      </c>
      <c r="M12" s="6">
        <v>0.14461377274140449</v>
      </c>
      <c r="N12" s="6">
        <v>0.18091899413614021</v>
      </c>
      <c r="O12" s="6">
        <v>0.2008466459261328</v>
      </c>
      <c r="P12" s="6">
        <v>0.21522310960017829</v>
      </c>
      <c r="Q12" s="6">
        <v>0.21956374742576901</v>
      </c>
      <c r="R12" s="6">
        <v>0.23327637260666723</v>
      </c>
      <c r="S12" s="6">
        <v>0.23696175004563291</v>
      </c>
      <c r="T12" s="6">
        <v>0.24062009593637315</v>
      </c>
    </row>
    <row r="13" spans="1:20" s="6" customFormat="1" x14ac:dyDescent="0.25">
      <c r="A13" s="6" t="s">
        <v>18</v>
      </c>
      <c r="B13" s="6">
        <v>0.15330622445946016</v>
      </c>
      <c r="C13" s="6">
        <v>7.3824320784818029E-2</v>
      </c>
      <c r="D13" s="6">
        <v>5.7690244526420881E-2</v>
      </c>
      <c r="E13" s="6">
        <v>4.031459190105964E-2</v>
      </c>
      <c r="F13" s="6">
        <v>8.1799221267280911E-2</v>
      </c>
      <c r="G13" s="6">
        <v>9.6799673555043805E-2</v>
      </c>
      <c r="J13" s="6">
        <v>-9.3536845955844536E-2</v>
      </c>
      <c r="K13" s="6">
        <v>-4.6877935393502178E-2</v>
      </c>
      <c r="L13" s="6">
        <v>-8.3695190825856351E-3</v>
      </c>
      <c r="M13" s="6">
        <v>4.5140556661554053E-2</v>
      </c>
      <c r="N13" s="6">
        <v>0.11202282469965311</v>
      </c>
      <c r="O13" s="6">
        <v>0.15684731792875301</v>
      </c>
      <c r="P13" s="6">
        <v>0.18646821328789873</v>
      </c>
      <c r="Q13" s="6">
        <v>0.21590416202547685</v>
      </c>
      <c r="R13" s="6">
        <v>0.22431559928317379</v>
      </c>
      <c r="S13" s="6">
        <v>0.23257689131846709</v>
      </c>
      <c r="T13" s="6">
        <v>0.24069077660561319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Revenues</vt:lpstr>
      <vt:lpstr>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2023-02-15T21:25:25Z</dcterms:created>
  <dcterms:modified xsi:type="dcterms:W3CDTF">2023-02-16T08:06:54Z</dcterms:modified>
</cp:coreProperties>
</file>