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r\Desktop\EPICODE\ES 14 02 2023\"/>
    </mc:Choice>
  </mc:AlternateContent>
  <xr:revisionPtr revIDLastSave="0" documentId="13_ncr:1_{0B12B878-AB55-48EA-A12E-3CC50B4A964B}" xr6:coauthVersionLast="47" xr6:coauthVersionMax="47" xr10:uidLastSave="{00000000-0000-0000-0000-000000000000}"/>
  <bookViews>
    <workbookView xWindow="-110" yWindow="-110" windowWidth="22780" windowHeight="14540" activeTab="5" xr2:uid="{B8DCEBC1-A23B-4654-83FB-1E1E9E7DD1D2}"/>
  </bookViews>
  <sheets>
    <sheet name="Ricerca" sheetId="5" r:id="rId1"/>
    <sheet name="Database Libri" sheetId="1" r:id="rId2"/>
    <sheet name="Database Cliente Attivi" sheetId="2" r:id="rId3"/>
    <sheet name="Database Transazioni" sheetId="6" r:id="rId4"/>
    <sheet name="Database Dipendenti" sheetId="3" r:id="rId5"/>
    <sheet name="Database Clienti" sheetId="4" r:id="rId6"/>
  </sheets>
  <definedNames>
    <definedName name="_xlnm._FilterDatabase" localSheetId="2" hidden="1">'Database Cliente Attivi'!$A$2:$F$2</definedName>
    <definedName name="_xlnm._FilterDatabase" localSheetId="5" hidden="1">'Database Clienti'!$A$2:$I$22</definedName>
    <definedName name="_xlnm._FilterDatabase" localSheetId="1" hidden="1">'Database Libri'!$A$2:$I$22</definedName>
    <definedName name="_xlnm._FilterDatabase" localSheetId="3" hidden="1">'Database Transazioni'!$A$2:$F$144</definedName>
    <definedName name="FiltroDati_AUTORE">#N/A</definedName>
    <definedName name="FiltroDati_DISPONIBILITÀ">#N/A</definedName>
    <definedName name="FiltroDati_GENERE">#N/A</definedName>
    <definedName name="FiltroDati_NR._PAGINE">#N/A</definedName>
  </definedNames>
  <calcPr calcId="191029"/>
  <pivotCaches>
    <pivotCache cacheId="9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9" i="4"/>
  <c r="H10" i="4"/>
  <c r="H11" i="4"/>
  <c r="H13" i="4"/>
  <c r="H14" i="4"/>
  <c r="H15" i="4"/>
  <c r="H16" i="4"/>
  <c r="H17" i="4"/>
  <c r="H18" i="4"/>
  <c r="H19" i="4"/>
  <c r="H20" i="4"/>
  <c r="H21" i="4"/>
  <c r="H22" i="4"/>
  <c r="H3" i="4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G14" i="4"/>
  <c r="G15" i="4"/>
  <c r="G16" i="4"/>
  <c r="G17" i="4"/>
  <c r="G18" i="4"/>
  <c r="G19" i="4"/>
  <c r="G20" i="4"/>
  <c r="G21" i="4"/>
  <c r="G22" i="4"/>
  <c r="E11" i="2"/>
  <c r="H16" i="1" s="1"/>
  <c r="E13" i="2"/>
  <c r="H17" i="1" s="1"/>
  <c r="E6" i="2"/>
  <c r="H18" i="1" s="1"/>
  <c r="E10" i="2"/>
  <c r="H20" i="1" s="1"/>
  <c r="G3" i="4"/>
  <c r="G4" i="4"/>
  <c r="G5" i="4"/>
  <c r="G6" i="4"/>
  <c r="G7" i="4"/>
  <c r="G8" i="4"/>
  <c r="G9" i="4"/>
  <c r="G10" i="4"/>
  <c r="G12" i="4"/>
  <c r="G13" i="4"/>
  <c r="G11" i="4"/>
  <c r="E8" i="2"/>
  <c r="H5" i="1" s="1"/>
  <c r="E4" i="2"/>
  <c r="H9" i="1" s="1"/>
  <c r="E9" i="2"/>
  <c r="H8" i="1" s="1"/>
  <c r="E5" i="2"/>
  <c r="H7" i="1" s="1"/>
  <c r="E7" i="2"/>
  <c r="H10" i="1" s="1"/>
  <c r="E12" i="2"/>
  <c r="H11" i="1" s="1"/>
  <c r="E3" i="2"/>
  <c r="H13" i="1" s="1"/>
  <c r="F3" i="2" l="1"/>
  <c r="H8" i="4" s="1"/>
  <c r="F4" i="2"/>
  <c r="H12" i="4" s="1"/>
</calcChain>
</file>

<file path=xl/sharedStrings.xml><?xml version="1.0" encoding="utf-8"?>
<sst xmlns="http://schemas.openxmlformats.org/spreadsheetml/2006/main" count="642" uniqueCount="219">
  <si>
    <t>TITOLO</t>
  </si>
  <si>
    <t>AUTORE</t>
  </si>
  <si>
    <r>
      <t>DISPONIBILIT</t>
    </r>
    <r>
      <rPr>
        <sz val="11"/>
        <color theme="1"/>
        <rFont val="Calibri"/>
        <family val="2"/>
      </rPr>
      <t>À</t>
    </r>
  </si>
  <si>
    <t>GENERE</t>
  </si>
  <si>
    <t>NR. PAGINE</t>
  </si>
  <si>
    <t>REPARTO</t>
  </si>
  <si>
    <t>COD. CLIENTE</t>
  </si>
  <si>
    <t>COD. COMMESSO</t>
  </si>
  <si>
    <t>NOME</t>
  </si>
  <si>
    <t>COGNOME</t>
  </si>
  <si>
    <t>DATA NASCITA</t>
  </si>
  <si>
    <t>RESIDENZA</t>
  </si>
  <si>
    <t>Database libri biblioteca LETTURAOK</t>
  </si>
  <si>
    <t>Database clienti biblioteca LETTURAOK</t>
  </si>
  <si>
    <t>Database dipendenti biblioteca LETTURAOK</t>
  </si>
  <si>
    <t>Luca</t>
  </si>
  <si>
    <t>Rossi</t>
  </si>
  <si>
    <t>Giacomo</t>
  </si>
  <si>
    <t>Fabio</t>
  </si>
  <si>
    <t>Lucia</t>
  </si>
  <si>
    <t>Stefano</t>
  </si>
  <si>
    <t>Barbara</t>
  </si>
  <si>
    <t>Roberta</t>
  </si>
  <si>
    <t>Anastasia</t>
  </si>
  <si>
    <t>Davide</t>
  </si>
  <si>
    <t>Destro</t>
  </si>
  <si>
    <t>Grande</t>
  </si>
  <si>
    <t>Luci</t>
  </si>
  <si>
    <t>Russo</t>
  </si>
  <si>
    <t>Ferrara</t>
  </si>
  <si>
    <t>Galli</t>
  </si>
  <si>
    <t>Parisi</t>
  </si>
  <si>
    <t>Melzo</t>
  </si>
  <si>
    <t>Assago</t>
  </si>
  <si>
    <t>Sesto San Giovanni</t>
  </si>
  <si>
    <t>Cesate</t>
  </si>
  <si>
    <t>Arese</t>
  </si>
  <si>
    <t>San Siro</t>
  </si>
  <si>
    <t>Bicocca</t>
  </si>
  <si>
    <t>Loreto</t>
  </si>
  <si>
    <t>Gli ultimi giorni dei nostri padri</t>
  </si>
  <si>
    <t>Joel Dicker</t>
  </si>
  <si>
    <t>George Orwell</t>
  </si>
  <si>
    <t>Donne</t>
  </si>
  <si>
    <t>Andrea Camilleri</t>
  </si>
  <si>
    <t>La fattoria di animali</t>
  </si>
  <si>
    <t>L'interpretazione dei sogni</t>
  </si>
  <si>
    <t>Sigmund Freud</t>
  </si>
  <si>
    <t>I fiori del male</t>
  </si>
  <si>
    <t>Charles Baudelaire</t>
  </si>
  <si>
    <t>Orgoglio e pregiudizio</t>
  </si>
  <si>
    <t>Jane Austen</t>
  </si>
  <si>
    <t>Il ritratto di Dorian Gray</t>
  </si>
  <si>
    <t>Oscar Wilde</t>
  </si>
  <si>
    <t>Memorie del sottosuolo</t>
  </si>
  <si>
    <t>Fedor Dostoevskij</t>
  </si>
  <si>
    <t>Giorgio Faletti</t>
  </si>
  <si>
    <t>Appunti di un venditore di donne</t>
  </si>
  <si>
    <t>Io sono Dio</t>
  </si>
  <si>
    <t>Io uccido</t>
  </si>
  <si>
    <t>SI</t>
  </si>
  <si>
    <t>NO</t>
  </si>
  <si>
    <t>ROMANZO</t>
  </si>
  <si>
    <t>GUERRA</t>
  </si>
  <si>
    <t>FANTASCIENZA</t>
  </si>
  <si>
    <t>PSICOLOGIA</t>
  </si>
  <si>
    <t>POESIA</t>
  </si>
  <si>
    <t>GIALLO</t>
  </si>
  <si>
    <t>2C</t>
  </si>
  <si>
    <t>1G</t>
  </si>
  <si>
    <t>1B</t>
  </si>
  <si>
    <t>2A</t>
  </si>
  <si>
    <t>1H</t>
  </si>
  <si>
    <t>1F</t>
  </si>
  <si>
    <t>1C</t>
  </si>
  <si>
    <t>COD. LIBRO</t>
  </si>
  <si>
    <t>GI58</t>
  </si>
  <si>
    <t>GU71</t>
  </si>
  <si>
    <t>PS77</t>
  </si>
  <si>
    <t>PO2</t>
  </si>
  <si>
    <t>GI47</t>
  </si>
  <si>
    <t>GI111</t>
  </si>
  <si>
    <t>RO13</t>
  </si>
  <si>
    <t>RO45</t>
  </si>
  <si>
    <t>RO107</t>
  </si>
  <si>
    <t>RO153</t>
  </si>
  <si>
    <t>RO69</t>
  </si>
  <si>
    <t>FA16</t>
  </si>
  <si>
    <t>GUA789</t>
  </si>
  <si>
    <t>RSD45</t>
  </si>
  <si>
    <t>AAB126</t>
  </si>
  <si>
    <t>SWE552</t>
  </si>
  <si>
    <t>HJU873</t>
  </si>
  <si>
    <t>HGF891</t>
  </si>
  <si>
    <t>AWE180</t>
  </si>
  <si>
    <t>ILG689</t>
  </si>
  <si>
    <t>WYS784</t>
  </si>
  <si>
    <t>MJK610</t>
  </si>
  <si>
    <t>EWF163</t>
  </si>
  <si>
    <t>Cusago</t>
  </si>
  <si>
    <t>Segrate</t>
  </si>
  <si>
    <t>Settimo Milanese</t>
  </si>
  <si>
    <t>Acquabella</t>
  </si>
  <si>
    <t>Porta Garibaldi</t>
  </si>
  <si>
    <t>Citylife</t>
  </si>
  <si>
    <t>Portello</t>
  </si>
  <si>
    <t>Porta Venezia</t>
  </si>
  <si>
    <t>Carrobbio</t>
  </si>
  <si>
    <t>Fontana</t>
  </si>
  <si>
    <t>Amato</t>
  </si>
  <si>
    <t>Fabbri</t>
  </si>
  <si>
    <t>De Angelis</t>
  </si>
  <si>
    <t>Pozzi</t>
  </si>
  <si>
    <t>Sartori</t>
  </si>
  <si>
    <t>Fumagalli</t>
  </si>
  <si>
    <t>Zanetti</t>
  </si>
  <si>
    <t>Grossi</t>
  </si>
  <si>
    <t>DATA NOLEGGIO</t>
  </si>
  <si>
    <t>DATA DISPONIBILITÀ</t>
  </si>
  <si>
    <t>PENALE</t>
  </si>
  <si>
    <t>AUTORIZZATO</t>
  </si>
  <si>
    <t>GIORNI NOLEGGIO MAX</t>
  </si>
  <si>
    <t>DATA TERMINE</t>
  </si>
  <si>
    <t>GIORNI RITARDO</t>
  </si>
  <si>
    <t>VALORE</t>
  </si>
  <si>
    <t>fino a valore del libro</t>
  </si>
  <si>
    <t>PENALE * GIORNI RITARDO</t>
  </si>
  <si>
    <t>TRANSAZIONI</t>
  </si>
  <si>
    <t>DATA ISCRIZIONE</t>
  </si>
  <si>
    <t>TRANSAZIONI TOTALI</t>
  </si>
  <si>
    <t>Fahrenheit 451</t>
  </si>
  <si>
    <t>Ray Bradbury</t>
  </si>
  <si>
    <t>Trilogia di New York</t>
  </si>
  <si>
    <t>Paul Auster</t>
  </si>
  <si>
    <t>Poirot sul Nilo</t>
  </si>
  <si>
    <t>Agatha Christie</t>
  </si>
  <si>
    <t>La caduta di Gondolin</t>
  </si>
  <si>
    <t>John R. R. Tolkien</t>
  </si>
  <si>
    <t>La bella estate</t>
  </si>
  <si>
    <t>Cesare Pavese</t>
  </si>
  <si>
    <t>Spare - il minore</t>
  </si>
  <si>
    <t>Prince Harry</t>
  </si>
  <si>
    <t>BIOGRAFIA</t>
  </si>
  <si>
    <t>Piero Angela</t>
  </si>
  <si>
    <t>Il mio lungo viaggio</t>
  </si>
  <si>
    <t>BAMBINI</t>
  </si>
  <si>
    <t>La notte in cui sei nato</t>
  </si>
  <si>
    <t>Barbara Franco</t>
  </si>
  <si>
    <t>FA52</t>
  </si>
  <si>
    <t>GI3</t>
  </si>
  <si>
    <t>GI67</t>
  </si>
  <si>
    <t>2B</t>
  </si>
  <si>
    <t>RO2</t>
  </si>
  <si>
    <t>RO55</t>
  </si>
  <si>
    <t>2Z</t>
  </si>
  <si>
    <t>2G</t>
  </si>
  <si>
    <t>BI92</t>
  </si>
  <si>
    <t>BI50</t>
  </si>
  <si>
    <t>BA11</t>
  </si>
  <si>
    <t>Database clienti attivi biblioteca LETTURAOK</t>
  </si>
  <si>
    <t>TURNO LAVORATIVO</t>
  </si>
  <si>
    <t>MATTINA</t>
  </si>
  <si>
    <t>POMERIGGIO</t>
  </si>
  <si>
    <t>Pietro</t>
  </si>
  <si>
    <t>Franco</t>
  </si>
  <si>
    <t>Gabriella</t>
  </si>
  <si>
    <t>Aurora</t>
  </si>
  <si>
    <t>Marco</t>
  </si>
  <si>
    <t>Marta</t>
  </si>
  <si>
    <t>Viola</t>
  </si>
  <si>
    <t>Matteo</t>
  </si>
  <si>
    <t>Enrico</t>
  </si>
  <si>
    <t>Chiara</t>
  </si>
  <si>
    <t>Francesca</t>
  </si>
  <si>
    <t>Giulia</t>
  </si>
  <si>
    <t>Mirco</t>
  </si>
  <si>
    <t>Fabrizio</t>
  </si>
  <si>
    <t>Antonio</t>
  </si>
  <si>
    <t>Riccardo</t>
  </si>
  <si>
    <t>Laura</t>
  </si>
  <si>
    <t>Sofia</t>
  </si>
  <si>
    <t>Elena</t>
  </si>
  <si>
    <t>Bassi</t>
  </si>
  <si>
    <t>D'Agostino</t>
  </si>
  <si>
    <t>Caputo</t>
  </si>
  <si>
    <t>De Rosa</t>
  </si>
  <si>
    <t>Oliva</t>
  </si>
  <si>
    <t>Nardi</t>
  </si>
  <si>
    <t>Pepe</t>
  </si>
  <si>
    <t>Cocco</t>
  </si>
  <si>
    <t>Toscano</t>
  </si>
  <si>
    <t>ETR163</t>
  </si>
  <si>
    <t>IKU561</t>
  </si>
  <si>
    <t>CVX284</t>
  </si>
  <si>
    <t>AQW536</t>
  </si>
  <si>
    <t>KJM011</t>
  </si>
  <si>
    <t>UIP144</t>
  </si>
  <si>
    <t>ZVF826</t>
  </si>
  <si>
    <t>VJU701</t>
  </si>
  <si>
    <t>TRE018</t>
  </si>
  <si>
    <t>Corvetto</t>
  </si>
  <si>
    <t>Novate Milanese</t>
  </si>
  <si>
    <t>San Cristoforo sul Naviglio</t>
  </si>
  <si>
    <t>Gorla</t>
  </si>
  <si>
    <t>San Marco</t>
  </si>
  <si>
    <t>San Vittore</t>
  </si>
  <si>
    <t>Ticinese</t>
  </si>
  <si>
    <t>Guastalla</t>
  </si>
  <si>
    <t>RICHIESTE TOTALI</t>
  </si>
  <si>
    <t>RECENSIONI</t>
  </si>
  <si>
    <t>Etichette di riga</t>
  </si>
  <si>
    <t>Totale complessivo</t>
  </si>
  <si>
    <t>(Tutto)</t>
  </si>
  <si>
    <t>Database Transazioni</t>
  </si>
  <si>
    <t>VALUTAZIONE RILASCIATA</t>
  </si>
  <si>
    <t>RECENSIONE</t>
  </si>
  <si>
    <t>COD. TRANSAZIONE</t>
  </si>
  <si>
    <t>DATA TRANSAZIONE</t>
  </si>
  <si>
    <t>DISPONIBILITÀ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</si>
</sst>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 indent="1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1</xdr:row>
      <xdr:rowOff>9525</xdr:rowOff>
    </xdr:from>
    <xdr:to>
      <xdr:col>15</xdr:col>
      <xdr:colOff>361950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UTORE">
              <a:extLst>
                <a:ext uri="{FF2B5EF4-FFF2-40B4-BE49-F238E27FC236}">
                  <a16:creationId xmlns:a16="http://schemas.microsoft.com/office/drawing/2014/main" id="{0F3C267F-A662-9B2A-9E3C-43F52B0FC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0" y="193675"/>
              <a:ext cx="1828800" cy="256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200025</xdr:colOff>
      <xdr:row>1</xdr:row>
      <xdr:rowOff>15875</xdr:rowOff>
    </xdr:from>
    <xdr:to>
      <xdr:col>11</xdr:col>
      <xdr:colOff>6350</xdr:colOff>
      <xdr:row>15</xdr:row>
      <xdr:rowOff>6350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GENERE">
              <a:extLst>
                <a:ext uri="{FF2B5EF4-FFF2-40B4-BE49-F238E27FC236}">
                  <a16:creationId xmlns:a16="http://schemas.microsoft.com/office/drawing/2014/main" id="{D56F3873-3525-D07D-1927-CABB85226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7325" y="200025"/>
              <a:ext cx="1812925" cy="256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352425</xdr:colOff>
      <xdr:row>1</xdr:row>
      <xdr:rowOff>0</xdr:rowOff>
    </xdr:from>
    <xdr:to>
      <xdr:col>20</xdr:col>
      <xdr:colOff>323850</xdr:colOff>
      <xdr:row>14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NR. PAGINE">
              <a:extLst>
                <a:ext uri="{FF2B5EF4-FFF2-40B4-BE49-F238E27FC236}">
                  <a16:creationId xmlns:a16="http://schemas.microsoft.com/office/drawing/2014/main" id="{BECB4901-BA93-F7F4-3F0E-E3E34255E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R. PAG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9525" y="184150"/>
              <a:ext cx="1819275" cy="256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320675</xdr:colOff>
      <xdr:row>1</xdr:row>
      <xdr:rowOff>6350</xdr:rowOff>
    </xdr:from>
    <xdr:to>
      <xdr:col>22</xdr:col>
      <xdr:colOff>561975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DISPONIBILITÀ">
              <a:extLst>
                <a:ext uri="{FF2B5EF4-FFF2-40B4-BE49-F238E27FC236}">
                  <a16:creationId xmlns:a16="http://schemas.microsoft.com/office/drawing/2014/main" id="{293FA8A2-5E08-CDBC-ABED-51CCBB0AAE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PONIBILI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5625" y="190500"/>
              <a:ext cx="1828800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RAMPAZZO" refreshedDate="44974.816477199071" createdVersion="8" refreshedVersion="8" minRefreshableVersion="3" recordCount="20" xr:uid="{D390214B-4D99-4198-A826-57E90588C84B}">
  <cacheSource type="worksheet">
    <worksheetSource ref="A2:J22" sheet="Database Libri"/>
  </cacheSource>
  <cacheFields count="10">
    <cacheField name="COD. LIBRO" numFmtId="0">
      <sharedItems count="20">
        <s v="GI58"/>
        <s v="RO13"/>
        <s v="GU71"/>
        <s v="FA16"/>
        <s v="RO45"/>
        <s v="RO107"/>
        <s v="PS77"/>
        <s v="PO2"/>
        <s v="RO153"/>
        <s v="RO69"/>
        <s v="GI47"/>
        <s v="GI111"/>
        <s v="RO2"/>
        <s v="GI3"/>
        <s v="GI67"/>
        <s v="FA52"/>
        <s v="RO55"/>
        <s v="BI92"/>
        <s v="BI50"/>
        <s v="BA11"/>
      </sharedItems>
    </cacheField>
    <cacheField name="TITOLO" numFmtId="0">
      <sharedItems containsMixedTypes="1" containsNumber="1" containsInteger="1" minValue="1984" maxValue="1984" count="20">
        <s v="Appunti di un venditore di donne"/>
        <s v="Il ritratto di Dorian Gray"/>
        <s v="Gli ultimi giorni dei nostri padri"/>
        <n v="1984"/>
        <s v="Donne"/>
        <s v="La fattoria di animali"/>
        <s v="L'interpretazione dei sogni"/>
        <s v="I fiori del male"/>
        <s v="Orgoglio e pregiudizio"/>
        <s v="Memorie del sottosuolo"/>
        <s v="Io sono Dio"/>
        <s v="Io uccido"/>
        <s v="Fahrenheit 451"/>
        <s v="Trilogia di New York"/>
        <s v="Poirot sul Nilo"/>
        <s v="La caduta di Gondolin"/>
        <s v="La bella estate"/>
        <s v="Spare - il minore"/>
        <s v="Il mio lungo viaggio"/>
        <s v="La notte in cui sei nato"/>
      </sharedItems>
    </cacheField>
    <cacheField name="AUTORE" numFmtId="0">
      <sharedItems count="17">
        <s v="Giorgio Faletti"/>
        <s v="Oscar Wilde"/>
        <s v="Joel Dicker"/>
        <s v="George Orwell"/>
        <s v="Andrea Camilleri"/>
        <s v="Sigmund Freud"/>
        <s v="Charles Baudelaire"/>
        <s v="Jane Austen"/>
        <s v="Fedor Dostoevskij"/>
        <s v="Ray Bradbury"/>
        <s v="Paul Auster"/>
        <s v="Agatha Christie"/>
        <s v="John R. R. Tolkien"/>
        <s v="Cesare Pavese"/>
        <s v="Prince Harry"/>
        <s v="Piero Angela"/>
        <s v="Barbara Franco"/>
      </sharedItems>
    </cacheField>
    <cacheField name="GENERE" numFmtId="0">
      <sharedItems count="8">
        <s v="GIALLO"/>
        <s v="ROMANZO"/>
        <s v="GUERRA"/>
        <s v="FANTASCIENZA"/>
        <s v="PSICOLOGIA"/>
        <s v="POESIA"/>
        <s v="BIOGRAFIA"/>
        <s v="BAMBINI"/>
      </sharedItems>
    </cacheField>
    <cacheField name="NR. PAGINE" numFmtId="0">
      <sharedItems containsSemiMixedTypes="0" containsString="0" containsNumber="1" containsInteger="1" minValue="20" maxValue="682" count="20">
        <n v="397"/>
        <n v="261"/>
        <n v="462"/>
        <n v="384"/>
        <n v="210"/>
        <n v="128"/>
        <n v="477"/>
        <n v="320"/>
        <n v="400"/>
        <n v="140"/>
        <n v="523"/>
        <n v="682"/>
        <n v="166"/>
        <n v="316"/>
        <n v="265"/>
        <n v="304"/>
        <n v="108"/>
        <n v="540"/>
        <n v="224"/>
        <n v="20"/>
      </sharedItems>
    </cacheField>
    <cacheField name="REPARTO" numFmtId="0">
      <sharedItems/>
    </cacheField>
    <cacheField name="DISPONIBILITÀ" numFmtId="0">
      <sharedItems count="2">
        <s v="SI"/>
        <s v="NO"/>
      </sharedItems>
    </cacheField>
    <cacheField name="DATA DISPONIBILITÀ" numFmtId="14">
      <sharedItems containsNonDate="0" containsDate="1" containsString="0" containsBlank="1" minDate="2022-10-08T00:00:00" maxDate="2023-05-12T00:00:00"/>
    </cacheField>
    <cacheField name="VALORE" numFmtId="44">
      <sharedItems containsSemiMixedTypes="0" containsString="0" containsNumber="1" minValue="3.9" maxValue="25"/>
    </cacheField>
    <cacheField name="RICHIESTE TOTALI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 pivotCacheId="10434298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s v="1B"/>
    <x v="0"/>
    <m/>
    <n v="20"/>
    <n v="2"/>
  </r>
  <r>
    <x v="1"/>
    <x v="1"/>
    <x v="1"/>
    <x v="1"/>
    <x v="1"/>
    <s v="2A"/>
    <x v="0"/>
    <m/>
    <n v="8.5"/>
    <n v="4"/>
  </r>
  <r>
    <x v="2"/>
    <x v="2"/>
    <x v="2"/>
    <x v="2"/>
    <x v="2"/>
    <s v="1H"/>
    <x v="1"/>
    <d v="2023-03-15T00:00:00"/>
    <n v="20"/>
    <n v="1"/>
  </r>
  <r>
    <x v="3"/>
    <x v="3"/>
    <x v="3"/>
    <x v="3"/>
    <x v="3"/>
    <s v="1G"/>
    <x v="0"/>
    <m/>
    <n v="11"/>
    <n v="14"/>
  </r>
  <r>
    <x v="4"/>
    <x v="4"/>
    <x v="4"/>
    <x v="1"/>
    <x v="4"/>
    <s v="2B"/>
    <x v="1"/>
    <d v="2023-02-18T00:00:00"/>
    <n v="17.5"/>
    <n v="4"/>
  </r>
  <r>
    <x v="5"/>
    <x v="5"/>
    <x v="3"/>
    <x v="1"/>
    <x v="5"/>
    <s v="2C"/>
    <x v="1"/>
    <d v="2023-04-03T00:00:00"/>
    <n v="12"/>
    <n v="2"/>
  </r>
  <r>
    <x v="6"/>
    <x v="6"/>
    <x v="5"/>
    <x v="4"/>
    <x v="6"/>
    <s v="1F"/>
    <x v="1"/>
    <d v="2022-12-29T00:00:00"/>
    <n v="3.9"/>
    <n v="1"/>
  </r>
  <r>
    <x v="7"/>
    <x v="7"/>
    <x v="6"/>
    <x v="5"/>
    <x v="7"/>
    <s v="2C"/>
    <x v="1"/>
    <d v="2023-02-27T00:00:00"/>
    <n v="10"/>
    <n v="2"/>
  </r>
  <r>
    <x v="8"/>
    <x v="8"/>
    <x v="7"/>
    <x v="1"/>
    <x v="8"/>
    <s v="2C"/>
    <x v="1"/>
    <d v="2023-05-03T00:00:00"/>
    <n v="9.5"/>
    <n v="1"/>
  </r>
  <r>
    <x v="9"/>
    <x v="9"/>
    <x v="8"/>
    <x v="1"/>
    <x v="9"/>
    <s v="2C"/>
    <x v="0"/>
    <m/>
    <n v="12"/>
    <n v="8"/>
  </r>
  <r>
    <x v="10"/>
    <x v="10"/>
    <x v="0"/>
    <x v="0"/>
    <x v="10"/>
    <s v="1C"/>
    <x v="1"/>
    <d v="2022-10-08T00:00:00"/>
    <n v="20"/>
    <n v="9"/>
  </r>
  <r>
    <x v="11"/>
    <x v="11"/>
    <x v="0"/>
    <x v="0"/>
    <x v="11"/>
    <s v="1B"/>
    <x v="0"/>
    <m/>
    <n v="16"/>
    <n v="20"/>
  </r>
  <r>
    <x v="12"/>
    <x v="12"/>
    <x v="9"/>
    <x v="1"/>
    <x v="12"/>
    <s v="2B"/>
    <x v="0"/>
    <m/>
    <n v="12.5"/>
    <n v="5"/>
  </r>
  <r>
    <x v="13"/>
    <x v="13"/>
    <x v="10"/>
    <x v="0"/>
    <x v="13"/>
    <s v="1C"/>
    <x v="1"/>
    <d v="2023-04-18T00:00:00"/>
    <n v="12.5"/>
    <n v="12"/>
  </r>
  <r>
    <x v="14"/>
    <x v="14"/>
    <x v="11"/>
    <x v="0"/>
    <x v="14"/>
    <s v="1B"/>
    <x v="1"/>
    <d v="2023-05-11T00:00:00"/>
    <n v="12.5"/>
    <n v="6"/>
  </r>
  <r>
    <x v="15"/>
    <x v="15"/>
    <x v="12"/>
    <x v="3"/>
    <x v="15"/>
    <s v="1G"/>
    <x v="1"/>
    <d v="2023-02-23T00:00:00"/>
    <n v="15"/>
    <n v="9"/>
  </r>
  <r>
    <x v="16"/>
    <x v="16"/>
    <x v="13"/>
    <x v="1"/>
    <x v="16"/>
    <s v="2A"/>
    <x v="0"/>
    <m/>
    <n v="10.5"/>
    <n v="11"/>
  </r>
  <r>
    <x v="17"/>
    <x v="17"/>
    <x v="14"/>
    <x v="6"/>
    <x v="17"/>
    <s v="2G"/>
    <x v="1"/>
    <d v="2023-04-16T00:00:00"/>
    <n v="25"/>
    <n v="14"/>
  </r>
  <r>
    <x v="18"/>
    <x v="18"/>
    <x v="15"/>
    <x v="6"/>
    <x v="18"/>
    <s v="2G"/>
    <x v="0"/>
    <m/>
    <n v="9.9"/>
    <n v="8"/>
  </r>
  <r>
    <x v="19"/>
    <x v="19"/>
    <x v="16"/>
    <x v="7"/>
    <x v="19"/>
    <s v="2Z"/>
    <x v="0"/>
    <m/>
    <n v="9.9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F4927-F563-488C-A531-0FE792C4900D}" name="Tabella pivot2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6:A47" firstHeaderRow="1" firstDataRow="1" firstDataCol="1" rowPageCount="4" colPageCount="1"/>
  <pivotFields count="10">
    <pivotField axis="axisRow" showAll="0">
      <items count="21">
        <item x="19"/>
        <item x="18"/>
        <item x="17"/>
        <item x="3"/>
        <item x="15"/>
        <item x="11"/>
        <item x="13"/>
        <item x="10"/>
        <item x="0"/>
        <item x="14"/>
        <item x="2"/>
        <item x="7"/>
        <item x="6"/>
        <item x="5"/>
        <item x="1"/>
        <item x="8"/>
        <item x="12"/>
        <item x="4"/>
        <item x="16"/>
        <item x="9"/>
        <item t="default"/>
      </items>
    </pivotField>
    <pivotField axis="axisRow" showAll="0">
      <items count="21">
        <item x="3"/>
        <item x="0"/>
        <item x="4"/>
        <item x="12"/>
        <item x="2"/>
        <item x="7"/>
        <item x="18"/>
        <item x="1"/>
        <item x="10"/>
        <item x="11"/>
        <item x="16"/>
        <item x="15"/>
        <item x="5"/>
        <item x="19"/>
        <item x="6"/>
        <item x="9"/>
        <item x="8"/>
        <item x="14"/>
        <item x="17"/>
        <item x="13"/>
        <item t="default"/>
      </items>
    </pivotField>
    <pivotField axis="axisPage" showAll="0">
      <items count="18">
        <item x="11"/>
        <item x="4"/>
        <item x="16"/>
        <item x="13"/>
        <item x="6"/>
        <item x="8"/>
        <item x="3"/>
        <item x="0"/>
        <item x="7"/>
        <item x="2"/>
        <item x="12"/>
        <item x="1"/>
        <item x="10"/>
        <item x="15"/>
        <item x="14"/>
        <item x="9"/>
        <item x="5"/>
        <item t="default"/>
      </items>
    </pivotField>
    <pivotField axis="axisPage" showAll="0">
      <items count="9">
        <item x="7"/>
        <item x="6"/>
        <item x="3"/>
        <item x="0"/>
        <item x="2"/>
        <item x="5"/>
        <item x="4"/>
        <item x="1"/>
        <item t="default"/>
      </items>
    </pivotField>
    <pivotField axis="axisPage" showAll="0">
      <items count="21">
        <item x="19"/>
        <item x="16"/>
        <item x="5"/>
        <item x="9"/>
        <item x="12"/>
        <item x="4"/>
        <item x="18"/>
        <item x="1"/>
        <item x="14"/>
        <item x="15"/>
        <item x="13"/>
        <item x="7"/>
        <item x="3"/>
        <item x="0"/>
        <item x="8"/>
        <item x="2"/>
        <item x="6"/>
        <item x="10"/>
        <item x="17"/>
        <item x="1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numFmtId="44" showAll="0"/>
    <pivotField showAll="0"/>
  </pivotFields>
  <rowFields count="2">
    <field x="1"/>
    <field x="0"/>
  </rowFields>
  <rowItems count="41">
    <i>
      <x/>
    </i>
    <i r="1">
      <x v="3"/>
    </i>
    <i>
      <x v="1"/>
    </i>
    <i r="1">
      <x v="8"/>
    </i>
    <i>
      <x v="2"/>
    </i>
    <i r="1">
      <x v="17"/>
    </i>
    <i>
      <x v="3"/>
    </i>
    <i r="1">
      <x v="16"/>
    </i>
    <i>
      <x v="4"/>
    </i>
    <i r="1">
      <x v="10"/>
    </i>
    <i>
      <x v="5"/>
    </i>
    <i r="1">
      <x v="11"/>
    </i>
    <i>
      <x v="6"/>
    </i>
    <i r="1">
      <x v="1"/>
    </i>
    <i>
      <x v="7"/>
    </i>
    <i r="1">
      <x v="14"/>
    </i>
    <i>
      <x v="8"/>
    </i>
    <i r="1">
      <x v="7"/>
    </i>
    <i>
      <x v="9"/>
    </i>
    <i r="1">
      <x v="5"/>
    </i>
    <i>
      <x v="10"/>
    </i>
    <i r="1">
      <x v="18"/>
    </i>
    <i>
      <x v="11"/>
    </i>
    <i r="1">
      <x v="4"/>
    </i>
    <i>
      <x v="12"/>
    </i>
    <i r="1">
      <x v="13"/>
    </i>
    <i>
      <x v="13"/>
    </i>
    <i r="1">
      <x/>
    </i>
    <i>
      <x v="14"/>
    </i>
    <i r="1">
      <x v="12"/>
    </i>
    <i>
      <x v="15"/>
    </i>
    <i r="1">
      <x v="19"/>
    </i>
    <i>
      <x v="16"/>
    </i>
    <i r="1">
      <x v="15"/>
    </i>
    <i>
      <x v="17"/>
    </i>
    <i r="1">
      <x v="9"/>
    </i>
    <i>
      <x v="18"/>
    </i>
    <i r="1">
      <x v="2"/>
    </i>
    <i>
      <x v="19"/>
    </i>
    <i r="1">
      <x v="6"/>
    </i>
    <i t="grand">
      <x/>
    </i>
  </rowItems>
  <colItems count="1">
    <i/>
  </colItems>
  <pageFields count="4">
    <pageField fld="3" hier="-1"/>
    <pageField fld="4" hier="-1"/>
    <pageField fld="6" hier="-1"/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UTORE" xr10:uid="{712341D6-63FD-40E2-9354-EC5F4D6A8E00}" sourceName="AUTORE">
  <pivotTables>
    <pivotTable tabId="5" name="Tabella pivot2"/>
  </pivotTables>
  <data>
    <tabular pivotCacheId="1043429849">
      <items count="17">
        <i x="11" s="1"/>
        <i x="4" s="1"/>
        <i x="16" s="1"/>
        <i x="13" s="1"/>
        <i x="6" s="1"/>
        <i x="8" s="1"/>
        <i x="3" s="1"/>
        <i x="0" s="1"/>
        <i x="7" s="1"/>
        <i x="2" s="1"/>
        <i x="12" s="1"/>
        <i x="1" s="1"/>
        <i x="10" s="1"/>
        <i x="15" s="1"/>
        <i x="14" s="1"/>
        <i x="9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GENERE" xr10:uid="{27F90664-5B3D-488C-9DA6-1BD460534146}" sourceName="GENERE">
  <pivotTables>
    <pivotTable tabId="5" name="Tabella pivot2"/>
  </pivotTables>
  <data>
    <tabular pivotCacheId="1043429849">
      <items count="8">
        <i x="7" s="1"/>
        <i x="6" s="1"/>
        <i x="3" s="1"/>
        <i x="0" s="1"/>
        <i x="2" s="1"/>
        <i x="5" s="1"/>
        <i x="4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NR._PAGINE" xr10:uid="{ECB99A34-3C19-4C8D-80D9-AF37AF6FE911}" sourceName="NR. PAGINE">
  <pivotTables>
    <pivotTable tabId="5" name="Tabella pivot2"/>
  </pivotTables>
  <data>
    <tabular pivotCacheId="1043429849">
      <items count="20">
        <i x="19" s="1"/>
        <i x="16" s="1"/>
        <i x="5" s="1"/>
        <i x="9" s="1"/>
        <i x="12" s="1"/>
        <i x="4" s="1"/>
        <i x="18" s="1"/>
        <i x="1" s="1"/>
        <i x="14" s="1"/>
        <i x="15" s="1"/>
        <i x="13" s="1"/>
        <i x="7" s="1"/>
        <i x="3" s="1"/>
        <i x="0" s="1"/>
        <i x="8" s="1"/>
        <i x="2" s="1"/>
        <i x="6" s="1"/>
        <i x="10" s="1"/>
        <i x="17" s="1"/>
        <i x="1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ISPONIBILITÀ" xr10:uid="{E58C0599-1FD9-4858-8991-0213D12D99E8}" sourceName="DISPONIBILITÀ">
  <pivotTables>
    <pivotTable tabId="5" name="Tabella pivot2"/>
  </pivotTables>
  <data>
    <tabular pivotCacheId="104342984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UTORE" xr10:uid="{D94BBA9C-5C7D-4030-AD37-949B8B8E271E}" cache="FiltroDati_AUTORE" caption="AUTORE" rowHeight="241300"/>
  <slicer name="GENERE" xr10:uid="{1AD986B8-EA2B-4B3B-8CD3-A7D2B35F8B8A}" cache="FiltroDati_GENERE" caption="GENERE" rowHeight="241300"/>
  <slicer name="NR. PAGINE" xr10:uid="{85C817F4-D47E-4068-95E7-32BD32EB091C}" cache="FiltroDati_NR._PAGINE" caption="NR. PAGINE" rowHeight="241300"/>
  <slicer name="DISPONIBILITÀ" xr10:uid="{D7958C6C-E417-4F66-8626-521C6EEA4FB5}" cache="FiltroDati_DISPONIBILITÀ" caption="DISPONIBILITÀ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CC73-1AA0-4ED8-8994-3D9F63953660}">
  <dimension ref="A1:B47"/>
  <sheetViews>
    <sheetView workbookViewId="0">
      <selection activeCell="V20" sqref="V20"/>
    </sheetView>
  </sheetViews>
  <sheetFormatPr defaultRowHeight="14.5" x14ac:dyDescent="0.35"/>
  <cols>
    <col min="1" max="1" width="31.36328125" bestFit="1" customWidth="1"/>
    <col min="2" max="2" width="9.08984375" bestFit="1" customWidth="1"/>
    <col min="3" max="4" width="4.453125" bestFit="1" customWidth="1"/>
    <col min="5" max="6" width="5" bestFit="1" customWidth="1"/>
    <col min="7" max="7" width="5.7265625" bestFit="1" customWidth="1"/>
    <col min="8" max="8" width="3.81640625" bestFit="1" customWidth="1"/>
    <col min="9" max="11" width="4.7265625" bestFit="1" customWidth="1"/>
    <col min="12" max="12" width="5.54296875" bestFit="1" customWidth="1"/>
    <col min="13" max="13" width="4.36328125" bestFit="1" customWidth="1"/>
    <col min="14" max="14" width="4.90625" bestFit="1" customWidth="1"/>
    <col min="15" max="15" width="6.26953125" bestFit="1" customWidth="1"/>
    <col min="16" max="16" width="5.26953125" bestFit="1" customWidth="1"/>
    <col min="17" max="17" width="6.26953125" bestFit="1" customWidth="1"/>
    <col min="18" max="18" width="4.36328125" bestFit="1" customWidth="1"/>
    <col min="19" max="21" width="5.26953125" bestFit="1" customWidth="1"/>
    <col min="22" max="22" width="17.453125" bestFit="1" customWidth="1"/>
  </cols>
  <sheetData>
    <row r="1" spans="1:2" x14ac:dyDescent="0.35">
      <c r="A1" s="6" t="s">
        <v>3</v>
      </c>
      <c r="B1" t="s">
        <v>212</v>
      </c>
    </row>
    <row r="2" spans="1:2" x14ac:dyDescent="0.35">
      <c r="A2" s="6" t="s">
        <v>4</v>
      </c>
      <c r="B2" t="s">
        <v>212</v>
      </c>
    </row>
    <row r="3" spans="1:2" x14ac:dyDescent="0.35">
      <c r="A3" s="6" t="s">
        <v>218</v>
      </c>
      <c r="B3" t="s">
        <v>212</v>
      </c>
    </row>
    <row r="4" spans="1:2" x14ac:dyDescent="0.35">
      <c r="A4" s="6" t="s">
        <v>1</v>
      </c>
      <c r="B4" t="s">
        <v>212</v>
      </c>
    </row>
    <row r="6" spans="1:2" x14ac:dyDescent="0.35">
      <c r="A6" s="6" t="s">
        <v>210</v>
      </c>
    </row>
    <row r="7" spans="1:2" x14ac:dyDescent="0.35">
      <c r="A7" s="2">
        <v>1984</v>
      </c>
    </row>
    <row r="8" spans="1:2" x14ac:dyDescent="0.35">
      <c r="A8" s="8" t="s">
        <v>87</v>
      </c>
    </row>
    <row r="9" spans="1:2" x14ac:dyDescent="0.35">
      <c r="A9" s="2" t="s">
        <v>57</v>
      </c>
    </row>
    <row r="10" spans="1:2" x14ac:dyDescent="0.35">
      <c r="A10" s="8" t="s">
        <v>76</v>
      </c>
    </row>
    <row r="11" spans="1:2" x14ac:dyDescent="0.35">
      <c r="A11" s="2" t="s">
        <v>43</v>
      </c>
    </row>
    <row r="12" spans="1:2" x14ac:dyDescent="0.35">
      <c r="A12" s="8" t="s">
        <v>83</v>
      </c>
    </row>
    <row r="13" spans="1:2" x14ac:dyDescent="0.35">
      <c r="A13" s="2" t="s">
        <v>130</v>
      </c>
    </row>
    <row r="14" spans="1:2" x14ac:dyDescent="0.35">
      <c r="A14" s="8" t="s">
        <v>152</v>
      </c>
    </row>
    <row r="15" spans="1:2" x14ac:dyDescent="0.35">
      <c r="A15" s="2" t="s">
        <v>40</v>
      </c>
    </row>
    <row r="16" spans="1:2" x14ac:dyDescent="0.35">
      <c r="A16" s="8" t="s">
        <v>77</v>
      </c>
    </row>
    <row r="17" spans="1:1" x14ac:dyDescent="0.35">
      <c r="A17" s="2" t="s">
        <v>48</v>
      </c>
    </row>
    <row r="18" spans="1:1" x14ac:dyDescent="0.35">
      <c r="A18" s="8" t="s">
        <v>79</v>
      </c>
    </row>
    <row r="19" spans="1:1" x14ac:dyDescent="0.35">
      <c r="A19" s="2" t="s">
        <v>144</v>
      </c>
    </row>
    <row r="20" spans="1:1" x14ac:dyDescent="0.35">
      <c r="A20" s="8" t="s">
        <v>157</v>
      </c>
    </row>
    <row r="21" spans="1:1" x14ac:dyDescent="0.35">
      <c r="A21" s="2" t="s">
        <v>52</v>
      </c>
    </row>
    <row r="22" spans="1:1" x14ac:dyDescent="0.35">
      <c r="A22" s="8" t="s">
        <v>82</v>
      </c>
    </row>
    <row r="23" spans="1:1" x14ac:dyDescent="0.35">
      <c r="A23" s="2" t="s">
        <v>58</v>
      </c>
    </row>
    <row r="24" spans="1:1" x14ac:dyDescent="0.35">
      <c r="A24" s="8" t="s">
        <v>80</v>
      </c>
    </row>
    <row r="25" spans="1:1" x14ac:dyDescent="0.35">
      <c r="A25" s="2" t="s">
        <v>59</v>
      </c>
    </row>
    <row r="26" spans="1:1" x14ac:dyDescent="0.35">
      <c r="A26" s="8" t="s">
        <v>81</v>
      </c>
    </row>
    <row r="27" spans="1:1" x14ac:dyDescent="0.35">
      <c r="A27" s="2" t="s">
        <v>138</v>
      </c>
    </row>
    <row r="28" spans="1:1" x14ac:dyDescent="0.35">
      <c r="A28" s="8" t="s">
        <v>153</v>
      </c>
    </row>
    <row r="29" spans="1:1" x14ac:dyDescent="0.35">
      <c r="A29" s="2" t="s">
        <v>136</v>
      </c>
    </row>
    <row r="30" spans="1:1" x14ac:dyDescent="0.35">
      <c r="A30" s="8" t="s">
        <v>148</v>
      </c>
    </row>
    <row r="31" spans="1:1" x14ac:dyDescent="0.35">
      <c r="A31" s="2" t="s">
        <v>45</v>
      </c>
    </row>
    <row r="32" spans="1:1" x14ac:dyDescent="0.35">
      <c r="A32" s="8" t="s">
        <v>84</v>
      </c>
    </row>
    <row r="33" spans="1:1" x14ac:dyDescent="0.35">
      <c r="A33" s="2" t="s">
        <v>146</v>
      </c>
    </row>
    <row r="34" spans="1:1" x14ac:dyDescent="0.35">
      <c r="A34" s="8" t="s">
        <v>158</v>
      </c>
    </row>
    <row r="35" spans="1:1" x14ac:dyDescent="0.35">
      <c r="A35" s="2" t="s">
        <v>46</v>
      </c>
    </row>
    <row r="36" spans="1:1" x14ac:dyDescent="0.35">
      <c r="A36" s="8" t="s">
        <v>78</v>
      </c>
    </row>
    <row r="37" spans="1:1" x14ac:dyDescent="0.35">
      <c r="A37" s="2" t="s">
        <v>54</v>
      </c>
    </row>
    <row r="38" spans="1:1" x14ac:dyDescent="0.35">
      <c r="A38" s="8" t="s">
        <v>86</v>
      </c>
    </row>
    <row r="39" spans="1:1" x14ac:dyDescent="0.35">
      <c r="A39" s="2" t="s">
        <v>50</v>
      </c>
    </row>
    <row r="40" spans="1:1" x14ac:dyDescent="0.35">
      <c r="A40" s="8" t="s">
        <v>85</v>
      </c>
    </row>
    <row r="41" spans="1:1" x14ac:dyDescent="0.35">
      <c r="A41" s="2" t="s">
        <v>134</v>
      </c>
    </row>
    <row r="42" spans="1:1" x14ac:dyDescent="0.35">
      <c r="A42" s="8" t="s">
        <v>150</v>
      </c>
    </row>
    <row r="43" spans="1:1" x14ac:dyDescent="0.35">
      <c r="A43" s="2" t="s">
        <v>140</v>
      </c>
    </row>
    <row r="44" spans="1:1" x14ac:dyDescent="0.35">
      <c r="A44" s="8" t="s">
        <v>156</v>
      </c>
    </row>
    <row r="45" spans="1:1" x14ac:dyDescent="0.35">
      <c r="A45" s="2" t="s">
        <v>132</v>
      </c>
    </row>
    <row r="46" spans="1:1" x14ac:dyDescent="0.35">
      <c r="A46" s="8" t="s">
        <v>149</v>
      </c>
    </row>
    <row r="47" spans="1:1" x14ac:dyDescent="0.35">
      <c r="A47" s="2" t="s">
        <v>211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8396-A1FD-41EF-A4AE-86683779203D}">
  <dimension ref="A1:K22"/>
  <sheetViews>
    <sheetView workbookViewId="0">
      <selection activeCell="L9" sqref="L9"/>
    </sheetView>
  </sheetViews>
  <sheetFormatPr defaultRowHeight="14.5" x14ac:dyDescent="0.35"/>
  <cols>
    <col min="1" max="1" width="11" bestFit="1" customWidth="1"/>
    <col min="2" max="2" width="31.1796875" bestFit="1" customWidth="1"/>
    <col min="3" max="3" width="17.81640625" bestFit="1" customWidth="1"/>
    <col min="4" max="4" width="14.54296875" bestFit="1" customWidth="1"/>
    <col min="5" max="5" width="11.26953125" bestFit="1" customWidth="1"/>
    <col min="6" max="6" width="9.1796875" bestFit="1" customWidth="1"/>
    <col min="7" max="7" width="14" bestFit="1" customWidth="1"/>
    <col min="8" max="8" width="19.453125" bestFit="1" customWidth="1"/>
    <col min="9" max="9" width="8.453125" bestFit="1" customWidth="1"/>
    <col min="10" max="10" width="16.453125" bestFit="1" customWidth="1"/>
    <col min="11" max="11" width="11.36328125" bestFit="1" customWidth="1"/>
    <col min="12" max="12" width="9.1796875" customWidth="1"/>
    <col min="13" max="13" width="12.81640625" bestFit="1" customWidth="1"/>
    <col min="14" max="14" width="11" bestFit="1" customWidth="1"/>
    <col min="15" max="15" width="16.453125" bestFit="1" customWidth="1"/>
    <col min="16" max="16" width="14.1796875" bestFit="1" customWidth="1"/>
    <col min="17" max="17" width="10.7265625" bestFit="1" customWidth="1"/>
    <col min="18" max="24" width="9.1796875" customWidth="1"/>
  </cols>
  <sheetData>
    <row r="1" spans="1:11" x14ac:dyDescent="0.3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5">
      <c r="A2" t="s">
        <v>75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</v>
      </c>
      <c r="H2" t="s">
        <v>118</v>
      </c>
      <c r="I2" t="s">
        <v>124</v>
      </c>
      <c r="J2" t="s">
        <v>208</v>
      </c>
      <c r="K2" t="s">
        <v>215</v>
      </c>
    </row>
    <row r="3" spans="1:11" x14ac:dyDescent="0.35">
      <c r="A3" t="s">
        <v>76</v>
      </c>
      <c r="B3" t="s">
        <v>57</v>
      </c>
      <c r="C3" t="s">
        <v>56</v>
      </c>
      <c r="D3" t="s">
        <v>67</v>
      </c>
      <c r="E3">
        <v>397</v>
      </c>
      <c r="F3" t="s">
        <v>70</v>
      </c>
      <c r="G3" t="s">
        <v>60</v>
      </c>
      <c r="H3" s="1"/>
      <c r="I3" s="3">
        <v>20</v>
      </c>
      <c r="J3">
        <v>2</v>
      </c>
      <c r="K3" s="7">
        <f ca="1">AVERAGEIF('Database Transazioni'!C3:C144,'Database Libri'!A3,'Database Transazioni'!$E$3:$E$72)</f>
        <v>5</v>
      </c>
    </row>
    <row r="4" spans="1:11" x14ac:dyDescent="0.35">
      <c r="A4" t="s">
        <v>82</v>
      </c>
      <c r="B4" t="s">
        <v>52</v>
      </c>
      <c r="C4" t="s">
        <v>53</v>
      </c>
      <c r="D4" t="s">
        <v>62</v>
      </c>
      <c r="E4">
        <v>261</v>
      </c>
      <c r="F4" t="s">
        <v>71</v>
      </c>
      <c r="G4" t="s">
        <v>60</v>
      </c>
      <c r="H4" s="1"/>
      <c r="I4" s="3">
        <v>8.5</v>
      </c>
      <c r="J4">
        <v>4</v>
      </c>
      <c r="K4" s="7">
        <f ca="1">AVERAGEIF('Database Transazioni'!C4:C145,'Database Libri'!A4,'Database Transazioni'!$E$3:$E$72)</f>
        <v>8.5</v>
      </c>
    </row>
    <row r="5" spans="1:11" x14ac:dyDescent="0.35">
      <c r="A5" t="s">
        <v>77</v>
      </c>
      <c r="B5" t="s">
        <v>40</v>
      </c>
      <c r="C5" t="s">
        <v>41</v>
      </c>
      <c r="D5" t="s">
        <v>63</v>
      </c>
      <c r="E5">
        <v>462</v>
      </c>
      <c r="F5" t="s">
        <v>72</v>
      </c>
      <c r="G5" t="s">
        <v>61</v>
      </c>
      <c r="H5" s="1">
        <f>IF(G5="NO",VLOOKUP(A5,'Database Cliente Attivi'!$B$3:$E$13,4,FALSE),)</f>
        <v>45000</v>
      </c>
      <c r="I5" s="3">
        <v>20</v>
      </c>
      <c r="J5">
        <v>1</v>
      </c>
      <c r="K5" s="7">
        <f ca="1">AVERAGEIF('Database Transazioni'!C5:C146,'Database Libri'!A5,'Database Transazioni'!$E$3:$E$72)</f>
        <v>6</v>
      </c>
    </row>
    <row r="6" spans="1:11" x14ac:dyDescent="0.35">
      <c r="A6" t="s">
        <v>87</v>
      </c>
      <c r="B6" s="2">
        <v>1984</v>
      </c>
      <c r="C6" t="s">
        <v>42</v>
      </c>
      <c r="D6" t="s">
        <v>64</v>
      </c>
      <c r="E6">
        <v>384</v>
      </c>
      <c r="F6" t="s">
        <v>69</v>
      </c>
      <c r="G6" t="s">
        <v>60</v>
      </c>
      <c r="H6" s="1"/>
      <c r="I6" s="3">
        <v>11</v>
      </c>
      <c r="J6">
        <v>14</v>
      </c>
      <c r="K6" s="7">
        <f ca="1">AVERAGEIF('Database Transazioni'!C6:C147,'Database Libri'!A6,'Database Transazioni'!$E$3:$E$72)</f>
        <v>6.6428571428571432</v>
      </c>
    </row>
    <row r="7" spans="1:11" x14ac:dyDescent="0.35">
      <c r="A7" t="s">
        <v>83</v>
      </c>
      <c r="B7" t="s">
        <v>43</v>
      </c>
      <c r="C7" t="s">
        <v>44</v>
      </c>
      <c r="D7" t="s">
        <v>62</v>
      </c>
      <c r="E7">
        <v>210</v>
      </c>
      <c r="F7" t="s">
        <v>151</v>
      </c>
      <c r="G7" t="s">
        <v>61</v>
      </c>
      <c r="H7" s="1">
        <f>IF(G7="NO",VLOOKUP(A7,'Database Cliente Attivi'!$B$3:$E$13,4,FALSE),)</f>
        <v>44975</v>
      </c>
      <c r="I7" s="3">
        <v>17.5</v>
      </c>
      <c r="J7">
        <v>4</v>
      </c>
      <c r="K7" s="7">
        <f ca="1">AVERAGEIF('Database Transazioni'!C7:C148,'Database Libri'!A7,'Database Transazioni'!$E$3:$E$72)</f>
        <v>4</v>
      </c>
    </row>
    <row r="8" spans="1:11" x14ac:dyDescent="0.35">
      <c r="A8" t="s">
        <v>84</v>
      </c>
      <c r="B8" t="s">
        <v>45</v>
      </c>
      <c r="C8" t="s">
        <v>42</v>
      </c>
      <c r="D8" t="s">
        <v>62</v>
      </c>
      <c r="E8">
        <v>128</v>
      </c>
      <c r="F8" t="s">
        <v>68</v>
      </c>
      <c r="G8" t="s">
        <v>61</v>
      </c>
      <c r="H8" s="1">
        <f>IF(G8="NO",VLOOKUP(A8,'Database Cliente Attivi'!$B$3:$E$13,4,FALSE),)</f>
        <v>45019</v>
      </c>
      <c r="I8" s="3">
        <v>12</v>
      </c>
      <c r="J8">
        <v>2</v>
      </c>
      <c r="K8" s="7">
        <f ca="1">AVERAGEIF('Database Transazioni'!C8:C149,'Database Libri'!A8,'Database Transazioni'!$E$3:$E$72)</f>
        <v>7</v>
      </c>
    </row>
    <row r="9" spans="1:11" x14ac:dyDescent="0.35">
      <c r="A9" t="s">
        <v>78</v>
      </c>
      <c r="B9" t="s">
        <v>46</v>
      </c>
      <c r="C9" t="s">
        <v>47</v>
      </c>
      <c r="D9" t="s">
        <v>65</v>
      </c>
      <c r="E9">
        <v>477</v>
      </c>
      <c r="F9" t="s">
        <v>73</v>
      </c>
      <c r="G9" t="s">
        <v>61</v>
      </c>
      <c r="H9" s="1">
        <f>IF(G9="NO",VLOOKUP(A9,'Database Cliente Attivi'!$B$3:$E$13,4,FALSE),)</f>
        <v>44924</v>
      </c>
      <c r="I9" s="3">
        <v>3.9</v>
      </c>
      <c r="J9">
        <v>1</v>
      </c>
      <c r="K9" s="7">
        <f ca="1">AVERAGEIF('Database Transazioni'!C9:C150,'Database Libri'!A9,'Database Transazioni'!$E$3:$E$72)</f>
        <v>1</v>
      </c>
    </row>
    <row r="10" spans="1:11" x14ac:dyDescent="0.35">
      <c r="A10" t="s">
        <v>79</v>
      </c>
      <c r="B10" t="s">
        <v>48</v>
      </c>
      <c r="C10" t="s">
        <v>49</v>
      </c>
      <c r="D10" t="s">
        <v>66</v>
      </c>
      <c r="E10">
        <v>320</v>
      </c>
      <c r="F10" t="s">
        <v>68</v>
      </c>
      <c r="G10" t="s">
        <v>61</v>
      </c>
      <c r="H10" s="1">
        <f>IF(G10="NO",VLOOKUP(A10,'Database Cliente Attivi'!$B$3:$E$13,4,FALSE),)</f>
        <v>44984</v>
      </c>
      <c r="I10" s="3">
        <v>10</v>
      </c>
      <c r="J10">
        <v>2</v>
      </c>
      <c r="K10" s="7">
        <f ca="1">AVERAGEIF('Database Transazioni'!C10:C151,'Database Libri'!A10,'Database Transazioni'!$E$3:$E$72)</f>
        <v>6</v>
      </c>
    </row>
    <row r="11" spans="1:11" x14ac:dyDescent="0.35">
      <c r="A11" t="s">
        <v>85</v>
      </c>
      <c r="B11" t="s">
        <v>50</v>
      </c>
      <c r="C11" t="s">
        <v>51</v>
      </c>
      <c r="D11" t="s">
        <v>62</v>
      </c>
      <c r="E11">
        <v>400</v>
      </c>
      <c r="F11" t="s">
        <v>68</v>
      </c>
      <c r="G11" t="s">
        <v>61</v>
      </c>
      <c r="H11" s="1">
        <f>IF(G11="NO",VLOOKUP(A11,'Database Cliente Attivi'!$B$3:$E$13,4,FALSE),)</f>
        <v>45049</v>
      </c>
      <c r="I11" s="3">
        <v>9.5</v>
      </c>
      <c r="J11">
        <v>1</v>
      </c>
      <c r="K11" s="7">
        <f ca="1">AVERAGEIF('Database Transazioni'!C11:C152,'Database Libri'!A11,'Database Transazioni'!$E$3:$E$72)</f>
        <v>8</v>
      </c>
    </row>
    <row r="12" spans="1:11" x14ac:dyDescent="0.35">
      <c r="A12" t="s">
        <v>86</v>
      </c>
      <c r="B12" t="s">
        <v>54</v>
      </c>
      <c r="C12" t="s">
        <v>55</v>
      </c>
      <c r="D12" t="s">
        <v>62</v>
      </c>
      <c r="E12">
        <v>140</v>
      </c>
      <c r="F12" t="s">
        <v>68</v>
      </c>
      <c r="G12" t="s">
        <v>60</v>
      </c>
      <c r="H12" s="1"/>
      <c r="I12" s="3">
        <v>12</v>
      </c>
      <c r="J12">
        <v>8</v>
      </c>
      <c r="K12" s="7">
        <f ca="1">AVERAGEIF('Database Transazioni'!C12:C153,'Database Libri'!A12,'Database Transazioni'!$E$3:$E$72)</f>
        <v>4.8571428571428568</v>
      </c>
    </row>
    <row r="13" spans="1:11" x14ac:dyDescent="0.35">
      <c r="A13" t="s">
        <v>80</v>
      </c>
      <c r="B13" t="s">
        <v>58</v>
      </c>
      <c r="C13" t="s">
        <v>56</v>
      </c>
      <c r="D13" t="s">
        <v>67</v>
      </c>
      <c r="E13">
        <v>523</v>
      </c>
      <c r="F13" t="s">
        <v>74</v>
      </c>
      <c r="G13" t="s">
        <v>61</v>
      </c>
      <c r="H13" s="1">
        <f>IF(G13="NO",VLOOKUP(A13,'Database Cliente Attivi'!$B$3:$E$13,4,FALSE),)</f>
        <v>44842</v>
      </c>
      <c r="I13" s="3">
        <v>20</v>
      </c>
      <c r="J13">
        <v>9</v>
      </c>
      <c r="K13" s="7">
        <f ca="1">AVERAGEIF('Database Transazioni'!C13:C154,'Database Libri'!A13,'Database Transazioni'!$E$3:$E$72)</f>
        <v>6.25</v>
      </c>
    </row>
    <row r="14" spans="1:11" x14ac:dyDescent="0.35">
      <c r="A14" t="s">
        <v>81</v>
      </c>
      <c r="B14" t="s">
        <v>59</v>
      </c>
      <c r="C14" t="s">
        <v>56</v>
      </c>
      <c r="D14" t="s">
        <v>67</v>
      </c>
      <c r="E14">
        <v>682</v>
      </c>
      <c r="F14" t="s">
        <v>70</v>
      </c>
      <c r="G14" t="s">
        <v>60</v>
      </c>
      <c r="H14" s="1"/>
      <c r="I14" s="3">
        <v>16</v>
      </c>
      <c r="J14">
        <v>20</v>
      </c>
      <c r="K14" s="7">
        <f ca="1">AVERAGEIF('Database Transazioni'!C14:C155,'Database Libri'!A14,'Database Transazioni'!$E$3:$E$72)</f>
        <v>6.0588235294117645</v>
      </c>
    </row>
    <row r="15" spans="1:11" x14ac:dyDescent="0.35">
      <c r="A15" t="s">
        <v>152</v>
      </c>
      <c r="B15" t="s">
        <v>130</v>
      </c>
      <c r="C15" t="s">
        <v>131</v>
      </c>
      <c r="D15" t="s">
        <v>62</v>
      </c>
      <c r="E15">
        <v>166</v>
      </c>
      <c r="F15" t="s">
        <v>151</v>
      </c>
      <c r="G15" t="s">
        <v>60</v>
      </c>
      <c r="H15" s="1"/>
      <c r="I15" s="3">
        <v>12.5</v>
      </c>
      <c r="J15">
        <v>5</v>
      </c>
      <c r="K15" s="7">
        <f ca="1">AVERAGEIF('Database Transazioni'!C15:C156,'Database Libri'!A15,'Database Transazioni'!$E$3:$E$72)</f>
        <v>4.5999999999999996</v>
      </c>
    </row>
    <row r="16" spans="1:11" x14ac:dyDescent="0.35">
      <c r="A16" t="s">
        <v>149</v>
      </c>
      <c r="B16" t="s">
        <v>132</v>
      </c>
      <c r="C16" t="s">
        <v>133</v>
      </c>
      <c r="D16" t="s">
        <v>67</v>
      </c>
      <c r="E16">
        <v>316</v>
      </c>
      <c r="F16" t="s">
        <v>74</v>
      </c>
      <c r="G16" t="s">
        <v>61</v>
      </c>
      <c r="H16" s="1">
        <f>IF(G16="NO",VLOOKUP(A16,'Database Cliente Attivi'!$B$3:$E$13,4,FALSE),)</f>
        <v>45034</v>
      </c>
      <c r="I16" s="3">
        <v>12.5</v>
      </c>
      <c r="J16">
        <v>12</v>
      </c>
      <c r="K16" s="7">
        <f ca="1">AVERAGEIF('Database Transazioni'!C16:C157,'Database Libri'!A16,'Database Transazioni'!$E$3:$E$72)</f>
        <v>4.5454545454545459</v>
      </c>
    </row>
    <row r="17" spans="1:11" x14ac:dyDescent="0.35">
      <c r="A17" t="s">
        <v>150</v>
      </c>
      <c r="B17" t="s">
        <v>134</v>
      </c>
      <c r="C17" t="s">
        <v>135</v>
      </c>
      <c r="D17" t="s">
        <v>67</v>
      </c>
      <c r="E17">
        <v>265</v>
      </c>
      <c r="F17" t="s">
        <v>70</v>
      </c>
      <c r="G17" t="s">
        <v>61</v>
      </c>
      <c r="H17" s="1">
        <f>IF(G17="NO",VLOOKUP(A17,'Database Cliente Attivi'!$B$3:$E$13,4,FALSE),)</f>
        <v>45057</v>
      </c>
      <c r="I17" s="3">
        <v>12.5</v>
      </c>
      <c r="J17">
        <v>6</v>
      </c>
      <c r="K17" s="7">
        <f ca="1">AVERAGEIF('Database Transazioni'!C17:C158,'Database Libri'!A17,'Database Transazioni'!$E$3:$E$72)</f>
        <v>5</v>
      </c>
    </row>
    <row r="18" spans="1:11" x14ac:dyDescent="0.35">
      <c r="A18" t="s">
        <v>148</v>
      </c>
      <c r="B18" t="s">
        <v>136</v>
      </c>
      <c r="C18" t="s">
        <v>137</v>
      </c>
      <c r="D18" t="s">
        <v>64</v>
      </c>
      <c r="E18">
        <v>304</v>
      </c>
      <c r="F18" t="s">
        <v>69</v>
      </c>
      <c r="G18" t="s">
        <v>61</v>
      </c>
      <c r="H18" s="1">
        <f>IF(G18="NO",VLOOKUP(A18,'Database Cliente Attivi'!$B$3:$E$13,4,FALSE),)</f>
        <v>44980</v>
      </c>
      <c r="I18" s="3">
        <v>15</v>
      </c>
      <c r="J18">
        <v>9</v>
      </c>
      <c r="K18" s="7">
        <f ca="1">AVERAGEIF('Database Transazioni'!C18:C159,'Database Libri'!A18,'Database Transazioni'!$E$3:$E$72)</f>
        <v>5.25</v>
      </c>
    </row>
    <row r="19" spans="1:11" x14ac:dyDescent="0.35">
      <c r="A19" t="s">
        <v>153</v>
      </c>
      <c r="B19" t="s">
        <v>138</v>
      </c>
      <c r="C19" t="s">
        <v>139</v>
      </c>
      <c r="D19" t="s">
        <v>62</v>
      </c>
      <c r="E19">
        <v>108</v>
      </c>
      <c r="F19" t="s">
        <v>71</v>
      </c>
      <c r="G19" t="s">
        <v>60</v>
      </c>
      <c r="H19" s="1"/>
      <c r="I19" s="3">
        <v>10.5</v>
      </c>
      <c r="J19">
        <v>11</v>
      </c>
      <c r="K19" s="7">
        <f ca="1">AVERAGEIF('Database Transazioni'!C19:C160,'Database Libri'!A19,'Database Transazioni'!$E$3:$E$72)</f>
        <v>4.4444444444444446</v>
      </c>
    </row>
    <row r="20" spans="1:11" x14ac:dyDescent="0.35">
      <c r="A20" t="s">
        <v>156</v>
      </c>
      <c r="B20" t="s">
        <v>140</v>
      </c>
      <c r="C20" t="s">
        <v>141</v>
      </c>
      <c r="D20" t="s">
        <v>142</v>
      </c>
      <c r="E20">
        <v>540</v>
      </c>
      <c r="F20" t="s">
        <v>155</v>
      </c>
      <c r="G20" t="s">
        <v>61</v>
      </c>
      <c r="H20" s="1">
        <f>IF(G20="NO",VLOOKUP(A20,'Database Cliente Attivi'!$B$3:$E$13,4,FALSE),)</f>
        <v>45032</v>
      </c>
      <c r="I20" s="3">
        <v>25</v>
      </c>
      <c r="J20">
        <v>14</v>
      </c>
      <c r="K20" s="7">
        <f ca="1">AVERAGEIF('Database Transazioni'!C20:C161,'Database Libri'!A20,'Database Transazioni'!$E$3:$E$72)</f>
        <v>4.916666666666667</v>
      </c>
    </row>
    <row r="21" spans="1:11" x14ac:dyDescent="0.35">
      <c r="A21" t="s">
        <v>157</v>
      </c>
      <c r="B21" t="s">
        <v>144</v>
      </c>
      <c r="C21" t="s">
        <v>143</v>
      </c>
      <c r="D21" t="s">
        <v>142</v>
      </c>
      <c r="E21">
        <v>224</v>
      </c>
      <c r="F21" t="s">
        <v>155</v>
      </c>
      <c r="G21" t="s">
        <v>60</v>
      </c>
      <c r="H21" s="1"/>
      <c r="I21" s="3">
        <v>9.9</v>
      </c>
      <c r="J21">
        <v>8</v>
      </c>
      <c r="K21" s="7">
        <f ca="1">AVERAGEIF('Database Transazioni'!C21:C162,'Database Libri'!A21,'Database Transazioni'!$E$3:$E$72)</f>
        <v>5.4285714285714288</v>
      </c>
    </row>
    <row r="22" spans="1:11" x14ac:dyDescent="0.35">
      <c r="A22" t="s">
        <v>158</v>
      </c>
      <c r="B22" t="s">
        <v>146</v>
      </c>
      <c r="C22" t="s">
        <v>147</v>
      </c>
      <c r="D22" t="s">
        <v>145</v>
      </c>
      <c r="E22">
        <v>20</v>
      </c>
      <c r="F22" t="s">
        <v>154</v>
      </c>
      <c r="G22" t="s">
        <v>60</v>
      </c>
      <c r="H22" s="1"/>
      <c r="I22" s="3">
        <v>9.9</v>
      </c>
      <c r="J22">
        <v>9</v>
      </c>
      <c r="K22" s="7">
        <f ca="1">AVERAGEIF('Database Transazioni'!C22:C163,'Database Libri'!A22,'Database Transazioni'!$E$3:$E$72)</f>
        <v>3.5714285714285716</v>
      </c>
    </row>
  </sheetData>
  <mergeCells count="1">
    <mergeCell ref="A1:K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C0F5-4470-4E67-8405-CCE4F13A651B}">
  <dimension ref="A1:J19"/>
  <sheetViews>
    <sheetView workbookViewId="0">
      <selection activeCell="G8" sqref="G8"/>
    </sheetView>
  </sheetViews>
  <sheetFormatPr defaultRowHeight="14.5" x14ac:dyDescent="0.35"/>
  <cols>
    <col min="1" max="1" width="12.26953125" bestFit="1" customWidth="1"/>
    <col min="2" max="2" width="10.453125" bestFit="1" customWidth="1"/>
    <col min="3" max="3" width="15.7265625" bestFit="1" customWidth="1"/>
    <col min="4" max="4" width="14.81640625" bestFit="1" customWidth="1"/>
    <col min="5" max="5" width="14.81640625" customWidth="1"/>
    <col min="6" max="6" width="15.81640625" bestFit="1" customWidth="1"/>
    <col min="9" max="9" width="22.1796875" bestFit="1" customWidth="1"/>
  </cols>
  <sheetData>
    <row r="1" spans="1:10" x14ac:dyDescent="0.35">
      <c r="A1" s="5" t="s">
        <v>159</v>
      </c>
      <c r="B1" s="5"/>
      <c r="C1" s="5"/>
      <c r="D1" s="5"/>
      <c r="E1" s="5"/>
      <c r="F1" s="5"/>
      <c r="I1" t="s">
        <v>121</v>
      </c>
      <c r="J1">
        <v>90</v>
      </c>
    </row>
    <row r="2" spans="1:10" x14ac:dyDescent="0.35">
      <c r="A2" t="s">
        <v>6</v>
      </c>
      <c r="B2" t="s">
        <v>75</v>
      </c>
      <c r="C2" t="s">
        <v>7</v>
      </c>
      <c r="D2" t="s">
        <v>117</v>
      </c>
      <c r="E2" t="s">
        <v>122</v>
      </c>
      <c r="F2" t="s">
        <v>123</v>
      </c>
    </row>
    <row r="3" spans="1:10" x14ac:dyDescent="0.35">
      <c r="A3" t="s">
        <v>93</v>
      </c>
      <c r="B3" t="s">
        <v>80</v>
      </c>
      <c r="C3">
        <v>2</v>
      </c>
      <c r="D3" s="1">
        <v>44752</v>
      </c>
      <c r="E3" s="1">
        <f>D3+$J$1</f>
        <v>44842</v>
      </c>
      <c r="F3" s="4">
        <f ca="1">TODAY()-E3</f>
        <v>132</v>
      </c>
    </row>
    <row r="4" spans="1:10" x14ac:dyDescent="0.35">
      <c r="A4" t="s">
        <v>97</v>
      </c>
      <c r="B4" t="s">
        <v>78</v>
      </c>
      <c r="C4">
        <v>7</v>
      </c>
      <c r="D4" s="1">
        <v>44834</v>
      </c>
      <c r="E4" s="1">
        <f>D4+$J$1</f>
        <v>44924</v>
      </c>
      <c r="F4" s="4">
        <f ca="1">TODAY()-E4</f>
        <v>50</v>
      </c>
    </row>
    <row r="5" spans="1:10" x14ac:dyDescent="0.35">
      <c r="A5" t="s">
        <v>96</v>
      </c>
      <c r="B5" t="s">
        <v>83</v>
      </c>
      <c r="C5">
        <v>3</v>
      </c>
      <c r="D5" s="1">
        <v>44885</v>
      </c>
      <c r="E5" s="1">
        <f>D5+$J$1</f>
        <v>44975</v>
      </c>
      <c r="F5" s="4"/>
    </row>
    <row r="6" spans="1:10" x14ac:dyDescent="0.35">
      <c r="A6" t="s">
        <v>197</v>
      </c>
      <c r="B6" t="s">
        <v>148</v>
      </c>
      <c r="C6">
        <v>4</v>
      </c>
      <c r="D6" s="1">
        <v>44890</v>
      </c>
      <c r="E6" s="1">
        <f>D6+$J$1</f>
        <v>44980</v>
      </c>
    </row>
    <row r="7" spans="1:10" x14ac:dyDescent="0.35">
      <c r="A7" t="s">
        <v>92</v>
      </c>
      <c r="B7" t="s">
        <v>79</v>
      </c>
      <c r="C7">
        <v>5</v>
      </c>
      <c r="D7" s="1">
        <v>44894</v>
      </c>
      <c r="E7" s="1">
        <f>D7+$J$1</f>
        <v>44984</v>
      </c>
    </row>
    <row r="8" spans="1:10" x14ac:dyDescent="0.35">
      <c r="A8" t="s">
        <v>91</v>
      </c>
      <c r="B8" t="s">
        <v>77</v>
      </c>
      <c r="C8">
        <v>9</v>
      </c>
      <c r="D8" s="1">
        <v>44910</v>
      </c>
      <c r="E8" s="1">
        <f>D8+$J$1</f>
        <v>45000</v>
      </c>
    </row>
    <row r="9" spans="1:10" x14ac:dyDescent="0.35">
      <c r="A9" t="s">
        <v>88</v>
      </c>
      <c r="B9" t="s">
        <v>84</v>
      </c>
      <c r="C9">
        <v>7</v>
      </c>
      <c r="D9" s="1">
        <v>44929</v>
      </c>
      <c r="E9" s="1">
        <f>D9+$J$1</f>
        <v>45019</v>
      </c>
    </row>
    <row r="10" spans="1:10" x14ac:dyDescent="0.35">
      <c r="A10" t="s">
        <v>199</v>
      </c>
      <c r="B10" t="s">
        <v>156</v>
      </c>
      <c r="C10">
        <v>3</v>
      </c>
      <c r="D10" s="1">
        <v>44942</v>
      </c>
      <c r="E10" s="1">
        <f>D10+$J$1</f>
        <v>45032</v>
      </c>
    </row>
    <row r="11" spans="1:10" x14ac:dyDescent="0.35">
      <c r="A11" t="s">
        <v>192</v>
      </c>
      <c r="B11" t="s">
        <v>149</v>
      </c>
      <c r="C11">
        <v>10</v>
      </c>
      <c r="D11" s="1">
        <v>44944</v>
      </c>
      <c r="E11" s="1">
        <f>D11+$J$1</f>
        <v>45034</v>
      </c>
    </row>
    <row r="12" spans="1:10" x14ac:dyDescent="0.35">
      <c r="A12" t="s">
        <v>98</v>
      </c>
      <c r="B12" t="s">
        <v>85</v>
      </c>
      <c r="C12">
        <v>1</v>
      </c>
      <c r="D12" s="1">
        <v>44959</v>
      </c>
      <c r="E12" s="1">
        <f>D12+$J$1</f>
        <v>45049</v>
      </c>
    </row>
    <row r="13" spans="1:10" x14ac:dyDescent="0.35">
      <c r="A13" t="s">
        <v>195</v>
      </c>
      <c r="B13" t="s">
        <v>150</v>
      </c>
      <c r="C13">
        <v>1</v>
      </c>
      <c r="D13" s="1">
        <v>44967</v>
      </c>
      <c r="E13" s="1">
        <f>D13+$J$1</f>
        <v>45057</v>
      </c>
    </row>
    <row r="19" spans="6:6" x14ac:dyDescent="0.35">
      <c r="F19" s="1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1FBC-1AA1-45F6-B242-D0E37BA08359}">
  <dimension ref="A1:F144"/>
  <sheetViews>
    <sheetView workbookViewId="0">
      <selection activeCell="O15" sqref="O15"/>
    </sheetView>
  </sheetViews>
  <sheetFormatPr defaultRowHeight="14.5" x14ac:dyDescent="0.35"/>
  <cols>
    <col min="1" max="1" width="19.54296875" bestFit="1" customWidth="1"/>
    <col min="2" max="2" width="14.453125" bestFit="1" customWidth="1"/>
    <col min="3" max="3" width="12.54296875" bestFit="1" customWidth="1"/>
    <col min="4" max="4" width="15.7265625" bestFit="1" customWidth="1"/>
    <col min="5" max="5" width="22.7265625" bestFit="1" customWidth="1"/>
    <col min="6" max="6" width="17.81640625" bestFit="1" customWidth="1"/>
  </cols>
  <sheetData>
    <row r="1" spans="1:6" x14ac:dyDescent="0.35">
      <c r="A1" s="5" t="s">
        <v>213</v>
      </c>
      <c r="B1" s="5"/>
      <c r="C1" s="5"/>
      <c r="D1" s="5"/>
      <c r="E1" s="5"/>
    </row>
    <row r="2" spans="1:6" x14ac:dyDescent="0.35">
      <c r="A2" t="s">
        <v>216</v>
      </c>
      <c r="B2" t="s">
        <v>6</v>
      </c>
      <c r="C2" t="s">
        <v>75</v>
      </c>
      <c r="D2" t="s">
        <v>7</v>
      </c>
      <c r="E2" t="s">
        <v>214</v>
      </c>
      <c r="F2" t="s">
        <v>217</v>
      </c>
    </row>
    <row r="3" spans="1:6" x14ac:dyDescent="0.35">
      <c r="A3">
        <v>1</v>
      </c>
      <c r="B3" t="s">
        <v>96</v>
      </c>
      <c r="C3" t="s">
        <v>156</v>
      </c>
      <c r="D3">
        <v>3</v>
      </c>
      <c r="E3">
        <v>7</v>
      </c>
      <c r="F3" s="1">
        <v>44564</v>
      </c>
    </row>
    <row r="4" spans="1:6" x14ac:dyDescent="0.35">
      <c r="A4">
        <v>2</v>
      </c>
      <c r="B4" t="s">
        <v>192</v>
      </c>
      <c r="C4" t="s">
        <v>81</v>
      </c>
      <c r="D4">
        <v>5</v>
      </c>
      <c r="E4">
        <v>9</v>
      </c>
      <c r="F4" s="1">
        <v>44569</v>
      </c>
    </row>
    <row r="5" spans="1:6" x14ac:dyDescent="0.35">
      <c r="A5">
        <v>3</v>
      </c>
      <c r="B5" t="s">
        <v>90</v>
      </c>
      <c r="C5" t="s">
        <v>153</v>
      </c>
      <c r="D5">
        <v>10</v>
      </c>
      <c r="E5">
        <v>1</v>
      </c>
      <c r="F5" s="1">
        <v>44574</v>
      </c>
    </row>
    <row r="6" spans="1:6" x14ac:dyDescent="0.35">
      <c r="A6">
        <v>4</v>
      </c>
      <c r="B6" t="s">
        <v>196</v>
      </c>
      <c r="C6" t="s">
        <v>87</v>
      </c>
      <c r="D6">
        <v>1</v>
      </c>
      <c r="E6">
        <v>6</v>
      </c>
      <c r="F6" s="1">
        <v>44583</v>
      </c>
    </row>
    <row r="7" spans="1:6" x14ac:dyDescent="0.35">
      <c r="A7">
        <v>5</v>
      </c>
      <c r="B7" t="s">
        <v>98</v>
      </c>
      <c r="C7" t="s">
        <v>150</v>
      </c>
      <c r="D7">
        <v>5</v>
      </c>
      <c r="E7">
        <v>9</v>
      </c>
      <c r="F7" s="1">
        <v>44583</v>
      </c>
    </row>
    <row r="8" spans="1:6" x14ac:dyDescent="0.35">
      <c r="A8">
        <v>6</v>
      </c>
      <c r="B8" t="s">
        <v>88</v>
      </c>
      <c r="C8" t="s">
        <v>86</v>
      </c>
      <c r="D8">
        <v>6</v>
      </c>
      <c r="E8">
        <v>10</v>
      </c>
      <c r="F8" s="1">
        <v>44588</v>
      </c>
    </row>
    <row r="9" spans="1:6" x14ac:dyDescent="0.35">
      <c r="A9">
        <v>7</v>
      </c>
      <c r="B9" t="s">
        <v>197</v>
      </c>
      <c r="C9" t="s">
        <v>82</v>
      </c>
      <c r="D9">
        <v>4</v>
      </c>
      <c r="E9">
        <v>1</v>
      </c>
      <c r="F9" s="1">
        <v>44593</v>
      </c>
    </row>
    <row r="10" spans="1:6" x14ac:dyDescent="0.35">
      <c r="A10">
        <v>8</v>
      </c>
      <c r="B10" t="s">
        <v>191</v>
      </c>
      <c r="C10" t="s">
        <v>149</v>
      </c>
      <c r="D10">
        <v>8</v>
      </c>
      <c r="E10">
        <v>8</v>
      </c>
      <c r="F10" s="1">
        <v>44598</v>
      </c>
    </row>
    <row r="11" spans="1:6" x14ac:dyDescent="0.35">
      <c r="A11">
        <v>9</v>
      </c>
      <c r="B11" t="s">
        <v>199</v>
      </c>
      <c r="C11" t="s">
        <v>80</v>
      </c>
      <c r="D11">
        <v>3</v>
      </c>
      <c r="E11">
        <v>1</v>
      </c>
      <c r="F11" s="1">
        <v>44600</v>
      </c>
    </row>
    <row r="12" spans="1:6" x14ac:dyDescent="0.35">
      <c r="A12">
        <v>10</v>
      </c>
      <c r="B12" t="s">
        <v>91</v>
      </c>
      <c r="C12" t="s">
        <v>84</v>
      </c>
      <c r="D12">
        <v>10</v>
      </c>
      <c r="E12">
        <v>7</v>
      </c>
      <c r="F12" s="1">
        <v>44600</v>
      </c>
    </row>
    <row r="13" spans="1:6" x14ac:dyDescent="0.35">
      <c r="A13">
        <v>11</v>
      </c>
      <c r="B13" t="s">
        <v>197</v>
      </c>
      <c r="C13" t="s">
        <v>81</v>
      </c>
      <c r="D13">
        <v>10</v>
      </c>
      <c r="E13">
        <v>3</v>
      </c>
      <c r="F13" s="1">
        <v>44601</v>
      </c>
    </row>
    <row r="14" spans="1:6" x14ac:dyDescent="0.35">
      <c r="A14">
        <v>12</v>
      </c>
      <c r="B14" t="s">
        <v>199</v>
      </c>
      <c r="C14" t="s">
        <v>83</v>
      </c>
      <c r="D14">
        <v>7</v>
      </c>
      <c r="E14">
        <v>9</v>
      </c>
      <c r="F14" s="1">
        <v>44609</v>
      </c>
    </row>
    <row r="15" spans="1:6" x14ac:dyDescent="0.35">
      <c r="A15">
        <v>13</v>
      </c>
      <c r="B15" t="s">
        <v>94</v>
      </c>
      <c r="C15" t="s">
        <v>153</v>
      </c>
      <c r="D15">
        <v>10</v>
      </c>
      <c r="E15">
        <v>4</v>
      </c>
      <c r="F15" s="1">
        <v>44610</v>
      </c>
    </row>
    <row r="16" spans="1:6" x14ac:dyDescent="0.35">
      <c r="A16">
        <v>14</v>
      </c>
      <c r="B16" t="s">
        <v>192</v>
      </c>
      <c r="C16" t="s">
        <v>148</v>
      </c>
      <c r="D16">
        <v>8</v>
      </c>
      <c r="E16">
        <v>10</v>
      </c>
      <c r="F16" s="1">
        <v>44611</v>
      </c>
    </row>
    <row r="17" spans="1:6" x14ac:dyDescent="0.35">
      <c r="A17">
        <v>15</v>
      </c>
      <c r="B17" t="s">
        <v>198</v>
      </c>
      <c r="C17" t="s">
        <v>87</v>
      </c>
      <c r="D17">
        <v>3</v>
      </c>
      <c r="E17">
        <v>3</v>
      </c>
      <c r="F17" s="1">
        <v>44612</v>
      </c>
    </row>
    <row r="18" spans="1:6" x14ac:dyDescent="0.35">
      <c r="A18">
        <v>16</v>
      </c>
      <c r="B18" t="s">
        <v>198</v>
      </c>
      <c r="C18" t="s">
        <v>150</v>
      </c>
      <c r="D18">
        <v>4</v>
      </c>
      <c r="E18">
        <v>6</v>
      </c>
      <c r="F18" s="1">
        <v>44614</v>
      </c>
    </row>
    <row r="19" spans="1:6" x14ac:dyDescent="0.35">
      <c r="A19">
        <v>17</v>
      </c>
      <c r="B19" t="s">
        <v>96</v>
      </c>
      <c r="C19" t="s">
        <v>157</v>
      </c>
      <c r="D19">
        <v>10</v>
      </c>
      <c r="E19">
        <v>2</v>
      </c>
      <c r="F19" s="1">
        <v>44615</v>
      </c>
    </row>
    <row r="20" spans="1:6" x14ac:dyDescent="0.35">
      <c r="A20">
        <v>18</v>
      </c>
      <c r="B20" t="s">
        <v>198</v>
      </c>
      <c r="C20" t="s">
        <v>81</v>
      </c>
      <c r="D20">
        <v>6</v>
      </c>
      <c r="E20">
        <v>7</v>
      </c>
      <c r="F20" s="1">
        <v>44616</v>
      </c>
    </row>
    <row r="21" spans="1:6" x14ac:dyDescent="0.35">
      <c r="A21">
        <v>19</v>
      </c>
      <c r="B21" t="s">
        <v>90</v>
      </c>
      <c r="C21" t="s">
        <v>79</v>
      </c>
      <c r="D21">
        <v>8</v>
      </c>
      <c r="E21">
        <v>1</v>
      </c>
      <c r="F21" s="1">
        <v>44616</v>
      </c>
    </row>
    <row r="22" spans="1:6" x14ac:dyDescent="0.35">
      <c r="A22">
        <v>20</v>
      </c>
      <c r="B22" t="s">
        <v>198</v>
      </c>
      <c r="C22" t="s">
        <v>149</v>
      </c>
      <c r="D22">
        <v>4</v>
      </c>
      <c r="E22">
        <v>3</v>
      </c>
      <c r="F22" s="1">
        <v>44619</v>
      </c>
    </row>
    <row r="23" spans="1:6" x14ac:dyDescent="0.35">
      <c r="A23">
        <v>21</v>
      </c>
      <c r="B23" t="s">
        <v>191</v>
      </c>
      <c r="C23" t="s">
        <v>156</v>
      </c>
      <c r="D23">
        <v>8</v>
      </c>
      <c r="E23">
        <v>8</v>
      </c>
      <c r="F23" s="1">
        <v>44625</v>
      </c>
    </row>
    <row r="24" spans="1:6" x14ac:dyDescent="0.35">
      <c r="A24">
        <v>22</v>
      </c>
      <c r="B24" t="s">
        <v>91</v>
      </c>
      <c r="C24" t="s">
        <v>158</v>
      </c>
      <c r="D24">
        <v>1</v>
      </c>
      <c r="E24">
        <v>9</v>
      </c>
      <c r="F24" s="1">
        <v>44625</v>
      </c>
    </row>
    <row r="25" spans="1:6" x14ac:dyDescent="0.35">
      <c r="A25">
        <v>23</v>
      </c>
      <c r="B25" t="s">
        <v>198</v>
      </c>
      <c r="C25" t="s">
        <v>76</v>
      </c>
      <c r="D25">
        <v>3</v>
      </c>
      <c r="E25">
        <v>1</v>
      </c>
      <c r="F25" s="1">
        <v>44625</v>
      </c>
    </row>
    <row r="26" spans="1:6" x14ac:dyDescent="0.35">
      <c r="A26">
        <v>24</v>
      </c>
      <c r="B26" t="s">
        <v>96</v>
      </c>
      <c r="C26" t="s">
        <v>157</v>
      </c>
      <c r="D26">
        <v>6</v>
      </c>
      <c r="E26">
        <v>1</v>
      </c>
      <c r="F26" s="1">
        <v>44626</v>
      </c>
    </row>
    <row r="27" spans="1:6" x14ac:dyDescent="0.35">
      <c r="A27">
        <v>25</v>
      </c>
      <c r="B27" t="s">
        <v>197</v>
      </c>
      <c r="C27" t="s">
        <v>81</v>
      </c>
      <c r="D27">
        <v>1</v>
      </c>
      <c r="E27">
        <v>5</v>
      </c>
      <c r="F27" s="1">
        <v>44627</v>
      </c>
    </row>
    <row r="28" spans="1:6" x14ac:dyDescent="0.35">
      <c r="A28">
        <v>26</v>
      </c>
      <c r="B28" t="s">
        <v>192</v>
      </c>
      <c r="C28" t="s">
        <v>80</v>
      </c>
      <c r="D28">
        <v>4</v>
      </c>
      <c r="E28">
        <v>6</v>
      </c>
      <c r="F28" s="1">
        <v>44630</v>
      </c>
    </row>
    <row r="29" spans="1:6" x14ac:dyDescent="0.35">
      <c r="A29">
        <v>27</v>
      </c>
      <c r="B29" t="s">
        <v>88</v>
      </c>
      <c r="C29" t="s">
        <v>153</v>
      </c>
      <c r="D29">
        <v>3</v>
      </c>
      <c r="E29">
        <v>4</v>
      </c>
      <c r="F29" s="1">
        <v>44631</v>
      </c>
    </row>
    <row r="30" spans="1:6" x14ac:dyDescent="0.35">
      <c r="A30">
        <v>28</v>
      </c>
      <c r="B30" t="s">
        <v>196</v>
      </c>
      <c r="C30" t="s">
        <v>87</v>
      </c>
      <c r="D30">
        <v>3</v>
      </c>
      <c r="E30">
        <v>7</v>
      </c>
      <c r="F30" s="1">
        <v>44631</v>
      </c>
    </row>
    <row r="31" spans="1:6" x14ac:dyDescent="0.35">
      <c r="A31">
        <v>29</v>
      </c>
      <c r="B31" t="s">
        <v>91</v>
      </c>
      <c r="C31" t="s">
        <v>150</v>
      </c>
      <c r="D31">
        <v>4</v>
      </c>
      <c r="E31">
        <v>3</v>
      </c>
      <c r="F31" s="1">
        <v>44632</v>
      </c>
    </row>
    <row r="32" spans="1:6" x14ac:dyDescent="0.35">
      <c r="A32">
        <v>30</v>
      </c>
      <c r="B32" t="s">
        <v>197</v>
      </c>
      <c r="C32" t="s">
        <v>156</v>
      </c>
      <c r="D32">
        <v>10</v>
      </c>
      <c r="E32">
        <v>4</v>
      </c>
      <c r="F32" s="1">
        <v>44637</v>
      </c>
    </row>
    <row r="33" spans="1:6" x14ac:dyDescent="0.35">
      <c r="A33">
        <v>31</v>
      </c>
      <c r="B33" t="s">
        <v>94</v>
      </c>
      <c r="C33" t="s">
        <v>149</v>
      </c>
      <c r="D33">
        <v>4</v>
      </c>
      <c r="E33">
        <v>7</v>
      </c>
      <c r="F33" s="1">
        <v>44637</v>
      </c>
    </row>
    <row r="34" spans="1:6" x14ac:dyDescent="0.35">
      <c r="A34">
        <v>32</v>
      </c>
      <c r="B34" t="s">
        <v>98</v>
      </c>
      <c r="C34" t="s">
        <v>81</v>
      </c>
      <c r="D34">
        <v>8</v>
      </c>
      <c r="E34">
        <v>8</v>
      </c>
      <c r="F34" s="1">
        <v>44638</v>
      </c>
    </row>
    <row r="35" spans="1:6" x14ac:dyDescent="0.35">
      <c r="A35">
        <v>33</v>
      </c>
      <c r="B35" t="s">
        <v>199</v>
      </c>
      <c r="C35" t="s">
        <v>148</v>
      </c>
      <c r="D35">
        <v>10</v>
      </c>
      <c r="E35">
        <v>1</v>
      </c>
      <c r="F35" s="1">
        <v>44643</v>
      </c>
    </row>
    <row r="36" spans="1:6" x14ac:dyDescent="0.35">
      <c r="A36">
        <v>34</v>
      </c>
      <c r="B36" t="s">
        <v>90</v>
      </c>
      <c r="C36" t="s">
        <v>83</v>
      </c>
      <c r="D36">
        <v>2</v>
      </c>
      <c r="E36">
        <v>2</v>
      </c>
      <c r="F36" s="1">
        <v>44646</v>
      </c>
    </row>
    <row r="37" spans="1:6" x14ac:dyDescent="0.35">
      <c r="A37">
        <v>35</v>
      </c>
      <c r="B37" t="s">
        <v>191</v>
      </c>
      <c r="C37" t="s">
        <v>153</v>
      </c>
      <c r="D37">
        <v>3</v>
      </c>
      <c r="E37">
        <v>3</v>
      </c>
      <c r="F37" s="1">
        <v>44649</v>
      </c>
    </row>
    <row r="38" spans="1:6" x14ac:dyDescent="0.35">
      <c r="A38">
        <v>36</v>
      </c>
      <c r="B38" t="s">
        <v>96</v>
      </c>
      <c r="C38" t="s">
        <v>86</v>
      </c>
      <c r="D38">
        <v>3</v>
      </c>
      <c r="E38">
        <v>5</v>
      </c>
      <c r="F38" s="1">
        <v>44649</v>
      </c>
    </row>
    <row r="39" spans="1:6" x14ac:dyDescent="0.35">
      <c r="A39">
        <v>37</v>
      </c>
      <c r="B39" t="s">
        <v>196</v>
      </c>
      <c r="C39" t="s">
        <v>157</v>
      </c>
      <c r="D39">
        <v>2</v>
      </c>
      <c r="E39">
        <v>3</v>
      </c>
      <c r="F39" s="1">
        <v>44650</v>
      </c>
    </row>
    <row r="40" spans="1:6" x14ac:dyDescent="0.35">
      <c r="A40">
        <v>38</v>
      </c>
      <c r="B40" t="s">
        <v>198</v>
      </c>
      <c r="C40" t="s">
        <v>81</v>
      </c>
      <c r="D40">
        <v>7</v>
      </c>
      <c r="E40">
        <v>4</v>
      </c>
      <c r="F40" s="1">
        <v>44654</v>
      </c>
    </row>
    <row r="41" spans="1:6" x14ac:dyDescent="0.35">
      <c r="A41">
        <v>39</v>
      </c>
      <c r="B41" t="s">
        <v>91</v>
      </c>
      <c r="C41" t="s">
        <v>152</v>
      </c>
      <c r="D41">
        <v>3</v>
      </c>
      <c r="E41">
        <v>10</v>
      </c>
      <c r="F41" s="1">
        <v>44657</v>
      </c>
    </row>
    <row r="42" spans="1:6" x14ac:dyDescent="0.35">
      <c r="A42">
        <v>40</v>
      </c>
      <c r="B42" t="s">
        <v>196</v>
      </c>
      <c r="C42" t="s">
        <v>82</v>
      </c>
      <c r="D42">
        <v>1</v>
      </c>
      <c r="E42">
        <v>8</v>
      </c>
      <c r="F42" s="1">
        <v>44660</v>
      </c>
    </row>
    <row r="43" spans="1:6" x14ac:dyDescent="0.35">
      <c r="A43">
        <v>41</v>
      </c>
      <c r="B43" t="s">
        <v>95</v>
      </c>
      <c r="C43" t="s">
        <v>156</v>
      </c>
      <c r="D43">
        <v>4</v>
      </c>
      <c r="E43">
        <v>10</v>
      </c>
      <c r="F43" s="1">
        <v>44660</v>
      </c>
    </row>
    <row r="44" spans="1:6" x14ac:dyDescent="0.35">
      <c r="A44">
        <v>42</v>
      </c>
      <c r="B44" t="s">
        <v>192</v>
      </c>
      <c r="C44" t="s">
        <v>81</v>
      </c>
      <c r="D44">
        <v>10</v>
      </c>
      <c r="E44">
        <v>9</v>
      </c>
      <c r="F44" s="1">
        <v>44661</v>
      </c>
    </row>
    <row r="45" spans="1:6" x14ac:dyDescent="0.35">
      <c r="A45">
        <v>43</v>
      </c>
      <c r="B45" t="s">
        <v>91</v>
      </c>
      <c r="C45" t="s">
        <v>158</v>
      </c>
      <c r="D45">
        <v>3</v>
      </c>
      <c r="E45">
        <v>2</v>
      </c>
      <c r="F45" s="1">
        <v>44663</v>
      </c>
    </row>
    <row r="46" spans="1:6" x14ac:dyDescent="0.35">
      <c r="A46">
        <v>44</v>
      </c>
      <c r="B46" t="s">
        <v>96</v>
      </c>
      <c r="C46" t="s">
        <v>80</v>
      </c>
      <c r="D46">
        <v>3</v>
      </c>
      <c r="E46">
        <v>6</v>
      </c>
      <c r="F46" s="1">
        <v>44663</v>
      </c>
    </row>
    <row r="47" spans="1:6" x14ac:dyDescent="0.35">
      <c r="A47">
        <v>45</v>
      </c>
      <c r="B47" t="s">
        <v>196</v>
      </c>
      <c r="C47" t="s">
        <v>149</v>
      </c>
      <c r="D47">
        <v>3</v>
      </c>
      <c r="E47">
        <v>3</v>
      </c>
      <c r="F47" s="1">
        <v>44680</v>
      </c>
    </row>
    <row r="48" spans="1:6" x14ac:dyDescent="0.35">
      <c r="A48">
        <v>46</v>
      </c>
      <c r="B48" t="s">
        <v>195</v>
      </c>
      <c r="C48" t="s">
        <v>81</v>
      </c>
      <c r="D48">
        <v>10</v>
      </c>
      <c r="E48">
        <v>6</v>
      </c>
      <c r="F48" s="1">
        <v>44681</v>
      </c>
    </row>
    <row r="49" spans="1:6" x14ac:dyDescent="0.35">
      <c r="A49">
        <v>47</v>
      </c>
      <c r="B49" t="s">
        <v>88</v>
      </c>
      <c r="C49" t="s">
        <v>87</v>
      </c>
      <c r="D49">
        <v>4</v>
      </c>
      <c r="E49">
        <v>3</v>
      </c>
      <c r="F49" s="1">
        <v>44690</v>
      </c>
    </row>
    <row r="50" spans="1:6" x14ac:dyDescent="0.35">
      <c r="A50">
        <v>48</v>
      </c>
      <c r="B50" t="s">
        <v>191</v>
      </c>
      <c r="C50" t="s">
        <v>149</v>
      </c>
      <c r="D50">
        <v>8</v>
      </c>
      <c r="E50">
        <v>8</v>
      </c>
      <c r="F50" s="1">
        <v>44693</v>
      </c>
    </row>
    <row r="51" spans="1:6" x14ac:dyDescent="0.35">
      <c r="A51">
        <v>49</v>
      </c>
      <c r="B51" t="s">
        <v>191</v>
      </c>
      <c r="C51" t="s">
        <v>148</v>
      </c>
      <c r="D51">
        <v>3</v>
      </c>
      <c r="E51">
        <v>5</v>
      </c>
      <c r="F51" s="1">
        <v>44698</v>
      </c>
    </row>
    <row r="52" spans="1:6" x14ac:dyDescent="0.35">
      <c r="A52">
        <v>50</v>
      </c>
      <c r="B52" t="s">
        <v>90</v>
      </c>
      <c r="C52" t="s">
        <v>86</v>
      </c>
      <c r="D52">
        <v>4</v>
      </c>
      <c r="E52">
        <v>4</v>
      </c>
      <c r="F52" s="1">
        <v>44698</v>
      </c>
    </row>
    <row r="53" spans="1:6" x14ac:dyDescent="0.35">
      <c r="A53">
        <v>51</v>
      </c>
      <c r="B53" t="s">
        <v>94</v>
      </c>
      <c r="C53" t="s">
        <v>150</v>
      </c>
      <c r="D53">
        <v>4</v>
      </c>
      <c r="E53">
        <v>3</v>
      </c>
      <c r="F53" s="1">
        <v>44701</v>
      </c>
    </row>
    <row r="54" spans="1:6" x14ac:dyDescent="0.35">
      <c r="A54">
        <v>52</v>
      </c>
      <c r="B54" t="s">
        <v>98</v>
      </c>
      <c r="C54" t="s">
        <v>81</v>
      </c>
      <c r="D54">
        <v>4</v>
      </c>
      <c r="E54">
        <v>5</v>
      </c>
      <c r="F54" s="1">
        <v>44701</v>
      </c>
    </row>
    <row r="55" spans="1:6" x14ac:dyDescent="0.35">
      <c r="A55">
        <v>53</v>
      </c>
      <c r="B55" t="s">
        <v>91</v>
      </c>
      <c r="C55" t="s">
        <v>87</v>
      </c>
      <c r="D55">
        <v>1</v>
      </c>
      <c r="E55">
        <v>10</v>
      </c>
      <c r="F55" s="1">
        <v>44705</v>
      </c>
    </row>
    <row r="56" spans="1:6" x14ac:dyDescent="0.35">
      <c r="A56">
        <v>54</v>
      </c>
      <c r="B56" t="s">
        <v>96</v>
      </c>
      <c r="C56" t="s">
        <v>156</v>
      </c>
      <c r="D56">
        <v>8</v>
      </c>
      <c r="E56">
        <v>3</v>
      </c>
      <c r="F56" s="1">
        <v>44708</v>
      </c>
    </row>
    <row r="57" spans="1:6" x14ac:dyDescent="0.35">
      <c r="A57">
        <v>55</v>
      </c>
      <c r="B57" t="s">
        <v>97</v>
      </c>
      <c r="C57" t="s">
        <v>80</v>
      </c>
      <c r="D57">
        <v>7</v>
      </c>
      <c r="E57">
        <v>5</v>
      </c>
      <c r="F57" s="1">
        <v>44708</v>
      </c>
    </row>
    <row r="58" spans="1:6" x14ac:dyDescent="0.35">
      <c r="A58">
        <v>56</v>
      </c>
      <c r="B58" t="s">
        <v>192</v>
      </c>
      <c r="C58" t="s">
        <v>152</v>
      </c>
      <c r="D58">
        <v>1</v>
      </c>
      <c r="E58">
        <v>2</v>
      </c>
      <c r="F58" s="1">
        <v>44708</v>
      </c>
    </row>
    <row r="59" spans="1:6" x14ac:dyDescent="0.35">
      <c r="A59">
        <v>57</v>
      </c>
      <c r="B59" t="s">
        <v>91</v>
      </c>
      <c r="C59" t="s">
        <v>156</v>
      </c>
      <c r="D59">
        <v>8</v>
      </c>
      <c r="E59">
        <v>6</v>
      </c>
      <c r="F59" s="1">
        <v>44710</v>
      </c>
    </row>
    <row r="60" spans="1:6" x14ac:dyDescent="0.35">
      <c r="A60">
        <v>58</v>
      </c>
      <c r="B60" t="s">
        <v>96</v>
      </c>
      <c r="C60" t="s">
        <v>83</v>
      </c>
      <c r="D60">
        <v>7</v>
      </c>
      <c r="E60">
        <v>4</v>
      </c>
      <c r="F60" s="1">
        <v>44713</v>
      </c>
    </row>
    <row r="61" spans="1:6" x14ac:dyDescent="0.35">
      <c r="A61">
        <v>59</v>
      </c>
      <c r="B61" t="s">
        <v>197</v>
      </c>
      <c r="C61" t="s">
        <v>81</v>
      </c>
      <c r="D61">
        <v>10</v>
      </c>
      <c r="E61">
        <v>5</v>
      </c>
      <c r="F61" s="1">
        <v>44719</v>
      </c>
    </row>
    <row r="62" spans="1:6" x14ac:dyDescent="0.35">
      <c r="A62">
        <v>60</v>
      </c>
      <c r="B62" t="s">
        <v>89</v>
      </c>
      <c r="C62" t="s">
        <v>87</v>
      </c>
      <c r="D62">
        <v>10</v>
      </c>
      <c r="E62">
        <v>7</v>
      </c>
      <c r="F62" s="1">
        <v>44720</v>
      </c>
    </row>
    <row r="63" spans="1:6" x14ac:dyDescent="0.35">
      <c r="A63">
        <v>61</v>
      </c>
      <c r="B63" t="s">
        <v>197</v>
      </c>
      <c r="C63" t="s">
        <v>153</v>
      </c>
      <c r="D63">
        <v>6</v>
      </c>
      <c r="E63">
        <v>7</v>
      </c>
      <c r="F63" s="1">
        <v>44721</v>
      </c>
    </row>
    <row r="64" spans="1:6" x14ac:dyDescent="0.35">
      <c r="A64">
        <v>62</v>
      </c>
      <c r="B64" t="s">
        <v>192</v>
      </c>
      <c r="C64" t="s">
        <v>149</v>
      </c>
      <c r="D64">
        <v>4</v>
      </c>
      <c r="E64">
        <v>5</v>
      </c>
      <c r="F64" s="1">
        <v>44722</v>
      </c>
    </row>
    <row r="65" spans="1:6" x14ac:dyDescent="0.35">
      <c r="A65">
        <v>63</v>
      </c>
      <c r="B65" t="s">
        <v>95</v>
      </c>
      <c r="C65" t="s">
        <v>86</v>
      </c>
      <c r="D65">
        <v>5</v>
      </c>
      <c r="E65">
        <v>9</v>
      </c>
      <c r="F65" s="1">
        <v>44724</v>
      </c>
    </row>
    <row r="66" spans="1:6" x14ac:dyDescent="0.35">
      <c r="A66">
        <v>64</v>
      </c>
      <c r="B66" t="s">
        <v>196</v>
      </c>
      <c r="C66" t="s">
        <v>148</v>
      </c>
      <c r="D66">
        <v>6</v>
      </c>
      <c r="E66">
        <v>9</v>
      </c>
      <c r="F66" s="1">
        <v>44725</v>
      </c>
    </row>
    <row r="67" spans="1:6" x14ac:dyDescent="0.35">
      <c r="A67">
        <v>65</v>
      </c>
      <c r="B67" t="s">
        <v>88</v>
      </c>
      <c r="C67" t="s">
        <v>81</v>
      </c>
      <c r="D67">
        <v>8</v>
      </c>
      <c r="E67">
        <v>9</v>
      </c>
      <c r="F67" s="1">
        <v>44728</v>
      </c>
    </row>
    <row r="68" spans="1:6" x14ac:dyDescent="0.35">
      <c r="A68">
        <v>66</v>
      </c>
      <c r="B68" t="s">
        <v>196</v>
      </c>
      <c r="C68" t="s">
        <v>82</v>
      </c>
      <c r="D68">
        <v>1</v>
      </c>
      <c r="E68">
        <v>6</v>
      </c>
      <c r="F68" s="1">
        <v>44731</v>
      </c>
    </row>
    <row r="69" spans="1:6" x14ac:dyDescent="0.35">
      <c r="A69">
        <v>67</v>
      </c>
      <c r="B69" t="s">
        <v>94</v>
      </c>
      <c r="C69" t="s">
        <v>80</v>
      </c>
      <c r="D69">
        <v>7</v>
      </c>
      <c r="E69">
        <v>8</v>
      </c>
      <c r="F69" s="1">
        <v>44733</v>
      </c>
    </row>
    <row r="70" spans="1:6" x14ac:dyDescent="0.35">
      <c r="A70">
        <v>68</v>
      </c>
      <c r="B70" t="s">
        <v>191</v>
      </c>
      <c r="C70" t="s">
        <v>150</v>
      </c>
      <c r="D70">
        <v>1</v>
      </c>
      <c r="E70">
        <v>6</v>
      </c>
      <c r="F70" s="1">
        <v>44745</v>
      </c>
    </row>
    <row r="71" spans="1:6" x14ac:dyDescent="0.35">
      <c r="A71">
        <v>69</v>
      </c>
      <c r="B71" t="s">
        <v>191</v>
      </c>
      <c r="C71" t="s">
        <v>149</v>
      </c>
      <c r="D71">
        <v>8</v>
      </c>
      <c r="E71">
        <v>8</v>
      </c>
      <c r="F71" s="1">
        <v>44745</v>
      </c>
    </row>
    <row r="72" spans="1:6" x14ac:dyDescent="0.35">
      <c r="A72">
        <v>70</v>
      </c>
      <c r="B72" t="s">
        <v>91</v>
      </c>
      <c r="C72" t="s">
        <v>87</v>
      </c>
      <c r="D72">
        <v>10</v>
      </c>
      <c r="E72">
        <v>6</v>
      </c>
      <c r="F72" s="1">
        <v>44751</v>
      </c>
    </row>
    <row r="73" spans="1:6" x14ac:dyDescent="0.35">
      <c r="A73">
        <v>71</v>
      </c>
      <c r="B73" t="s">
        <v>93</v>
      </c>
      <c r="C73" t="s">
        <v>80</v>
      </c>
      <c r="D73">
        <v>2</v>
      </c>
      <c r="F73" s="1">
        <v>44752</v>
      </c>
    </row>
    <row r="74" spans="1:6" x14ac:dyDescent="0.35">
      <c r="A74">
        <v>72</v>
      </c>
      <c r="B74" t="s">
        <v>98</v>
      </c>
      <c r="C74" t="s">
        <v>156</v>
      </c>
      <c r="D74">
        <v>1</v>
      </c>
      <c r="E74">
        <v>8</v>
      </c>
      <c r="F74" s="1">
        <v>44752</v>
      </c>
    </row>
    <row r="75" spans="1:6" x14ac:dyDescent="0.35">
      <c r="A75">
        <v>73</v>
      </c>
      <c r="B75" t="s">
        <v>96</v>
      </c>
      <c r="C75" t="s">
        <v>81</v>
      </c>
      <c r="D75">
        <v>8</v>
      </c>
      <c r="E75">
        <v>8</v>
      </c>
      <c r="F75" s="1">
        <v>44759</v>
      </c>
    </row>
    <row r="76" spans="1:6" x14ac:dyDescent="0.35">
      <c r="A76">
        <v>74</v>
      </c>
      <c r="B76" t="s">
        <v>192</v>
      </c>
      <c r="C76" t="s">
        <v>149</v>
      </c>
      <c r="D76">
        <v>4</v>
      </c>
      <c r="E76">
        <v>5</v>
      </c>
      <c r="F76" s="1">
        <v>44760</v>
      </c>
    </row>
    <row r="77" spans="1:6" x14ac:dyDescent="0.35">
      <c r="A77">
        <v>75</v>
      </c>
      <c r="B77" t="s">
        <v>90</v>
      </c>
      <c r="C77" t="s">
        <v>87</v>
      </c>
      <c r="D77">
        <v>6</v>
      </c>
      <c r="E77">
        <v>9</v>
      </c>
      <c r="F77" s="1">
        <v>44769</v>
      </c>
    </row>
    <row r="78" spans="1:6" x14ac:dyDescent="0.35">
      <c r="A78">
        <v>76</v>
      </c>
      <c r="B78" t="s">
        <v>96</v>
      </c>
      <c r="C78" t="s">
        <v>76</v>
      </c>
      <c r="D78">
        <v>7</v>
      </c>
      <c r="E78">
        <v>9</v>
      </c>
      <c r="F78" s="1">
        <v>44776</v>
      </c>
    </row>
    <row r="79" spans="1:6" x14ac:dyDescent="0.35">
      <c r="A79">
        <v>77</v>
      </c>
      <c r="B79" t="s">
        <v>91</v>
      </c>
      <c r="C79" t="s">
        <v>153</v>
      </c>
      <c r="D79">
        <v>2</v>
      </c>
      <c r="E79">
        <v>1</v>
      </c>
      <c r="F79" s="1">
        <v>44781</v>
      </c>
    </row>
    <row r="80" spans="1:6" x14ac:dyDescent="0.35">
      <c r="A80">
        <v>78</v>
      </c>
      <c r="B80" t="s">
        <v>193</v>
      </c>
      <c r="C80" t="s">
        <v>81</v>
      </c>
      <c r="D80">
        <v>3</v>
      </c>
      <c r="E80">
        <v>1</v>
      </c>
      <c r="F80" s="1">
        <v>44782</v>
      </c>
    </row>
    <row r="81" spans="1:6" x14ac:dyDescent="0.35">
      <c r="A81">
        <v>79</v>
      </c>
      <c r="B81" t="s">
        <v>199</v>
      </c>
      <c r="C81" t="s">
        <v>86</v>
      </c>
      <c r="D81">
        <v>9</v>
      </c>
      <c r="E81">
        <v>9</v>
      </c>
      <c r="F81" s="1">
        <v>44790</v>
      </c>
    </row>
    <row r="82" spans="1:6" x14ac:dyDescent="0.35">
      <c r="A82">
        <v>80</v>
      </c>
      <c r="B82" t="s">
        <v>95</v>
      </c>
      <c r="C82" t="s">
        <v>156</v>
      </c>
      <c r="D82">
        <v>3</v>
      </c>
      <c r="E82">
        <v>3</v>
      </c>
      <c r="F82" s="1">
        <v>44794</v>
      </c>
    </row>
    <row r="83" spans="1:6" x14ac:dyDescent="0.35">
      <c r="A83">
        <v>81</v>
      </c>
      <c r="B83" t="s">
        <v>192</v>
      </c>
      <c r="C83" t="s">
        <v>149</v>
      </c>
      <c r="D83">
        <v>7</v>
      </c>
      <c r="E83">
        <v>1</v>
      </c>
      <c r="F83" s="1">
        <v>44796</v>
      </c>
    </row>
    <row r="84" spans="1:6" x14ac:dyDescent="0.35">
      <c r="A84">
        <v>82</v>
      </c>
      <c r="B84" t="s">
        <v>192</v>
      </c>
      <c r="C84" t="s">
        <v>87</v>
      </c>
      <c r="D84">
        <v>2</v>
      </c>
      <c r="E84">
        <v>4</v>
      </c>
      <c r="F84" s="1">
        <v>44816</v>
      </c>
    </row>
    <row r="85" spans="1:6" x14ac:dyDescent="0.35">
      <c r="A85">
        <v>83</v>
      </c>
      <c r="B85" t="s">
        <v>91</v>
      </c>
      <c r="C85" t="s">
        <v>80</v>
      </c>
      <c r="D85">
        <v>1</v>
      </c>
      <c r="E85">
        <v>6</v>
      </c>
      <c r="F85" s="1">
        <v>44818</v>
      </c>
    </row>
    <row r="86" spans="1:6" x14ac:dyDescent="0.35">
      <c r="A86">
        <v>84</v>
      </c>
      <c r="B86" t="s">
        <v>191</v>
      </c>
      <c r="C86" t="s">
        <v>148</v>
      </c>
      <c r="D86">
        <v>4</v>
      </c>
      <c r="E86">
        <v>1</v>
      </c>
      <c r="F86" s="1">
        <v>44819</v>
      </c>
    </row>
    <row r="87" spans="1:6" x14ac:dyDescent="0.35">
      <c r="A87">
        <v>85</v>
      </c>
      <c r="B87" t="s">
        <v>196</v>
      </c>
      <c r="C87" t="s">
        <v>81</v>
      </c>
      <c r="D87">
        <v>5</v>
      </c>
      <c r="E87">
        <v>2</v>
      </c>
      <c r="F87" s="1">
        <v>44822</v>
      </c>
    </row>
    <row r="88" spans="1:6" x14ac:dyDescent="0.35">
      <c r="A88">
        <v>86</v>
      </c>
      <c r="B88" t="s">
        <v>94</v>
      </c>
      <c r="C88" t="s">
        <v>86</v>
      </c>
      <c r="D88">
        <v>5</v>
      </c>
      <c r="E88">
        <v>2</v>
      </c>
      <c r="F88" s="1">
        <v>44825</v>
      </c>
    </row>
    <row r="89" spans="1:6" x14ac:dyDescent="0.35">
      <c r="A89">
        <v>87</v>
      </c>
      <c r="B89" t="s">
        <v>97</v>
      </c>
      <c r="C89" t="s">
        <v>78</v>
      </c>
      <c r="D89">
        <v>7</v>
      </c>
      <c r="F89" s="1">
        <v>44834</v>
      </c>
    </row>
    <row r="90" spans="1:6" x14ac:dyDescent="0.35">
      <c r="A90">
        <v>88</v>
      </c>
      <c r="B90" t="s">
        <v>197</v>
      </c>
      <c r="C90" t="s">
        <v>156</v>
      </c>
      <c r="D90">
        <v>1</v>
      </c>
      <c r="E90">
        <v>5</v>
      </c>
      <c r="F90" s="1">
        <v>44835</v>
      </c>
    </row>
    <row r="91" spans="1:6" x14ac:dyDescent="0.35">
      <c r="A91">
        <v>89</v>
      </c>
      <c r="B91" t="s">
        <v>96</v>
      </c>
      <c r="C91" t="s">
        <v>82</v>
      </c>
      <c r="D91">
        <v>8</v>
      </c>
      <c r="E91">
        <v>10</v>
      </c>
      <c r="F91" s="1">
        <v>44836</v>
      </c>
    </row>
    <row r="92" spans="1:6" x14ac:dyDescent="0.35">
      <c r="A92">
        <v>90</v>
      </c>
      <c r="B92" t="s">
        <v>98</v>
      </c>
      <c r="C92" t="s">
        <v>149</v>
      </c>
      <c r="D92">
        <v>5</v>
      </c>
      <c r="E92">
        <v>8</v>
      </c>
      <c r="F92" s="1">
        <v>44843</v>
      </c>
    </row>
    <row r="93" spans="1:6" x14ac:dyDescent="0.35">
      <c r="A93">
        <v>91</v>
      </c>
      <c r="B93" t="s">
        <v>96</v>
      </c>
      <c r="C93" t="s">
        <v>157</v>
      </c>
      <c r="D93">
        <v>4</v>
      </c>
      <c r="E93">
        <v>7</v>
      </c>
      <c r="F93" s="1">
        <v>44846</v>
      </c>
    </row>
    <row r="94" spans="1:6" x14ac:dyDescent="0.35">
      <c r="A94">
        <v>92</v>
      </c>
      <c r="B94" t="s">
        <v>192</v>
      </c>
      <c r="C94" t="s">
        <v>87</v>
      </c>
      <c r="D94">
        <v>1</v>
      </c>
      <c r="E94">
        <v>1</v>
      </c>
      <c r="F94" s="1">
        <v>44864</v>
      </c>
    </row>
    <row r="95" spans="1:6" x14ac:dyDescent="0.35">
      <c r="A95">
        <v>93</v>
      </c>
      <c r="B95" t="s">
        <v>191</v>
      </c>
      <c r="C95" t="s">
        <v>81</v>
      </c>
      <c r="D95">
        <v>3</v>
      </c>
      <c r="E95">
        <v>5</v>
      </c>
      <c r="F95" s="1">
        <v>44866</v>
      </c>
    </row>
    <row r="96" spans="1:6" x14ac:dyDescent="0.35">
      <c r="A96">
        <v>94</v>
      </c>
      <c r="B96" t="s">
        <v>91</v>
      </c>
      <c r="C96" t="s">
        <v>153</v>
      </c>
      <c r="D96">
        <v>10</v>
      </c>
      <c r="E96">
        <v>3</v>
      </c>
      <c r="F96" s="1">
        <v>44867</v>
      </c>
    </row>
    <row r="97" spans="1:6" x14ac:dyDescent="0.35">
      <c r="A97">
        <v>95</v>
      </c>
      <c r="B97" t="s">
        <v>95</v>
      </c>
      <c r="C97" t="s">
        <v>156</v>
      </c>
      <c r="D97">
        <v>4</v>
      </c>
      <c r="E97">
        <v>9</v>
      </c>
      <c r="F97" s="1">
        <v>44869</v>
      </c>
    </row>
    <row r="98" spans="1:6" x14ac:dyDescent="0.35">
      <c r="A98">
        <v>96</v>
      </c>
      <c r="B98" t="s">
        <v>194</v>
      </c>
      <c r="C98" t="s">
        <v>148</v>
      </c>
      <c r="D98">
        <v>2</v>
      </c>
      <c r="E98">
        <v>1</v>
      </c>
      <c r="F98" s="1">
        <v>44877</v>
      </c>
    </row>
    <row r="99" spans="1:6" x14ac:dyDescent="0.35">
      <c r="A99">
        <v>97</v>
      </c>
      <c r="B99" t="s">
        <v>90</v>
      </c>
      <c r="C99" t="s">
        <v>86</v>
      </c>
      <c r="D99">
        <v>8</v>
      </c>
      <c r="E99">
        <v>4</v>
      </c>
      <c r="F99" s="1">
        <v>44881</v>
      </c>
    </row>
    <row r="100" spans="1:6" x14ac:dyDescent="0.35">
      <c r="A100">
        <v>98</v>
      </c>
      <c r="B100" t="s">
        <v>191</v>
      </c>
      <c r="C100" t="s">
        <v>149</v>
      </c>
      <c r="D100">
        <v>7</v>
      </c>
      <c r="E100">
        <v>7</v>
      </c>
      <c r="F100" s="1">
        <v>44884</v>
      </c>
    </row>
    <row r="101" spans="1:6" x14ac:dyDescent="0.35">
      <c r="A101">
        <v>99</v>
      </c>
      <c r="B101" t="s">
        <v>192</v>
      </c>
      <c r="C101" t="s">
        <v>80</v>
      </c>
      <c r="D101">
        <v>4</v>
      </c>
      <c r="E101">
        <v>8</v>
      </c>
      <c r="F101" s="1">
        <v>44884</v>
      </c>
    </row>
    <row r="102" spans="1:6" x14ac:dyDescent="0.35">
      <c r="A102">
        <v>100</v>
      </c>
      <c r="B102" t="s">
        <v>96</v>
      </c>
      <c r="C102" t="s">
        <v>83</v>
      </c>
      <c r="D102">
        <v>3</v>
      </c>
      <c r="F102" s="1">
        <v>44885</v>
      </c>
    </row>
    <row r="103" spans="1:6" x14ac:dyDescent="0.35">
      <c r="A103">
        <v>101</v>
      </c>
      <c r="B103" t="s">
        <v>94</v>
      </c>
      <c r="C103" t="s">
        <v>156</v>
      </c>
      <c r="D103">
        <v>4</v>
      </c>
      <c r="E103">
        <v>5</v>
      </c>
      <c r="F103" s="1">
        <v>44886</v>
      </c>
    </row>
    <row r="104" spans="1:6" x14ac:dyDescent="0.35">
      <c r="A104">
        <v>102</v>
      </c>
      <c r="B104" t="s">
        <v>89</v>
      </c>
      <c r="C104" t="s">
        <v>81</v>
      </c>
      <c r="D104">
        <v>2</v>
      </c>
      <c r="E104">
        <v>10</v>
      </c>
      <c r="F104" s="1">
        <v>44886</v>
      </c>
    </row>
    <row r="105" spans="1:6" x14ac:dyDescent="0.35">
      <c r="A105">
        <v>103</v>
      </c>
      <c r="B105" t="s">
        <v>198</v>
      </c>
      <c r="C105" t="s">
        <v>158</v>
      </c>
      <c r="D105">
        <v>6</v>
      </c>
      <c r="E105">
        <v>3</v>
      </c>
      <c r="F105" s="1">
        <v>44889</v>
      </c>
    </row>
    <row r="106" spans="1:6" x14ac:dyDescent="0.35">
      <c r="A106">
        <v>104</v>
      </c>
      <c r="B106" t="s">
        <v>91</v>
      </c>
      <c r="C106" t="s">
        <v>157</v>
      </c>
      <c r="D106">
        <v>10</v>
      </c>
      <c r="E106">
        <v>2</v>
      </c>
      <c r="F106" s="1">
        <v>44889</v>
      </c>
    </row>
    <row r="107" spans="1:6" x14ac:dyDescent="0.35">
      <c r="A107">
        <v>105</v>
      </c>
      <c r="B107" t="s">
        <v>199</v>
      </c>
      <c r="C107" t="s">
        <v>87</v>
      </c>
      <c r="D107">
        <v>9</v>
      </c>
      <c r="E107">
        <v>5</v>
      </c>
      <c r="F107" s="1">
        <v>44889</v>
      </c>
    </row>
    <row r="108" spans="1:6" x14ac:dyDescent="0.35">
      <c r="A108">
        <v>106</v>
      </c>
      <c r="B108" t="s">
        <v>198</v>
      </c>
      <c r="C108" t="s">
        <v>81</v>
      </c>
      <c r="D108">
        <v>4</v>
      </c>
      <c r="E108">
        <v>10</v>
      </c>
      <c r="F108" s="1">
        <v>44890</v>
      </c>
    </row>
    <row r="109" spans="1:6" x14ac:dyDescent="0.35">
      <c r="A109">
        <v>107</v>
      </c>
      <c r="B109" t="s">
        <v>197</v>
      </c>
      <c r="C109" t="s">
        <v>148</v>
      </c>
      <c r="D109">
        <v>4</v>
      </c>
      <c r="F109" s="1">
        <v>44890</v>
      </c>
    </row>
    <row r="110" spans="1:6" x14ac:dyDescent="0.35">
      <c r="A110">
        <v>108</v>
      </c>
      <c r="B110" t="s">
        <v>198</v>
      </c>
      <c r="C110" t="s">
        <v>153</v>
      </c>
      <c r="D110">
        <v>7</v>
      </c>
      <c r="E110">
        <v>3</v>
      </c>
      <c r="F110" s="1">
        <v>44890</v>
      </c>
    </row>
    <row r="111" spans="1:6" x14ac:dyDescent="0.35">
      <c r="A111">
        <v>109</v>
      </c>
      <c r="B111" t="s">
        <v>192</v>
      </c>
      <c r="C111" t="s">
        <v>80</v>
      </c>
      <c r="D111">
        <v>10</v>
      </c>
      <c r="E111">
        <v>6</v>
      </c>
      <c r="F111" s="1">
        <v>44890</v>
      </c>
    </row>
    <row r="112" spans="1:6" x14ac:dyDescent="0.35">
      <c r="A112">
        <v>110</v>
      </c>
      <c r="B112" t="s">
        <v>96</v>
      </c>
      <c r="C112" t="s">
        <v>156</v>
      </c>
      <c r="D112">
        <v>2</v>
      </c>
      <c r="E112">
        <v>9</v>
      </c>
      <c r="F112" s="1">
        <v>44891</v>
      </c>
    </row>
    <row r="113" spans="1:6" x14ac:dyDescent="0.35">
      <c r="A113">
        <v>111</v>
      </c>
      <c r="B113" t="s">
        <v>197</v>
      </c>
      <c r="C113" t="s">
        <v>87</v>
      </c>
      <c r="D113">
        <v>2</v>
      </c>
      <c r="E113">
        <v>8</v>
      </c>
      <c r="F113" s="1">
        <v>44891</v>
      </c>
    </row>
    <row r="114" spans="1:6" x14ac:dyDescent="0.35">
      <c r="A114">
        <v>112</v>
      </c>
      <c r="B114" t="s">
        <v>91</v>
      </c>
      <c r="C114" t="s">
        <v>81</v>
      </c>
      <c r="D114">
        <v>4</v>
      </c>
      <c r="E114">
        <v>3</v>
      </c>
      <c r="F114" s="1">
        <v>44892</v>
      </c>
    </row>
    <row r="115" spans="1:6" x14ac:dyDescent="0.35">
      <c r="A115">
        <v>113</v>
      </c>
      <c r="B115" t="s">
        <v>191</v>
      </c>
      <c r="C115" t="s">
        <v>158</v>
      </c>
      <c r="D115">
        <v>2</v>
      </c>
      <c r="E115">
        <v>2</v>
      </c>
      <c r="F115" s="1">
        <v>44893</v>
      </c>
    </row>
    <row r="116" spans="1:6" x14ac:dyDescent="0.35">
      <c r="A116">
        <v>114</v>
      </c>
      <c r="B116" t="s">
        <v>198</v>
      </c>
      <c r="C116" t="s">
        <v>86</v>
      </c>
      <c r="D116">
        <v>7</v>
      </c>
      <c r="E116">
        <v>1</v>
      </c>
      <c r="F116" s="1">
        <v>44894</v>
      </c>
    </row>
    <row r="117" spans="1:6" x14ac:dyDescent="0.35">
      <c r="A117">
        <v>115</v>
      </c>
      <c r="B117" t="s">
        <v>92</v>
      </c>
      <c r="C117" t="s">
        <v>79</v>
      </c>
      <c r="D117">
        <v>5</v>
      </c>
      <c r="E117">
        <v>6</v>
      </c>
      <c r="F117" s="1">
        <v>44894</v>
      </c>
    </row>
    <row r="118" spans="1:6" x14ac:dyDescent="0.35">
      <c r="A118">
        <v>116</v>
      </c>
      <c r="B118" t="s">
        <v>198</v>
      </c>
      <c r="C118" t="s">
        <v>152</v>
      </c>
      <c r="D118">
        <v>9</v>
      </c>
      <c r="E118">
        <v>4</v>
      </c>
      <c r="F118" s="1">
        <v>44898</v>
      </c>
    </row>
    <row r="119" spans="1:6" x14ac:dyDescent="0.35">
      <c r="A119">
        <v>117</v>
      </c>
      <c r="B119" t="s">
        <v>90</v>
      </c>
      <c r="C119" t="s">
        <v>148</v>
      </c>
      <c r="D119">
        <v>4</v>
      </c>
      <c r="E119">
        <v>8</v>
      </c>
      <c r="F119" s="1">
        <v>44899</v>
      </c>
    </row>
    <row r="120" spans="1:6" x14ac:dyDescent="0.35">
      <c r="A120">
        <v>118</v>
      </c>
      <c r="B120" t="s">
        <v>198</v>
      </c>
      <c r="C120" t="s">
        <v>81</v>
      </c>
      <c r="D120">
        <v>2</v>
      </c>
      <c r="E120">
        <v>6</v>
      </c>
      <c r="F120" s="1">
        <v>44900</v>
      </c>
    </row>
    <row r="121" spans="1:6" x14ac:dyDescent="0.35">
      <c r="A121">
        <v>119</v>
      </c>
      <c r="B121" t="s">
        <v>95</v>
      </c>
      <c r="C121" t="s">
        <v>158</v>
      </c>
      <c r="D121">
        <v>7</v>
      </c>
      <c r="E121">
        <v>8</v>
      </c>
      <c r="F121" s="1">
        <v>44906</v>
      </c>
    </row>
    <row r="122" spans="1:6" x14ac:dyDescent="0.35">
      <c r="A122">
        <v>120</v>
      </c>
      <c r="B122" t="s">
        <v>91</v>
      </c>
      <c r="C122" t="s">
        <v>77</v>
      </c>
      <c r="D122">
        <v>9</v>
      </c>
      <c r="E122">
        <v>6</v>
      </c>
      <c r="F122" s="1">
        <v>44910</v>
      </c>
    </row>
    <row r="123" spans="1:6" x14ac:dyDescent="0.35">
      <c r="A123">
        <v>121</v>
      </c>
      <c r="B123" t="s">
        <v>197</v>
      </c>
      <c r="C123" t="s">
        <v>157</v>
      </c>
      <c r="D123">
        <v>6</v>
      </c>
      <c r="E123">
        <v>10</v>
      </c>
      <c r="F123" s="1">
        <v>44913</v>
      </c>
    </row>
    <row r="124" spans="1:6" x14ac:dyDescent="0.35">
      <c r="A124">
        <v>122</v>
      </c>
      <c r="B124" t="s">
        <v>198</v>
      </c>
      <c r="C124" t="s">
        <v>153</v>
      </c>
      <c r="D124">
        <v>4</v>
      </c>
      <c r="E124">
        <v>6</v>
      </c>
      <c r="F124" s="1">
        <v>44914</v>
      </c>
    </row>
    <row r="125" spans="1:6" x14ac:dyDescent="0.35">
      <c r="A125">
        <v>123</v>
      </c>
      <c r="B125" t="s">
        <v>94</v>
      </c>
      <c r="C125" t="s">
        <v>156</v>
      </c>
      <c r="D125">
        <v>7</v>
      </c>
      <c r="E125">
        <v>9</v>
      </c>
      <c r="F125" s="1">
        <v>44915</v>
      </c>
    </row>
    <row r="126" spans="1:6" x14ac:dyDescent="0.35">
      <c r="A126">
        <v>124</v>
      </c>
      <c r="B126" t="s">
        <v>198</v>
      </c>
      <c r="C126" t="s">
        <v>158</v>
      </c>
      <c r="D126">
        <v>2</v>
      </c>
      <c r="E126">
        <v>5</v>
      </c>
      <c r="F126" s="1">
        <v>44918</v>
      </c>
    </row>
    <row r="127" spans="1:6" x14ac:dyDescent="0.35">
      <c r="A127">
        <v>125</v>
      </c>
      <c r="B127" t="s">
        <v>198</v>
      </c>
      <c r="C127" t="s">
        <v>87</v>
      </c>
      <c r="D127">
        <v>10</v>
      </c>
      <c r="E127">
        <v>4</v>
      </c>
      <c r="F127" s="1">
        <v>44922</v>
      </c>
    </row>
    <row r="128" spans="1:6" x14ac:dyDescent="0.35">
      <c r="A128">
        <v>126</v>
      </c>
      <c r="B128" t="s">
        <v>89</v>
      </c>
      <c r="C128" t="s">
        <v>158</v>
      </c>
      <c r="D128">
        <v>9</v>
      </c>
      <c r="E128">
        <v>10</v>
      </c>
      <c r="F128" s="1">
        <v>44923</v>
      </c>
    </row>
    <row r="129" spans="1:6" x14ac:dyDescent="0.35">
      <c r="A129">
        <v>127</v>
      </c>
      <c r="B129" t="s">
        <v>191</v>
      </c>
      <c r="C129" t="s">
        <v>157</v>
      </c>
      <c r="D129">
        <v>4</v>
      </c>
      <c r="E129">
        <v>8</v>
      </c>
      <c r="F129" s="1">
        <v>44924</v>
      </c>
    </row>
    <row r="130" spans="1:6" x14ac:dyDescent="0.35">
      <c r="A130">
        <v>128</v>
      </c>
      <c r="B130" t="s">
        <v>192</v>
      </c>
      <c r="C130" t="s">
        <v>158</v>
      </c>
      <c r="D130">
        <v>2</v>
      </c>
      <c r="E130">
        <v>7</v>
      </c>
      <c r="F130" s="1">
        <v>44928</v>
      </c>
    </row>
    <row r="131" spans="1:6" x14ac:dyDescent="0.35">
      <c r="A131">
        <v>129</v>
      </c>
      <c r="B131" t="s">
        <v>88</v>
      </c>
      <c r="C131" t="s">
        <v>84</v>
      </c>
      <c r="D131">
        <v>7</v>
      </c>
      <c r="E131">
        <v>4</v>
      </c>
      <c r="F131" s="1">
        <v>44929</v>
      </c>
    </row>
    <row r="132" spans="1:6" x14ac:dyDescent="0.35">
      <c r="A132">
        <v>130</v>
      </c>
      <c r="B132" t="s">
        <v>198</v>
      </c>
      <c r="C132" t="s">
        <v>158</v>
      </c>
      <c r="D132">
        <v>10</v>
      </c>
      <c r="E132">
        <v>2</v>
      </c>
      <c r="F132" s="1">
        <v>44931</v>
      </c>
    </row>
    <row r="133" spans="1:6" x14ac:dyDescent="0.35">
      <c r="A133">
        <v>131</v>
      </c>
      <c r="B133" t="s">
        <v>198</v>
      </c>
      <c r="C133" t="s">
        <v>81</v>
      </c>
      <c r="D133">
        <v>4</v>
      </c>
      <c r="E133">
        <v>9</v>
      </c>
      <c r="F133" s="1">
        <v>44932</v>
      </c>
    </row>
    <row r="134" spans="1:6" x14ac:dyDescent="0.35">
      <c r="A134">
        <v>132</v>
      </c>
      <c r="B134" t="s">
        <v>91</v>
      </c>
      <c r="C134" t="s">
        <v>152</v>
      </c>
      <c r="D134">
        <v>2</v>
      </c>
      <c r="E134">
        <v>5</v>
      </c>
      <c r="F134" s="1">
        <v>44933</v>
      </c>
    </row>
    <row r="135" spans="1:6" x14ac:dyDescent="0.35">
      <c r="A135">
        <v>133</v>
      </c>
      <c r="B135" t="s">
        <v>192</v>
      </c>
      <c r="C135" t="s">
        <v>87</v>
      </c>
      <c r="D135">
        <v>6</v>
      </c>
      <c r="E135">
        <v>8</v>
      </c>
      <c r="F135" s="1">
        <v>44934</v>
      </c>
    </row>
    <row r="136" spans="1:6" x14ac:dyDescent="0.35">
      <c r="A136">
        <v>134</v>
      </c>
      <c r="B136" t="s">
        <v>198</v>
      </c>
      <c r="C136" t="s">
        <v>148</v>
      </c>
      <c r="D136">
        <v>4</v>
      </c>
      <c r="E136">
        <v>8</v>
      </c>
      <c r="F136" s="1">
        <v>44936</v>
      </c>
    </row>
    <row r="137" spans="1:6" x14ac:dyDescent="0.35">
      <c r="A137">
        <v>135</v>
      </c>
      <c r="B137" t="s">
        <v>197</v>
      </c>
      <c r="C137" t="s">
        <v>153</v>
      </c>
      <c r="D137">
        <v>10</v>
      </c>
      <c r="E137">
        <v>4</v>
      </c>
      <c r="F137" s="1">
        <v>44937</v>
      </c>
    </row>
    <row r="138" spans="1:6" x14ac:dyDescent="0.35">
      <c r="A138">
        <v>136</v>
      </c>
      <c r="B138" t="s">
        <v>90</v>
      </c>
      <c r="C138" t="s">
        <v>152</v>
      </c>
      <c r="D138">
        <v>4</v>
      </c>
      <c r="E138">
        <v>8</v>
      </c>
      <c r="F138" s="1">
        <v>44938</v>
      </c>
    </row>
    <row r="139" spans="1:6" x14ac:dyDescent="0.35">
      <c r="A139">
        <v>137</v>
      </c>
      <c r="B139" t="s">
        <v>192</v>
      </c>
      <c r="C139" t="s">
        <v>157</v>
      </c>
      <c r="D139">
        <v>2</v>
      </c>
      <c r="E139">
        <v>10</v>
      </c>
      <c r="F139" s="1">
        <v>44939</v>
      </c>
    </row>
    <row r="140" spans="1:6" x14ac:dyDescent="0.35">
      <c r="A140">
        <v>138</v>
      </c>
      <c r="B140" t="s">
        <v>191</v>
      </c>
      <c r="C140" t="s">
        <v>153</v>
      </c>
      <c r="D140">
        <v>9</v>
      </c>
      <c r="E140">
        <v>6</v>
      </c>
      <c r="F140" s="1">
        <v>44941</v>
      </c>
    </row>
    <row r="141" spans="1:6" x14ac:dyDescent="0.35">
      <c r="A141">
        <v>139</v>
      </c>
      <c r="B141" t="s">
        <v>199</v>
      </c>
      <c r="C141" t="s">
        <v>156</v>
      </c>
      <c r="D141">
        <v>3</v>
      </c>
      <c r="E141">
        <v>5</v>
      </c>
      <c r="F141" s="1">
        <v>44942</v>
      </c>
    </row>
    <row r="142" spans="1:6" x14ac:dyDescent="0.35">
      <c r="A142">
        <v>140</v>
      </c>
      <c r="B142" t="s">
        <v>192</v>
      </c>
      <c r="C142" t="s">
        <v>149</v>
      </c>
      <c r="D142">
        <v>10</v>
      </c>
      <c r="E142">
        <v>5</v>
      </c>
      <c r="F142" s="1">
        <v>44944</v>
      </c>
    </row>
    <row r="143" spans="1:6" x14ac:dyDescent="0.35">
      <c r="A143">
        <v>141</v>
      </c>
      <c r="B143" t="s">
        <v>98</v>
      </c>
      <c r="C143" t="s">
        <v>85</v>
      </c>
      <c r="D143">
        <v>1</v>
      </c>
      <c r="E143">
        <v>10</v>
      </c>
      <c r="F143" s="1">
        <v>44959</v>
      </c>
    </row>
    <row r="144" spans="1:6" x14ac:dyDescent="0.35">
      <c r="A144">
        <v>142</v>
      </c>
      <c r="B144" t="s">
        <v>195</v>
      </c>
      <c r="C144" t="s">
        <v>150</v>
      </c>
      <c r="D144">
        <v>1</v>
      </c>
      <c r="E144">
        <v>7</v>
      </c>
      <c r="F144" s="1">
        <v>44967</v>
      </c>
    </row>
  </sheetData>
  <sortState xmlns:xlrd2="http://schemas.microsoft.com/office/spreadsheetml/2017/richdata2" ref="A90:F101">
    <sortCondition ref="F90:F101"/>
  </sortState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D2A8-3A94-4565-9616-2CA284B57FE3}">
  <dimension ref="A1:H12"/>
  <sheetViews>
    <sheetView workbookViewId="0">
      <selection activeCell="G12" sqref="G12"/>
    </sheetView>
  </sheetViews>
  <sheetFormatPr defaultRowHeight="14.5" x14ac:dyDescent="0.35"/>
  <cols>
    <col min="1" max="1" width="15.7265625" bestFit="1" customWidth="1"/>
    <col min="2" max="2" width="8.81640625" bestFit="1" customWidth="1"/>
    <col min="3" max="3" width="9.81640625" bestFit="1" customWidth="1"/>
    <col min="4" max="4" width="14.1796875" bestFit="1" customWidth="1"/>
    <col min="5" max="5" width="18" bestFit="1" customWidth="1"/>
    <col min="6" max="6" width="19.54296875" bestFit="1" customWidth="1"/>
    <col min="7" max="7" width="12.54296875" bestFit="1" customWidth="1"/>
    <col min="8" max="8" width="11.7265625" bestFit="1" customWidth="1"/>
    <col min="11" max="11" width="21.81640625" bestFit="1" customWidth="1"/>
  </cols>
  <sheetData>
    <row r="1" spans="1:8" x14ac:dyDescent="0.35">
      <c r="A1" s="5" t="s">
        <v>14</v>
      </c>
      <c r="B1" s="5"/>
      <c r="C1" s="5"/>
      <c r="D1" s="5"/>
      <c r="E1" s="5"/>
      <c r="F1" s="5"/>
      <c r="G1" s="5"/>
      <c r="H1" s="5"/>
    </row>
    <row r="2" spans="1:8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160</v>
      </c>
      <c r="G2" t="s">
        <v>127</v>
      </c>
      <c r="H2" t="s">
        <v>209</v>
      </c>
    </row>
    <row r="3" spans="1:8" x14ac:dyDescent="0.35">
      <c r="A3">
        <v>1</v>
      </c>
      <c r="B3" t="s">
        <v>15</v>
      </c>
      <c r="C3" t="s">
        <v>16</v>
      </c>
      <c r="D3" s="1">
        <v>28605</v>
      </c>
      <c r="E3" t="s">
        <v>32</v>
      </c>
      <c r="F3" t="s">
        <v>161</v>
      </c>
      <c r="G3">
        <v>14</v>
      </c>
      <c r="H3">
        <v>8</v>
      </c>
    </row>
    <row r="4" spans="1:8" x14ac:dyDescent="0.35">
      <c r="A4">
        <v>2</v>
      </c>
      <c r="B4" t="s">
        <v>17</v>
      </c>
      <c r="C4" t="s">
        <v>25</v>
      </c>
      <c r="D4" s="1">
        <v>33159</v>
      </c>
      <c r="E4" t="s">
        <v>33</v>
      </c>
      <c r="F4" t="s">
        <v>161</v>
      </c>
      <c r="G4">
        <v>15</v>
      </c>
      <c r="H4">
        <v>6.5</v>
      </c>
    </row>
    <row r="5" spans="1:8" x14ac:dyDescent="0.35">
      <c r="A5">
        <v>3</v>
      </c>
      <c r="B5" t="s">
        <v>18</v>
      </c>
      <c r="C5" t="s">
        <v>16</v>
      </c>
      <c r="D5" s="1">
        <v>29675</v>
      </c>
      <c r="E5" t="s">
        <v>34</v>
      </c>
      <c r="F5" t="s">
        <v>161</v>
      </c>
      <c r="G5">
        <v>18</v>
      </c>
      <c r="H5">
        <v>7</v>
      </c>
    </row>
    <row r="6" spans="1:8" x14ac:dyDescent="0.35">
      <c r="A6">
        <v>4</v>
      </c>
      <c r="B6" t="s">
        <v>19</v>
      </c>
      <c r="C6" t="s">
        <v>26</v>
      </c>
      <c r="D6" s="1">
        <v>32004</v>
      </c>
      <c r="E6" t="s">
        <v>35</v>
      </c>
      <c r="F6" t="s">
        <v>161</v>
      </c>
      <c r="G6">
        <v>27</v>
      </c>
      <c r="H6">
        <v>9.5</v>
      </c>
    </row>
    <row r="7" spans="1:8" x14ac:dyDescent="0.35">
      <c r="A7">
        <v>5</v>
      </c>
      <c r="B7" t="s">
        <v>20</v>
      </c>
      <c r="C7" t="s">
        <v>27</v>
      </c>
      <c r="D7" s="1">
        <v>25324</v>
      </c>
      <c r="E7" t="s">
        <v>36</v>
      </c>
      <c r="F7" t="s">
        <v>161</v>
      </c>
      <c r="G7">
        <v>7</v>
      </c>
      <c r="H7">
        <v>5</v>
      </c>
    </row>
    <row r="8" spans="1:8" x14ac:dyDescent="0.35">
      <c r="A8">
        <v>6</v>
      </c>
      <c r="B8" t="s">
        <v>21</v>
      </c>
      <c r="C8" t="s">
        <v>28</v>
      </c>
      <c r="D8" s="1">
        <v>36715</v>
      </c>
      <c r="E8" t="s">
        <v>37</v>
      </c>
      <c r="F8" t="s">
        <v>162</v>
      </c>
      <c r="G8">
        <v>9</v>
      </c>
      <c r="H8">
        <v>7</v>
      </c>
    </row>
    <row r="9" spans="1:8" x14ac:dyDescent="0.35">
      <c r="A9">
        <v>7</v>
      </c>
      <c r="B9" t="s">
        <v>15</v>
      </c>
      <c r="C9" t="s">
        <v>29</v>
      </c>
      <c r="D9" s="1">
        <v>35519</v>
      </c>
      <c r="E9" t="s">
        <v>38</v>
      </c>
      <c r="F9" t="s">
        <v>162</v>
      </c>
      <c r="G9">
        <v>14</v>
      </c>
      <c r="H9">
        <v>8</v>
      </c>
    </row>
    <row r="10" spans="1:8" x14ac:dyDescent="0.35">
      <c r="A10">
        <v>8</v>
      </c>
      <c r="B10" t="s">
        <v>22</v>
      </c>
      <c r="C10" t="s">
        <v>30</v>
      </c>
      <c r="D10" s="1">
        <v>33984</v>
      </c>
      <c r="E10" t="s">
        <v>39</v>
      </c>
      <c r="F10" t="s">
        <v>162</v>
      </c>
      <c r="G10">
        <v>13</v>
      </c>
      <c r="H10">
        <v>6</v>
      </c>
    </row>
    <row r="11" spans="1:8" x14ac:dyDescent="0.35">
      <c r="A11">
        <v>9</v>
      </c>
      <c r="B11" t="s">
        <v>23</v>
      </c>
      <c r="C11" t="s">
        <v>31</v>
      </c>
      <c r="D11" s="1">
        <v>31106</v>
      </c>
      <c r="E11" t="s">
        <v>37</v>
      </c>
      <c r="F11" t="s">
        <v>162</v>
      </c>
      <c r="G11">
        <v>6</v>
      </c>
      <c r="H11">
        <v>5.5</v>
      </c>
    </row>
    <row r="12" spans="1:8" x14ac:dyDescent="0.35">
      <c r="A12">
        <v>10</v>
      </c>
      <c r="B12" t="s">
        <v>24</v>
      </c>
      <c r="C12" t="s">
        <v>25</v>
      </c>
      <c r="D12" s="1">
        <v>33159</v>
      </c>
      <c r="E12" t="s">
        <v>33</v>
      </c>
      <c r="F12" t="s">
        <v>162</v>
      </c>
      <c r="G12">
        <v>19</v>
      </c>
      <c r="H12">
        <v>9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950F-D6CF-4B54-9F62-F4B359019C18}">
  <dimension ref="A1:M26"/>
  <sheetViews>
    <sheetView tabSelected="1" workbookViewId="0">
      <selection activeCell="F13" sqref="F13"/>
    </sheetView>
  </sheetViews>
  <sheetFormatPr defaultRowHeight="14.5" x14ac:dyDescent="0.35"/>
  <cols>
    <col min="1" max="1" width="12.26953125" bestFit="1" customWidth="1"/>
    <col min="2" max="3" width="9.81640625" bestFit="1" customWidth="1"/>
    <col min="4" max="4" width="13.1796875" bestFit="1" customWidth="1"/>
    <col min="5" max="5" width="16.7265625" bestFit="1" customWidth="1"/>
    <col min="6" max="6" width="16.26953125" bestFit="1" customWidth="1"/>
    <col min="7" max="7" width="13.54296875" bestFit="1" customWidth="1"/>
    <col min="8" max="8" width="10.54296875" bestFit="1" customWidth="1"/>
    <col min="9" max="9" width="20" bestFit="1" customWidth="1"/>
    <col min="11" max="11" width="24.7265625" bestFit="1" customWidth="1"/>
    <col min="13" max="13" width="18.54296875" bestFit="1" customWidth="1"/>
  </cols>
  <sheetData>
    <row r="1" spans="1:13" x14ac:dyDescent="0.35">
      <c r="A1" s="5" t="s">
        <v>13</v>
      </c>
      <c r="B1" s="5"/>
      <c r="C1" s="5"/>
      <c r="D1" s="5"/>
      <c r="E1" s="5"/>
      <c r="F1" s="5"/>
      <c r="G1" s="5"/>
      <c r="H1" s="5"/>
      <c r="I1" s="5"/>
      <c r="K1" t="s">
        <v>126</v>
      </c>
      <c r="L1" s="3">
        <v>0.1</v>
      </c>
      <c r="M1" t="s">
        <v>125</v>
      </c>
    </row>
    <row r="2" spans="1:13" x14ac:dyDescent="0.35">
      <c r="A2" t="s">
        <v>6</v>
      </c>
      <c r="B2" t="s">
        <v>8</v>
      </c>
      <c r="C2" t="s">
        <v>9</v>
      </c>
      <c r="D2" t="s">
        <v>10</v>
      </c>
      <c r="E2" t="s">
        <v>11</v>
      </c>
      <c r="F2" t="s">
        <v>128</v>
      </c>
      <c r="G2" t="s">
        <v>120</v>
      </c>
      <c r="H2" t="s">
        <v>119</v>
      </c>
      <c r="I2" t="s">
        <v>129</v>
      </c>
    </row>
    <row r="3" spans="1:13" x14ac:dyDescent="0.35">
      <c r="A3" t="s">
        <v>88</v>
      </c>
      <c r="B3" t="s">
        <v>163</v>
      </c>
      <c r="C3" t="s">
        <v>108</v>
      </c>
      <c r="D3" s="1">
        <v>18478</v>
      </c>
      <c r="E3" t="s">
        <v>99</v>
      </c>
      <c r="F3" s="1">
        <v>43091</v>
      </c>
      <c r="G3" t="str">
        <f>IFERROR(IF(A3=VLOOKUP(A3,'Database Cliente Attivi'!$A$3:$A$9,1,FALSE),"NO",),"SI")</f>
        <v>NO</v>
      </c>
      <c r="H3" s="3">
        <f>IF(G3="SI",,IF(VLOOKUP(A3,'Database Cliente Attivi'!$A$3:$F$13,6,FALSE)*'Database Clienti'!$L$1&lt;(VLOOKUP(VLOOKUP(A3,'Database Cliente Attivi'!$A$3:$B$13,2,FALSE),'Database Libri'!$A$3:$I$22,9,FALSE)),VLOOKUP(A3,'Database Cliente Attivi'!$A$3:$F$13,6,FALSE)*'Database Clienti'!$L$1,VLOOKUP(VLOOKUP(A3,'Database Cliente Attivi'!$A$3:$B$13,2,FALSE),'Database Libri'!$A$3:$I$22,9,FALSE)))</f>
        <v>0</v>
      </c>
      <c r="I3">
        <v>5</v>
      </c>
    </row>
    <row r="4" spans="1:13" x14ac:dyDescent="0.35">
      <c r="A4" t="s">
        <v>89</v>
      </c>
      <c r="B4" t="s">
        <v>164</v>
      </c>
      <c r="C4" t="s">
        <v>109</v>
      </c>
      <c r="D4" s="1">
        <v>30870</v>
      </c>
      <c r="E4" t="s">
        <v>100</v>
      </c>
      <c r="F4" s="1">
        <v>43154</v>
      </c>
      <c r="G4" t="str">
        <f>IFERROR(IF(A4=VLOOKUP(A4,'Database Cliente Attivi'!$A$3:$A$9,1,FALSE),"NO",),"SI")</f>
        <v>SI</v>
      </c>
      <c r="H4" s="3">
        <f>IF(G4="SI",,IF(VLOOKUP(A4,'Database Cliente Attivi'!$A$3:$F$13,6,FALSE)*'Database Clienti'!$L$1&lt;(VLOOKUP(VLOOKUP(A4,'Database Cliente Attivi'!$A$3:$B$13,2,FALSE),'Database Libri'!$A$3:$I$22,9,FALSE)),VLOOKUP(A4,'Database Cliente Attivi'!$A$3:$F$13,6,FALSE)*'Database Clienti'!$L$1,VLOOKUP(VLOOKUP(A4,'Database Cliente Attivi'!$A$3:$B$13,2,FALSE),'Database Libri'!$A$3:$I$22,9,FALSE)))</f>
        <v>0</v>
      </c>
      <c r="I4">
        <v>3</v>
      </c>
    </row>
    <row r="5" spans="1:13" x14ac:dyDescent="0.35">
      <c r="A5" t="s">
        <v>90</v>
      </c>
      <c r="B5" t="s">
        <v>165</v>
      </c>
      <c r="C5" t="s">
        <v>110</v>
      </c>
      <c r="D5" s="1">
        <v>16462</v>
      </c>
      <c r="E5" t="s">
        <v>101</v>
      </c>
      <c r="F5" s="1">
        <v>40744</v>
      </c>
      <c r="G5" t="str">
        <f>IFERROR(IF(A5=VLOOKUP(A5,'Database Cliente Attivi'!$A$3:$A$9,1,FALSE),"NO",),"SI")</f>
        <v>SI</v>
      </c>
      <c r="H5" s="3">
        <f>IF(G5="SI",,IF(VLOOKUP(A5,'Database Cliente Attivi'!$A$3:$F$13,6,FALSE)*'Database Clienti'!$L$1&lt;(VLOOKUP(VLOOKUP(A5,'Database Cliente Attivi'!$A$3:$B$13,2,FALSE),'Database Libri'!$A$3:$I$22,9,FALSE)),VLOOKUP(A5,'Database Cliente Attivi'!$A$3:$F$13,6,FALSE)*'Database Clienti'!$L$1,VLOOKUP(VLOOKUP(A5,'Database Cliente Attivi'!$A$3:$B$13,2,FALSE),'Database Libri'!$A$3:$I$22,9,FALSE)))</f>
        <v>0</v>
      </c>
      <c r="I5">
        <v>8</v>
      </c>
    </row>
    <row r="6" spans="1:13" x14ac:dyDescent="0.35">
      <c r="A6" t="s">
        <v>91</v>
      </c>
      <c r="B6" t="s">
        <v>166</v>
      </c>
      <c r="C6" t="s">
        <v>112</v>
      </c>
      <c r="D6" s="1">
        <v>31880</v>
      </c>
      <c r="E6" t="s">
        <v>102</v>
      </c>
      <c r="F6" s="1">
        <v>39144</v>
      </c>
      <c r="G6" t="str">
        <f>IFERROR(IF(A6=VLOOKUP(A6,'Database Cliente Attivi'!$A$3:$A$9,1,FALSE),"NO",),"SI")</f>
        <v>NO</v>
      </c>
      <c r="H6" s="3">
        <f>IF(G6="SI",,IF(VLOOKUP(A6,'Database Cliente Attivi'!$A$3:$F$13,6,FALSE)*'Database Clienti'!$L$1&lt;(VLOOKUP(VLOOKUP(A6,'Database Cliente Attivi'!$A$3:$B$13,2,FALSE),'Database Libri'!$A$3:$I$22,9,FALSE)),VLOOKUP(A6,'Database Cliente Attivi'!$A$3:$F$13,6,FALSE)*'Database Clienti'!$L$1,VLOOKUP(VLOOKUP(A6,'Database Cliente Attivi'!$A$3:$B$13,2,FALSE),'Database Libri'!$A$3:$I$22,9,FALSE)))</f>
        <v>0</v>
      </c>
      <c r="I6">
        <v>15</v>
      </c>
    </row>
    <row r="7" spans="1:13" x14ac:dyDescent="0.35">
      <c r="A7" t="s">
        <v>92</v>
      </c>
      <c r="B7" t="s">
        <v>167</v>
      </c>
      <c r="C7" t="s">
        <v>111</v>
      </c>
      <c r="D7" s="1">
        <v>35786</v>
      </c>
      <c r="E7" t="s">
        <v>103</v>
      </c>
      <c r="F7" s="1">
        <v>41909</v>
      </c>
      <c r="G7" t="str">
        <f>IFERROR(IF(A7=VLOOKUP(A7,'Database Cliente Attivi'!$A$3:$A$9,1,FALSE),"NO",),"SI")</f>
        <v>NO</v>
      </c>
      <c r="H7" s="3">
        <f>IF(G7="SI",,IF(VLOOKUP(A7,'Database Cliente Attivi'!$A$3:$F$13,6,FALSE)*'Database Clienti'!$L$1&lt;(VLOOKUP(VLOOKUP(A7,'Database Cliente Attivi'!$A$3:$B$13,2,FALSE),'Database Libri'!$A$3:$I$22,9,FALSE)),VLOOKUP(A7,'Database Cliente Attivi'!$A$3:$F$13,6,FALSE)*'Database Clienti'!$L$1,VLOOKUP(VLOOKUP(A7,'Database Cliente Attivi'!$A$3:$B$13,2,FALSE),'Database Libri'!$A$3:$I$22,9,FALSE)))</f>
        <v>0</v>
      </c>
      <c r="I7">
        <v>1</v>
      </c>
    </row>
    <row r="8" spans="1:13" x14ac:dyDescent="0.35">
      <c r="A8" t="s">
        <v>93</v>
      </c>
      <c r="B8" t="s">
        <v>168</v>
      </c>
      <c r="C8" t="s">
        <v>113</v>
      </c>
      <c r="D8" s="1">
        <v>38157</v>
      </c>
      <c r="E8" t="s">
        <v>104</v>
      </c>
      <c r="F8" s="1">
        <v>41172</v>
      </c>
      <c r="G8" t="str">
        <f>IFERROR(IF(A8=VLOOKUP(A8,'Database Cliente Attivi'!$A$3:$A$9,1,FALSE),"NO",),"SI")</f>
        <v>NO</v>
      </c>
      <c r="H8" s="3">
        <f ca="1">IF(G8="SI",,IF(VLOOKUP(A8,'Database Cliente Attivi'!$A$3:$F$13,6,FALSE)*'Database Clienti'!$L$1&lt;(VLOOKUP(VLOOKUP(A8,'Database Cliente Attivi'!$A$3:$B$13,2,FALSE),'Database Libri'!$A$3:$I$22,9,FALSE)),VLOOKUP(A8,'Database Cliente Attivi'!$A$3:$F$13,6,FALSE)*'Database Clienti'!$L$1,VLOOKUP(VLOOKUP(A8,'Database Cliente Attivi'!$A$3:$B$13,2,FALSE),'Database Libri'!$A$3:$I$22,9,FALSE)))</f>
        <v>13.200000000000001</v>
      </c>
      <c r="I8">
        <v>1</v>
      </c>
    </row>
    <row r="9" spans="1:13" x14ac:dyDescent="0.35">
      <c r="A9" t="s">
        <v>94</v>
      </c>
      <c r="B9" t="s">
        <v>169</v>
      </c>
      <c r="C9" t="s">
        <v>114</v>
      </c>
      <c r="D9" s="1">
        <v>27278</v>
      </c>
      <c r="E9" t="s">
        <v>105</v>
      </c>
      <c r="F9" s="1">
        <v>40580</v>
      </c>
      <c r="G9" t="str">
        <f>IFERROR(IF(A9=VLOOKUP(A9,'Database Cliente Attivi'!$A$3:$A$9,1,FALSE),"NO",),"SI")</f>
        <v>SI</v>
      </c>
      <c r="H9" s="3">
        <f>IF(G9="SI",,IF(VLOOKUP(A9,'Database Cliente Attivi'!$A$3:$F$13,6,FALSE)*'Database Clienti'!$L$1&lt;(VLOOKUP(VLOOKUP(A9,'Database Cliente Attivi'!$A$3:$B$13,2,FALSE),'Database Libri'!$A$3:$I$22,9,FALSE)),VLOOKUP(A9,'Database Cliente Attivi'!$A$3:$F$13,6,FALSE)*'Database Clienti'!$L$1,VLOOKUP(VLOOKUP(A9,'Database Cliente Attivi'!$A$3:$B$13,2,FALSE),'Database Libri'!$A$3:$I$22,9,FALSE)))</f>
        <v>0</v>
      </c>
      <c r="I9">
        <v>7</v>
      </c>
    </row>
    <row r="10" spans="1:13" x14ac:dyDescent="0.35">
      <c r="A10" t="s">
        <v>95</v>
      </c>
      <c r="B10" t="s">
        <v>170</v>
      </c>
      <c r="C10" t="s">
        <v>113</v>
      </c>
      <c r="D10" s="1">
        <v>37240</v>
      </c>
      <c r="E10" t="s">
        <v>101</v>
      </c>
      <c r="F10" s="1">
        <v>39708</v>
      </c>
      <c r="G10" t="str">
        <f>IFERROR(IF(A10=VLOOKUP(A10,'Database Cliente Attivi'!$A$3:$A$9,1,FALSE),"NO",),"SI")</f>
        <v>SI</v>
      </c>
      <c r="H10" s="3">
        <f>IF(G10="SI",,IF(VLOOKUP(A10,'Database Cliente Attivi'!$A$3:$F$13,6,FALSE)*'Database Clienti'!$L$1&lt;(VLOOKUP(VLOOKUP(A10,'Database Cliente Attivi'!$A$3:$B$13,2,FALSE),'Database Libri'!$A$3:$I$22,9,FALSE)),VLOOKUP(A10,'Database Cliente Attivi'!$A$3:$F$13,6,FALSE)*'Database Clienti'!$L$1,VLOOKUP(VLOOKUP(A10,'Database Cliente Attivi'!$A$3:$B$13,2,FALSE),'Database Libri'!$A$3:$I$22,9,FALSE)))</f>
        <v>0</v>
      </c>
      <c r="I10">
        <v>5</v>
      </c>
    </row>
    <row r="11" spans="1:13" x14ac:dyDescent="0.35">
      <c r="A11" t="s">
        <v>96</v>
      </c>
      <c r="B11" t="s">
        <v>171</v>
      </c>
      <c r="C11" t="s">
        <v>115</v>
      </c>
      <c r="D11" s="1">
        <v>33736</v>
      </c>
      <c r="E11" t="s">
        <v>106</v>
      </c>
      <c r="F11" s="1">
        <v>42263</v>
      </c>
      <c r="G11" t="str">
        <f>IFERROR(IF(A11=VLOOKUP(A11,'Database Cliente Attivi'!$A$3:$A$9,1,FALSE),"NO",),"SI")</f>
        <v>NO</v>
      </c>
      <c r="H11" s="3">
        <f>IF(G11="SI",,IF(VLOOKUP(A11,'Database Cliente Attivi'!$A$3:$F$13,6,FALSE)*'Database Clienti'!$L$1&lt;(VLOOKUP(VLOOKUP(A11,'Database Cliente Attivi'!$A$3:$B$13,2,FALSE),'Database Libri'!$A$3:$I$22,9,FALSE)),VLOOKUP(A11,'Database Cliente Attivi'!$A$3:$F$13,6,FALSE)*'Database Clienti'!$L$1,VLOOKUP(VLOOKUP(A11,'Database Cliente Attivi'!$A$3:$B$13,2,FALSE),'Database Libri'!$A$3:$I$22,9,FALSE)))</f>
        <v>0</v>
      </c>
      <c r="I11">
        <v>13</v>
      </c>
    </row>
    <row r="12" spans="1:13" x14ac:dyDescent="0.35">
      <c r="A12" t="s">
        <v>97</v>
      </c>
      <c r="B12" t="s">
        <v>172</v>
      </c>
      <c r="C12" t="s">
        <v>116</v>
      </c>
      <c r="D12" s="1">
        <v>21377</v>
      </c>
      <c r="E12" t="s">
        <v>105</v>
      </c>
      <c r="F12" s="1">
        <v>41604</v>
      </c>
      <c r="G12" t="str">
        <f>IFERROR(IF(A12=VLOOKUP(A12,'Database Cliente Attivi'!$A$3:$A$9,1,FALSE),"NO",),"SI")</f>
        <v>NO</v>
      </c>
      <c r="H12" s="3">
        <f ca="1">IF(G12="SI",,IF(VLOOKUP(A12,'Database Cliente Attivi'!$A$3:$F$13,6,FALSE)*'Database Clienti'!$L$1&lt;(VLOOKUP(VLOOKUP(A12,'Database Cliente Attivi'!$A$3:$B$13,2,FALSE),'Database Libri'!$A$3:$I$22,9,FALSE)),VLOOKUP(A12,'Database Cliente Attivi'!$A$3:$F$13,6,FALSE)*'Database Clienti'!$L$1,VLOOKUP(VLOOKUP(A12,'Database Cliente Attivi'!$A$3:$B$13,2,FALSE),'Database Libri'!$A$3:$I$22,9,FALSE)))</f>
        <v>3.9</v>
      </c>
      <c r="I12">
        <v>2</v>
      </c>
    </row>
    <row r="13" spans="1:13" x14ac:dyDescent="0.35">
      <c r="A13" t="s">
        <v>98</v>
      </c>
      <c r="B13" t="s">
        <v>168</v>
      </c>
      <c r="C13" t="s">
        <v>31</v>
      </c>
      <c r="D13" s="1">
        <v>23043</v>
      </c>
      <c r="E13" t="s">
        <v>107</v>
      </c>
      <c r="F13" s="1">
        <v>39357</v>
      </c>
      <c r="G13" t="str">
        <f>IFERROR(IF(A13=VLOOKUP(A13,'Database Cliente Attivi'!$A$3:$A$9,1,FALSE),"NO",),"SI")</f>
        <v>SI</v>
      </c>
      <c r="H13" s="3">
        <f>IF(G13="SI",,IF(VLOOKUP(A13,'Database Cliente Attivi'!$A$3:$F$13,6,FALSE)*'Database Clienti'!$L$1&lt;(VLOOKUP(VLOOKUP(A13,'Database Cliente Attivi'!$A$3:$B$13,2,FALSE),'Database Libri'!$A$3:$I$22,9,FALSE)),VLOOKUP(A13,'Database Cliente Attivi'!$A$3:$F$13,6,FALSE)*'Database Clienti'!$L$1,VLOOKUP(VLOOKUP(A13,'Database Cliente Attivi'!$A$3:$B$13,2,FALSE),'Database Libri'!$A$3:$I$22,9,FALSE)))</f>
        <v>0</v>
      </c>
      <c r="I13">
        <v>6</v>
      </c>
    </row>
    <row r="14" spans="1:13" x14ac:dyDescent="0.35">
      <c r="A14" t="s">
        <v>191</v>
      </c>
      <c r="B14" t="s">
        <v>173</v>
      </c>
      <c r="C14" t="s">
        <v>182</v>
      </c>
      <c r="D14" s="1">
        <v>23158</v>
      </c>
      <c r="E14" t="s">
        <v>200</v>
      </c>
      <c r="F14" s="1">
        <v>38610</v>
      </c>
      <c r="G14" t="str">
        <f>IFERROR(IF(A14=VLOOKUP(A14,'Database Cliente Attivi'!$A$3:$A$9,1,FALSE),"NO",),"SI")</f>
        <v>SI</v>
      </c>
      <c r="H14" s="3">
        <f>IF(G14="SI",,IF(VLOOKUP(A14,'Database Cliente Attivi'!$A$3:$F$13,6,FALSE)*'Database Clienti'!$L$1&lt;(VLOOKUP(VLOOKUP(A14,'Database Cliente Attivi'!$A$3:$B$13,2,FALSE),'Database Libri'!$A$3:$I$22,9,FALSE)),VLOOKUP(A14,'Database Cliente Attivi'!$A$3:$F$13,6,FALSE)*'Database Clienti'!$L$1,VLOOKUP(VLOOKUP(A14,'Database Cliente Attivi'!$A$3:$B$13,2,FALSE),'Database Libri'!$A$3:$I$22,9,FALSE)))</f>
        <v>0</v>
      </c>
      <c r="I14">
        <v>13</v>
      </c>
    </row>
    <row r="15" spans="1:13" x14ac:dyDescent="0.35">
      <c r="A15" t="s">
        <v>192</v>
      </c>
      <c r="B15" t="s">
        <v>174</v>
      </c>
      <c r="C15" t="s">
        <v>183</v>
      </c>
      <c r="D15" s="1">
        <v>32713</v>
      </c>
      <c r="E15" t="s">
        <v>102</v>
      </c>
      <c r="F15" s="1">
        <v>38518</v>
      </c>
      <c r="G15" t="str">
        <f>IFERROR(IF(A15=VLOOKUP(A15,'Database Cliente Attivi'!$A$3:$A$9,1,FALSE),"NO",),"SI")</f>
        <v>SI</v>
      </c>
      <c r="H15" s="3">
        <f>IF(G15="SI",,IF(VLOOKUP(A15,'Database Cliente Attivi'!$A$3:$F$13,6,FALSE)*'Database Clienti'!$L$1&lt;(VLOOKUP(VLOOKUP(A15,'Database Cliente Attivi'!$A$3:$B$13,2,FALSE),'Database Libri'!$A$3:$I$22,9,FALSE)),VLOOKUP(A15,'Database Cliente Attivi'!$A$3:$F$13,6,FALSE)*'Database Clienti'!$L$1,VLOOKUP(VLOOKUP(A15,'Database Cliente Attivi'!$A$3:$B$13,2,FALSE),'Database Libri'!$A$3:$I$22,9,FALSE)))</f>
        <v>0</v>
      </c>
      <c r="I15">
        <v>16</v>
      </c>
    </row>
    <row r="16" spans="1:13" x14ac:dyDescent="0.35">
      <c r="A16" t="s">
        <v>193</v>
      </c>
      <c r="B16" t="s">
        <v>175</v>
      </c>
      <c r="C16" t="s">
        <v>184</v>
      </c>
      <c r="D16" s="1">
        <v>32784</v>
      </c>
      <c r="E16" t="s">
        <v>201</v>
      </c>
      <c r="F16" s="1">
        <v>41777</v>
      </c>
      <c r="G16" t="str">
        <f>IFERROR(IF(A16=VLOOKUP(A16,'Database Cliente Attivi'!$A$3:$A$9,1,FALSE),"NO",),"SI")</f>
        <v>SI</v>
      </c>
      <c r="H16" s="3">
        <f>IF(G16="SI",,IF(VLOOKUP(A16,'Database Cliente Attivi'!$A$3:$F$13,6,FALSE)*'Database Clienti'!$L$1&lt;(VLOOKUP(VLOOKUP(A16,'Database Cliente Attivi'!$A$3:$B$13,2,FALSE),'Database Libri'!$A$3:$I$22,9,FALSE)),VLOOKUP(A16,'Database Cliente Attivi'!$A$3:$F$13,6,FALSE)*'Database Clienti'!$L$1,VLOOKUP(VLOOKUP(A16,'Database Cliente Attivi'!$A$3:$B$13,2,FALSE),'Database Libri'!$A$3:$I$22,9,FALSE)))</f>
        <v>0</v>
      </c>
      <c r="I16">
        <v>1</v>
      </c>
    </row>
    <row r="17" spans="1:11" x14ac:dyDescent="0.35">
      <c r="A17" t="s">
        <v>194</v>
      </c>
      <c r="B17" t="s">
        <v>176</v>
      </c>
      <c r="C17" t="s">
        <v>185</v>
      </c>
      <c r="D17" s="1">
        <v>38207</v>
      </c>
      <c r="E17" s="1" t="s">
        <v>202</v>
      </c>
      <c r="F17" s="1">
        <v>40106</v>
      </c>
      <c r="G17" t="str">
        <f>IFERROR(IF(A17=VLOOKUP(A17,'Database Cliente Attivi'!$A$3:$A$9,1,FALSE),"NO",),"SI")</f>
        <v>SI</v>
      </c>
      <c r="H17" s="3">
        <f>IF(G17="SI",,IF(VLOOKUP(A17,'Database Cliente Attivi'!$A$3:$F$13,6,FALSE)*'Database Clienti'!$L$1&lt;(VLOOKUP(VLOOKUP(A17,'Database Cliente Attivi'!$A$3:$B$13,2,FALSE),'Database Libri'!$A$3:$I$22,9,FALSE)),VLOOKUP(A17,'Database Cliente Attivi'!$A$3:$F$13,6,FALSE)*'Database Clienti'!$L$1,VLOOKUP(VLOOKUP(A17,'Database Cliente Attivi'!$A$3:$B$13,2,FALSE),'Database Libri'!$A$3:$I$22,9,FALSE)))</f>
        <v>0</v>
      </c>
      <c r="I17">
        <v>1</v>
      </c>
    </row>
    <row r="18" spans="1:11" x14ac:dyDescent="0.35">
      <c r="A18" t="s">
        <v>195</v>
      </c>
      <c r="B18" t="s">
        <v>177</v>
      </c>
      <c r="C18" t="s">
        <v>186</v>
      </c>
      <c r="D18" s="1">
        <v>22249</v>
      </c>
      <c r="E18" t="s">
        <v>203</v>
      </c>
      <c r="F18" s="1">
        <v>38914</v>
      </c>
      <c r="G18" t="str">
        <f>IFERROR(IF(A18=VLOOKUP(A18,'Database Cliente Attivi'!$A$3:$A$9,1,FALSE),"NO",),"SI")</f>
        <v>SI</v>
      </c>
      <c r="H18" s="3">
        <f>IF(G18="SI",,IF(VLOOKUP(A18,'Database Cliente Attivi'!$A$3:$F$13,6,FALSE)*'Database Clienti'!$L$1&lt;(VLOOKUP(VLOOKUP(A18,'Database Cliente Attivi'!$A$3:$B$13,2,FALSE),'Database Libri'!$A$3:$I$22,9,FALSE)),VLOOKUP(A18,'Database Cliente Attivi'!$A$3:$F$13,6,FALSE)*'Database Clienti'!$L$1,VLOOKUP(VLOOKUP(A18,'Database Cliente Attivi'!$A$3:$B$13,2,FALSE),'Database Libri'!$A$3:$I$22,9,FALSE)))</f>
        <v>0</v>
      </c>
      <c r="I18">
        <v>2</v>
      </c>
    </row>
    <row r="19" spans="1:11" x14ac:dyDescent="0.35">
      <c r="A19" t="s">
        <v>196</v>
      </c>
      <c r="B19" t="s">
        <v>178</v>
      </c>
      <c r="C19" t="s">
        <v>187</v>
      </c>
      <c r="D19" s="1">
        <v>24318</v>
      </c>
      <c r="E19" t="s">
        <v>204</v>
      </c>
      <c r="F19" s="1">
        <v>39467</v>
      </c>
      <c r="G19" t="str">
        <f>IFERROR(IF(A19=VLOOKUP(A19,'Database Cliente Attivi'!$A$3:$A$9,1,FALSE),"NO",),"SI")</f>
        <v>SI</v>
      </c>
      <c r="H19" s="3">
        <f>IF(G19="SI",,IF(VLOOKUP(A19,'Database Cliente Attivi'!$A$3:$F$13,6,FALSE)*'Database Clienti'!$L$1&lt;(VLOOKUP(VLOOKUP(A19,'Database Cliente Attivi'!$A$3:$B$13,2,FALSE),'Database Libri'!$A$3:$I$22,9,FALSE)),VLOOKUP(A19,'Database Cliente Attivi'!$A$3:$F$13,6,FALSE)*'Database Clienti'!$L$1,VLOOKUP(VLOOKUP(A19,'Database Cliente Attivi'!$A$3:$B$13,2,FALSE),'Database Libri'!$A$3:$I$22,9,FALSE)))</f>
        <v>0</v>
      </c>
      <c r="I19">
        <v>8</v>
      </c>
    </row>
    <row r="20" spans="1:11" x14ac:dyDescent="0.35">
      <c r="A20" t="s">
        <v>197</v>
      </c>
      <c r="B20" t="s">
        <v>179</v>
      </c>
      <c r="C20" t="s">
        <v>188</v>
      </c>
      <c r="D20" s="1">
        <v>30851</v>
      </c>
      <c r="E20" t="s">
        <v>205</v>
      </c>
      <c r="F20" s="1">
        <v>38313</v>
      </c>
      <c r="G20" t="str">
        <f>IFERROR(IF(A20=VLOOKUP(A20,'Database Cliente Attivi'!$A$3:$A$9,1,FALSE),"NO",),"SI")</f>
        <v>NO</v>
      </c>
      <c r="H20" s="3">
        <f>IF(G20="SI",,IF(VLOOKUP(A20,'Database Cliente Attivi'!$A$3:$F$13,6,FALSE)*'Database Clienti'!$L$1&lt;(VLOOKUP(VLOOKUP(A20,'Database Cliente Attivi'!$A$3:$B$13,2,FALSE),'Database Libri'!$A$3:$I$22,9,FALSE)),VLOOKUP(A20,'Database Cliente Attivi'!$A$3:$F$13,6,FALSE)*'Database Clienti'!$L$1,VLOOKUP(VLOOKUP(A20,'Database Cliente Attivi'!$A$3:$B$13,2,FALSE),'Database Libri'!$A$3:$I$22,9,FALSE)))</f>
        <v>0</v>
      </c>
      <c r="I20">
        <v>11</v>
      </c>
    </row>
    <row r="21" spans="1:11" x14ac:dyDescent="0.35">
      <c r="A21" t="s">
        <v>198</v>
      </c>
      <c r="B21" t="s">
        <v>180</v>
      </c>
      <c r="C21" t="s">
        <v>189</v>
      </c>
      <c r="D21" s="1">
        <v>28868</v>
      </c>
      <c r="E21" t="s">
        <v>206</v>
      </c>
      <c r="F21" s="1">
        <v>42114</v>
      </c>
      <c r="G21" t="str">
        <f>IFERROR(IF(A21=VLOOKUP(A21,'Database Cliente Attivi'!$A$3:$A$9,1,FALSE),"NO",),"SI")</f>
        <v>SI</v>
      </c>
      <c r="H21" s="3">
        <f>IF(G21="SI",,IF(VLOOKUP(A21,'Database Cliente Attivi'!$A$3:$F$13,6,FALSE)*'Database Clienti'!$L$1&lt;(VLOOKUP(VLOOKUP(A21,'Database Cliente Attivi'!$A$3:$B$13,2,FALSE),'Database Libri'!$A$3:$I$22,9,FALSE)),VLOOKUP(A21,'Database Cliente Attivi'!$A$3:$F$13,6,FALSE)*'Database Clienti'!$L$1,VLOOKUP(VLOOKUP(A21,'Database Cliente Attivi'!$A$3:$B$13,2,FALSE),'Database Libri'!$A$3:$I$22,9,FALSE)))</f>
        <v>0</v>
      </c>
      <c r="I21">
        <v>18</v>
      </c>
    </row>
    <row r="22" spans="1:11" x14ac:dyDescent="0.35">
      <c r="A22" t="s">
        <v>199</v>
      </c>
      <c r="B22" t="s">
        <v>181</v>
      </c>
      <c r="C22" t="s">
        <v>190</v>
      </c>
      <c r="D22" s="1">
        <v>26090</v>
      </c>
      <c r="E22" t="s">
        <v>207</v>
      </c>
      <c r="F22" s="1">
        <v>40716</v>
      </c>
      <c r="G22" t="str">
        <f>IFERROR(IF(A22=VLOOKUP(A22,'Database Cliente Attivi'!$A$3:$A$9,1,FALSE),"NO",),"SI")</f>
        <v>SI</v>
      </c>
      <c r="H22" s="3">
        <f>IF(G22="SI",,IF(VLOOKUP(A22,'Database Cliente Attivi'!$A$3:$F$13,6,FALSE)*'Database Clienti'!$L$1&lt;(VLOOKUP(VLOOKUP(A22,'Database Cliente Attivi'!$A$3:$B$13,2,FALSE),'Database Libri'!$A$3:$I$22,9,FALSE)),VLOOKUP(A22,'Database Cliente Attivi'!$A$3:$F$13,6,FALSE)*'Database Clienti'!$L$1,VLOOKUP(VLOOKUP(A22,'Database Cliente Attivi'!$A$3:$B$13,2,FALSE),'Database Libri'!$A$3:$I$22,9,FALSE)))</f>
        <v>0</v>
      </c>
      <c r="I22">
        <v>6</v>
      </c>
    </row>
    <row r="26" spans="1:11" x14ac:dyDescent="0.35">
      <c r="I26" s="1"/>
      <c r="K26" s="1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Ricerca</vt:lpstr>
      <vt:lpstr>Database Libri</vt:lpstr>
      <vt:lpstr>Database Cliente Attivi</vt:lpstr>
      <vt:lpstr>Database Transazioni</vt:lpstr>
      <vt:lpstr>Database Dipendenti</vt:lpstr>
      <vt:lpstr>Database Clienti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Ceralli</dc:creator>
  <cp:lastModifiedBy>SIMONE RAMPAZZO</cp:lastModifiedBy>
  <dcterms:created xsi:type="dcterms:W3CDTF">2023-02-15T10:52:49Z</dcterms:created>
  <dcterms:modified xsi:type="dcterms:W3CDTF">2023-02-17T20:57:15Z</dcterms:modified>
</cp:coreProperties>
</file>