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omi\Desktop\Simos the Data Analyst\"/>
    </mc:Choice>
  </mc:AlternateContent>
  <xr:revisionPtr revIDLastSave="0" documentId="13_ncr:1_{AA8C5904-A2B6-4378-A1BB-2CF3CFA84373}" xr6:coauthVersionLast="47" xr6:coauthVersionMax="47" xr10:uidLastSave="{00000000-0000-0000-0000-000000000000}"/>
  <bookViews>
    <workbookView xWindow="-108" yWindow="-108" windowWidth="23256" windowHeight="12456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TRIM" sheetId="6" r:id="rId5"/>
    <sheet name="Substitute" sheetId="7" r:id="rId6"/>
    <sheet name="SUM-SumIF" sheetId="12" r:id="rId7"/>
    <sheet name="Count-CountIF" sheetId="5" r:id="rId8"/>
    <sheet name="Concatenate" sheetId="1" r:id="rId9"/>
    <sheet name="Days-NetworkDay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3" i="12"/>
  <c r="L2" i="12"/>
  <c r="K3" i="12"/>
  <c r="K2" i="12"/>
  <c r="J3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5" i="9"/>
  <c r="J5" i="9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<sst xmlns="http://schemas.openxmlformats.org/spreadsheetml/2006/main" count="625" uniqueCount="117">
  <si>
    <t>FirstName</t>
  </si>
  <si>
    <t>LastName</t>
  </si>
  <si>
    <t>Jim</t>
  </si>
  <si>
    <t>Pam</t>
  </si>
  <si>
    <t>Dwight</t>
  </si>
  <si>
    <t>Michael</t>
  </si>
  <si>
    <t>Kevin</t>
  </si>
  <si>
    <t>Angela</t>
  </si>
  <si>
    <t>Toby</t>
  </si>
  <si>
    <t>Stanley</t>
  </si>
  <si>
    <t>EmployeeID</t>
  </si>
  <si>
    <t>JobTitle</t>
  </si>
  <si>
    <t>Salary</t>
  </si>
  <si>
    <t>Age</t>
  </si>
  <si>
    <t>Gender</t>
  </si>
  <si>
    <t>Salesman</t>
  </si>
  <si>
    <t>Male</t>
  </si>
  <si>
    <t>Female</t>
  </si>
  <si>
    <t>Accountant</t>
  </si>
  <si>
    <t>HR</t>
  </si>
  <si>
    <t>Regional Manager</t>
  </si>
  <si>
    <t>Supplier Relations</t>
  </si>
  <si>
    <t>Meredith</t>
  </si>
  <si>
    <t>StartDate</t>
  </si>
  <si>
    <t>EndDate</t>
  </si>
  <si>
    <t>Email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</si>
  <si>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</si>
  <si>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</si>
  <si>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</si>
  <si>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</si>
  <si>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</si>
  <si>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</si>
  <si>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</si>
  <si>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</si>
  <si>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</si>
  <si>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</si>
  <si>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</si>
  <si>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</si>
  <si>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</si>
  <si>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</si>
  <si>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</si>
  <si>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>TRIM(C2)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</si>
  <si>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</si>
  <si>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</si>
  <si>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</si>
  <si>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</si>
  <si>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</si>
  <si>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</si>
  <si>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</si>
  <si>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</si>
  <si>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</si>
  <si>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</si>
  <si>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</si>
  <si>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</si>
  <si>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</si>
  <si>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</si>
  <si>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</si>
  <si>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</si>
  <si>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</si>
  <si>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Juuko</t>
  </si>
  <si>
    <t>Anne</t>
  </si>
  <si>
    <t>Mikko</t>
  </si>
  <si>
    <t>Helen</t>
  </si>
  <si>
    <t>Tiimo</t>
  </si>
  <si>
    <t>Mika</t>
  </si>
  <si>
    <t>Merja</t>
  </si>
  <si>
    <t>Spyros</t>
  </si>
  <si>
    <t>Kristo</t>
  </si>
  <si>
    <t>Ooki</t>
  </si>
  <si>
    <t>Korvalainen</t>
  </si>
  <si>
    <t>Juriainen</t>
  </si>
  <si>
    <t>Maapoja</t>
  </si>
  <si>
    <t>Kurkona</t>
  </si>
  <si>
    <t>Loylylainen</t>
  </si>
  <si>
    <t>Kirka</t>
  </si>
  <si>
    <t>Mpakos</t>
  </si>
  <si>
    <t>Cuki</t>
  </si>
  <si>
    <t>Juuko.Ooki@Outlook.fi</t>
  </si>
  <si>
    <t>Anne.Korvalainen@Outlook.fi</t>
  </si>
  <si>
    <t>Mikko.Juriainen@gmail.com</t>
  </si>
  <si>
    <t>Helen.Maapoja@gmail.com</t>
  </si>
  <si>
    <t>Tiimo.Kurkona@Outlook.fi</t>
  </si>
  <si>
    <t>Mika.Loylylainen@Yahoo.com</t>
  </si>
  <si>
    <t>Merja.Kirka@Outlook.fi</t>
  </si>
  <si>
    <t>Spyros.Mpakos@gmail.com</t>
  </si>
  <si>
    <t>Kristo.Cuki@Yahoo.com</t>
  </si>
  <si>
    <t>06081992-893R</t>
  </si>
  <si>
    <t>22041992-453P</t>
  </si>
  <si>
    <t>14011993-287O</t>
  </si>
  <si>
    <t>20061991-214I</t>
  </si>
  <si>
    <t>30061990-564M</t>
  </si>
  <si>
    <t>09091987-827N</t>
  </si>
  <si>
    <t>12051990-238B</t>
  </si>
  <si>
    <t>18111984-335F</t>
  </si>
  <si>
    <t>07021991-444C</t>
  </si>
  <si>
    <t>Length</t>
  </si>
  <si>
    <t xml:space="preserve">   Loylylainen</t>
  </si>
  <si>
    <t xml:space="preserve"> Maapoja</t>
  </si>
  <si>
    <t xml:space="preserve">    Korvalainen</t>
  </si>
  <si>
    <t xml:space="preserve"> Cuki</t>
  </si>
  <si>
    <t>CONCATENATE</t>
  </si>
  <si>
    <t>1-5-2000</t>
  </si>
  <si>
    <t>12-3-2015</t>
  </si>
  <si>
    <t>6/9/2015</t>
  </si>
  <si>
    <t>8/9/2017</t>
  </si>
  <si>
    <t>3/12/2015</t>
  </si>
  <si>
    <t>30/8/2017</t>
  </si>
  <si>
    <t>11/9/2013</t>
  </si>
  <si>
    <t>22/4/2015</t>
  </si>
  <si>
    <t>2/11/2001</t>
  </si>
  <si>
    <t>3/10/1999</t>
  </si>
  <si>
    <t>4/7/2000</t>
  </si>
  <si>
    <t>5/1/2000</t>
  </si>
  <si>
    <t>6/5/2001</t>
  </si>
  <si>
    <t>8/11/2003</t>
  </si>
  <si>
    <t>9/6/2002</t>
  </si>
  <si>
    <t>10/8/2003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</si>
</sst>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4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pyros.Mpakos@gmail.com" TargetMode="External"/><Relationship Id="rId3" Type="http://schemas.openxmlformats.org/officeDocument/2006/relationships/hyperlink" Target="mailto:Mikko.Juriainen@gmail.com" TargetMode="External"/><Relationship Id="rId7" Type="http://schemas.openxmlformats.org/officeDocument/2006/relationships/hyperlink" Target="mailto:Merja.Kirka@Outlook.fi" TargetMode="External"/><Relationship Id="rId2" Type="http://schemas.openxmlformats.org/officeDocument/2006/relationships/hyperlink" Target="mailto:Anne.Korvalainen@Outlook.fi" TargetMode="External"/><Relationship Id="rId1" Type="http://schemas.openxmlformats.org/officeDocument/2006/relationships/hyperlink" Target="mailto:Juuko.Ooki@Outlook.fi" TargetMode="External"/><Relationship Id="rId6" Type="http://schemas.openxmlformats.org/officeDocument/2006/relationships/hyperlink" Target="mailto:Mika.Loylylainen@Yahoo.com" TargetMode="External"/><Relationship Id="rId5" Type="http://schemas.openxmlformats.org/officeDocument/2006/relationships/hyperlink" Target="mailto:Tiimo.Kurkona@Outlook.fi" TargetMode="External"/><Relationship Id="rId4" Type="http://schemas.openxmlformats.org/officeDocument/2006/relationships/hyperlink" Target="mailto:Helen.Maapo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F4" sqref="F4"/>
    </sheetView>
  </sheetViews>
  <sheetFormatPr defaultColWidth="13.6640625" defaultRowHeight="14.4" x14ac:dyDescent="0.3"/>
  <cols>
    <col min="1" max="1" width="14.5546875" customWidth="1"/>
    <col min="4" max="4" width="7.6640625" customWidth="1"/>
    <col min="6" max="6" width="16.777343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13</v>
      </c>
      <c r="E1" t="s">
        <v>14</v>
      </c>
      <c r="F1" t="s">
        <v>11</v>
      </c>
      <c r="G1" t="s">
        <v>12</v>
      </c>
      <c r="H1" t="s">
        <v>23</v>
      </c>
      <c r="I1" t="s">
        <v>24</v>
      </c>
      <c r="J1" t="s">
        <v>51</v>
      </c>
      <c r="K1" t="s">
        <v>52</v>
      </c>
    </row>
    <row r="2" spans="1:11" x14ac:dyDescent="0.3">
      <c r="A2" t="s">
        <v>86</v>
      </c>
      <c r="B2" t="s">
        <v>59</v>
      </c>
      <c r="C2" t="s">
        <v>68</v>
      </c>
      <c r="D2">
        <v>30</v>
      </c>
      <c r="E2" t="s">
        <v>16</v>
      </c>
      <c r="F2" t="s">
        <v>15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 t="s">
        <v>87</v>
      </c>
      <c r="B3" t="s">
        <v>60</v>
      </c>
      <c r="C3" t="s">
        <v>69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">
      <c r="A4" t="s">
        <v>88</v>
      </c>
      <c r="B4" t="s">
        <v>61</v>
      </c>
      <c r="C4" t="s">
        <v>70</v>
      </c>
      <c r="D4">
        <v>29</v>
      </c>
      <c r="E4" t="s">
        <v>16</v>
      </c>
      <c r="F4" t="s">
        <v>15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3">
      <c r="A5" t="s">
        <v>89</v>
      </c>
      <c r="B5" t="s">
        <v>62</v>
      </c>
      <c r="C5" t="s">
        <v>71</v>
      </c>
      <c r="D5">
        <v>31</v>
      </c>
      <c r="E5" t="s">
        <v>17</v>
      </c>
      <c r="F5" t="s">
        <v>18</v>
      </c>
      <c r="G5">
        <v>47000</v>
      </c>
      <c r="H5" s="1">
        <v>36530</v>
      </c>
      <c r="I5" s="1">
        <v>42341</v>
      </c>
      <c r="J5" s="1">
        <f>MAX(I2:I10)</f>
        <v>42986</v>
      </c>
      <c r="K5" s="1">
        <f>MIN(I2:I10)</f>
        <v>40800</v>
      </c>
    </row>
    <row r="6" spans="1:11" x14ac:dyDescent="0.3">
      <c r="A6" t="s">
        <v>90</v>
      </c>
      <c r="B6" t="s">
        <v>63</v>
      </c>
      <c r="C6" t="s">
        <v>72</v>
      </c>
      <c r="D6">
        <v>32</v>
      </c>
      <c r="E6" t="s">
        <v>16</v>
      </c>
      <c r="F6" t="s">
        <v>19</v>
      </c>
      <c r="G6">
        <v>50000</v>
      </c>
      <c r="H6" s="1">
        <v>37017</v>
      </c>
      <c r="I6" s="1">
        <v>42977</v>
      </c>
    </row>
    <row r="7" spans="1:11" x14ac:dyDescent="0.3">
      <c r="A7" t="s">
        <v>91</v>
      </c>
      <c r="B7" t="s">
        <v>64</v>
      </c>
      <c r="C7" t="s">
        <v>73</v>
      </c>
      <c r="D7">
        <v>35</v>
      </c>
      <c r="E7" t="s">
        <v>16</v>
      </c>
      <c r="F7" t="s">
        <v>20</v>
      </c>
      <c r="G7">
        <v>65000</v>
      </c>
      <c r="H7" s="1">
        <v>35040</v>
      </c>
      <c r="I7" s="1">
        <v>41528</v>
      </c>
    </row>
    <row r="8" spans="1:11" x14ac:dyDescent="0.3">
      <c r="A8" t="s">
        <v>92</v>
      </c>
      <c r="B8" t="s">
        <v>65</v>
      </c>
      <c r="C8" t="s">
        <v>74</v>
      </c>
      <c r="D8">
        <v>32</v>
      </c>
      <c r="E8" t="s">
        <v>17</v>
      </c>
      <c r="F8" t="s">
        <v>21</v>
      </c>
      <c r="G8">
        <v>41000</v>
      </c>
      <c r="H8" s="1">
        <v>37933</v>
      </c>
      <c r="I8" s="1">
        <v>41551</v>
      </c>
    </row>
    <row r="9" spans="1:11" x14ac:dyDescent="0.3">
      <c r="A9" t="s">
        <v>93</v>
      </c>
      <c r="B9" t="s">
        <v>66</v>
      </c>
      <c r="C9" t="s">
        <v>75</v>
      </c>
      <c r="D9">
        <v>38</v>
      </c>
      <c r="E9" t="s">
        <v>16</v>
      </c>
      <c r="F9" t="s">
        <v>15</v>
      </c>
      <c r="G9">
        <v>48000</v>
      </c>
      <c r="H9" s="1">
        <v>37416</v>
      </c>
      <c r="I9" s="1">
        <v>42116</v>
      </c>
    </row>
    <row r="10" spans="1:11" x14ac:dyDescent="0.3">
      <c r="A10" t="s">
        <v>94</v>
      </c>
      <c r="B10" t="s">
        <v>67</v>
      </c>
      <c r="C10" t="s">
        <v>76</v>
      </c>
      <c r="D10">
        <v>31</v>
      </c>
      <c r="E10" t="s">
        <v>16</v>
      </c>
      <c r="F10" t="s">
        <v>18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4.5546875" customWidth="1"/>
    <col min="4" max="4" width="7.6640625" customWidth="1"/>
    <col min="6" max="6" width="16.33203125" customWidth="1"/>
    <col min="11" max="11" width="18.8867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13</v>
      </c>
      <c r="E1" t="s">
        <v>14</v>
      </c>
      <c r="F1" t="s">
        <v>11</v>
      </c>
      <c r="G1" t="s">
        <v>12</v>
      </c>
      <c r="H1" t="s">
        <v>23</v>
      </c>
      <c r="I1" t="s">
        <v>24</v>
      </c>
      <c r="J1" t="s">
        <v>53</v>
      </c>
      <c r="K1" t="s">
        <v>54</v>
      </c>
    </row>
    <row r="2" spans="1:11" x14ac:dyDescent="0.3">
      <c r="A2" t="s">
        <v>86</v>
      </c>
      <c r="B2" t="s">
        <v>59</v>
      </c>
      <c r="C2" t="s">
        <v>68</v>
      </c>
      <c r="D2">
        <v>30</v>
      </c>
      <c r="E2" t="s">
        <v>16</v>
      </c>
      <c r="F2" t="s">
        <v>15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"Receptionist", Reception, F2:F10 = "HR", "Fire Immediately", F2:F10 = "Regional Manager", "Give Christmas bonus", F2:F10 = "Accountant", "Take a break", F2:F10 = "Supplier Relations", "Supplies")</f>
        <v>Sales</v>
      </c>
    </row>
    <row r="3" spans="1:11" x14ac:dyDescent="0.3">
      <c r="A3" t="s">
        <v>87</v>
      </c>
      <c r="B3" t="s">
        <v>60</v>
      </c>
      <c r="C3" t="s">
        <v>69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Young</v>
      </c>
      <c r="K3" t="str">
        <v>Take a break</v>
      </c>
    </row>
    <row r="4" spans="1:11" x14ac:dyDescent="0.3">
      <c r="A4" t="s">
        <v>88</v>
      </c>
      <c r="B4" t="s">
        <v>61</v>
      </c>
      <c r="C4" t="s">
        <v>70</v>
      </c>
      <c r="D4">
        <v>29</v>
      </c>
      <c r="E4" t="s">
        <v>16</v>
      </c>
      <c r="F4" t="s">
        <v>15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 t="s">
        <v>89</v>
      </c>
      <c r="B5" t="s">
        <v>62</v>
      </c>
      <c r="C5" t="s">
        <v>71</v>
      </c>
      <c r="D5">
        <v>31</v>
      </c>
      <c r="E5" t="s">
        <v>17</v>
      </c>
      <c r="F5" t="s">
        <v>18</v>
      </c>
      <c r="G5">
        <v>47000</v>
      </c>
      <c r="H5" s="1">
        <v>36530</v>
      </c>
      <c r="I5" s="1">
        <v>42341</v>
      </c>
      <c r="J5" t="str">
        <v>Old</v>
      </c>
      <c r="K5" t="str">
        <v>Take a break</v>
      </c>
    </row>
    <row r="6" spans="1:11" x14ac:dyDescent="0.3">
      <c r="A6" t="s">
        <v>90</v>
      </c>
      <c r="B6" t="s">
        <v>63</v>
      </c>
      <c r="C6" t="s">
        <v>72</v>
      </c>
      <c r="D6">
        <v>32</v>
      </c>
      <c r="E6" t="s">
        <v>16</v>
      </c>
      <c r="F6" t="s">
        <v>19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 t="s">
        <v>91</v>
      </c>
      <c r="B7" t="s">
        <v>64</v>
      </c>
      <c r="C7" t="s">
        <v>73</v>
      </c>
      <c r="D7">
        <v>35</v>
      </c>
      <c r="E7" t="s">
        <v>16</v>
      </c>
      <c r="F7" t="s">
        <v>20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 t="s">
        <v>92</v>
      </c>
      <c r="B8" t="s">
        <v>65</v>
      </c>
      <c r="C8" t="s">
        <v>74</v>
      </c>
      <c r="D8">
        <v>32</v>
      </c>
      <c r="E8" t="s">
        <v>17</v>
      </c>
      <c r="F8" t="s">
        <v>21</v>
      </c>
      <c r="G8">
        <v>41000</v>
      </c>
      <c r="H8" s="1">
        <v>37933</v>
      </c>
      <c r="I8" s="1">
        <v>41551</v>
      </c>
      <c r="J8" t="str">
        <v>Old</v>
      </c>
      <c r="K8" t="str">
        <v>Supplies</v>
      </c>
    </row>
    <row r="9" spans="1:11" x14ac:dyDescent="0.3">
      <c r="A9" t="s">
        <v>93</v>
      </c>
      <c r="B9" t="s">
        <v>66</v>
      </c>
      <c r="C9" t="s">
        <v>75</v>
      </c>
      <c r="D9">
        <v>38</v>
      </c>
      <c r="E9" t="s">
        <v>16</v>
      </c>
      <c r="F9" t="s">
        <v>15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 t="s">
        <v>94</v>
      </c>
      <c r="B10" t="s">
        <v>67</v>
      </c>
      <c r="C10" t="s">
        <v>76</v>
      </c>
      <c r="D10">
        <v>31</v>
      </c>
      <c r="E10" t="s">
        <v>16</v>
      </c>
      <c r="F10" t="s">
        <v>18</v>
      </c>
      <c r="G10">
        <v>42000</v>
      </c>
      <c r="H10" s="1">
        <v>37843</v>
      </c>
      <c r="I10" s="1">
        <v>40800</v>
      </c>
      <c r="J10" t="str">
        <v>Old</v>
      </c>
      <c r="K10" t="str">
        <v>Take a break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J10"/>
  <sheetViews>
    <sheetView workbookViewId="0">
      <selection activeCell="J3" sqref="J3"/>
    </sheetView>
  </sheetViews>
  <sheetFormatPr defaultColWidth="10.88671875" defaultRowHeight="14.4" x14ac:dyDescent="0.3"/>
  <cols>
    <col min="1" max="1" width="14.5546875" customWidth="1"/>
    <col min="6" max="6" width="17.21875" customWidth="1"/>
  </cols>
  <sheetData>
    <row r="1" spans="1:10" x14ac:dyDescent="0.3">
      <c r="A1" t="s">
        <v>10</v>
      </c>
      <c r="B1" t="s">
        <v>0</v>
      </c>
      <c r="C1" t="s">
        <v>1</v>
      </c>
      <c r="D1" t="s">
        <v>13</v>
      </c>
      <c r="E1" t="s">
        <v>14</v>
      </c>
      <c r="F1" t="s">
        <v>11</v>
      </c>
      <c r="G1" t="s">
        <v>12</v>
      </c>
      <c r="H1" t="s">
        <v>23</v>
      </c>
      <c r="I1" t="s">
        <v>24</v>
      </c>
      <c r="J1" t="s">
        <v>95</v>
      </c>
    </row>
    <row r="2" spans="1:10" x14ac:dyDescent="0.3">
      <c r="A2" t="s">
        <v>86</v>
      </c>
      <c r="B2" t="s">
        <v>59</v>
      </c>
      <c r="C2" t="s">
        <v>68</v>
      </c>
      <c r="D2">
        <v>30</v>
      </c>
      <c r="E2" t="s">
        <v>16</v>
      </c>
      <c r="F2" t="s">
        <v>15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0" x14ac:dyDescent="0.3">
      <c r="A3" t="s">
        <v>87</v>
      </c>
      <c r="B3" t="s">
        <v>60</v>
      </c>
      <c r="C3" t="s">
        <v>69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10</v>
      </c>
    </row>
    <row r="4" spans="1:10" x14ac:dyDescent="0.3">
      <c r="A4" t="s">
        <v>88</v>
      </c>
      <c r="B4" t="s">
        <v>61</v>
      </c>
      <c r="C4" t="s">
        <v>70</v>
      </c>
      <c r="D4">
        <v>29</v>
      </c>
      <c r="E4" t="s">
        <v>16</v>
      </c>
      <c r="F4" t="s">
        <v>15</v>
      </c>
      <c r="G4">
        <v>63000</v>
      </c>
      <c r="H4" s="1">
        <v>36711</v>
      </c>
      <c r="I4" s="1">
        <v>42986</v>
      </c>
      <c r="J4">
        <v>8</v>
      </c>
    </row>
    <row r="5" spans="1:10" x14ac:dyDescent="0.3">
      <c r="A5" t="s">
        <v>89</v>
      </c>
      <c r="B5" t="s">
        <v>62</v>
      </c>
      <c r="C5" t="s">
        <v>71</v>
      </c>
      <c r="D5">
        <v>31</v>
      </c>
      <c r="E5" t="s">
        <v>17</v>
      </c>
      <c r="F5" t="s">
        <v>18</v>
      </c>
      <c r="G5">
        <v>47000</v>
      </c>
      <c r="H5" s="1">
        <v>36530</v>
      </c>
      <c r="I5" s="1">
        <v>42341</v>
      </c>
      <c r="J5">
        <v>10</v>
      </c>
    </row>
    <row r="6" spans="1:10" x14ac:dyDescent="0.3">
      <c r="A6" t="s">
        <v>90</v>
      </c>
      <c r="B6" t="s">
        <v>63</v>
      </c>
      <c r="C6" t="s">
        <v>72</v>
      </c>
      <c r="D6">
        <v>32</v>
      </c>
      <c r="E6" t="s">
        <v>16</v>
      </c>
      <c r="F6" t="s">
        <v>19</v>
      </c>
      <c r="G6">
        <v>50000</v>
      </c>
      <c r="H6" s="1">
        <v>37017</v>
      </c>
      <c r="I6" s="1">
        <v>42977</v>
      </c>
      <c r="J6">
        <v>2</v>
      </c>
    </row>
    <row r="7" spans="1:10" x14ac:dyDescent="0.3">
      <c r="A7" t="s">
        <v>91</v>
      </c>
      <c r="B7" t="s">
        <v>64</v>
      </c>
      <c r="C7" t="s">
        <v>73</v>
      </c>
      <c r="D7">
        <v>35</v>
      </c>
      <c r="E7" t="s">
        <v>16</v>
      </c>
      <c r="F7" t="s">
        <v>20</v>
      </c>
      <c r="G7">
        <v>65000</v>
      </c>
      <c r="H7" s="1">
        <v>35040</v>
      </c>
      <c r="I7" s="1">
        <v>41528</v>
      </c>
      <c r="J7">
        <v>16</v>
      </c>
    </row>
    <row r="8" spans="1:10" x14ac:dyDescent="0.3">
      <c r="A8" t="s">
        <v>92</v>
      </c>
      <c r="B8" t="s">
        <v>65</v>
      </c>
      <c r="C8" t="s">
        <v>74</v>
      </c>
      <c r="D8">
        <v>32</v>
      </c>
      <c r="E8" t="s">
        <v>17</v>
      </c>
      <c r="F8" t="s">
        <v>21</v>
      </c>
      <c r="G8">
        <v>41000</v>
      </c>
      <c r="H8" s="1">
        <v>37933</v>
      </c>
      <c r="I8" s="1">
        <v>41551</v>
      </c>
      <c r="J8">
        <v>18</v>
      </c>
    </row>
    <row r="9" spans="1:10" x14ac:dyDescent="0.3">
      <c r="A9" t="s">
        <v>93</v>
      </c>
      <c r="B9" t="s">
        <v>66</v>
      </c>
      <c r="C9" t="s">
        <v>75</v>
      </c>
      <c r="D9">
        <v>38</v>
      </c>
      <c r="E9" t="s">
        <v>16</v>
      </c>
      <c r="F9" t="s">
        <v>15</v>
      </c>
      <c r="G9">
        <v>48000</v>
      </c>
      <c r="H9" s="1">
        <v>37416</v>
      </c>
      <c r="I9" s="1">
        <v>42116</v>
      </c>
      <c r="J9">
        <v>8</v>
      </c>
    </row>
    <row r="10" spans="1:10" x14ac:dyDescent="0.3">
      <c r="A10" t="s">
        <v>94</v>
      </c>
      <c r="B10" t="s">
        <v>67</v>
      </c>
      <c r="C10" t="s">
        <v>76</v>
      </c>
      <c r="D10">
        <v>31</v>
      </c>
      <c r="E10" t="s">
        <v>16</v>
      </c>
      <c r="F10" t="s">
        <v>18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defaultColWidth="14.5546875" defaultRowHeight="14.4" x14ac:dyDescent="0.3"/>
  <cols>
    <col min="4" max="4" width="8" customWidth="1"/>
    <col min="6" max="6" width="16.5546875" customWidth="1"/>
    <col min="10" max="10" width="39.44140625" customWidth="1"/>
  </cols>
  <sheetData>
    <row r="1" spans="1:13" x14ac:dyDescent="0.3">
      <c r="A1" t="s">
        <v>10</v>
      </c>
      <c r="B1" t="s">
        <v>0</v>
      </c>
      <c r="C1" t="s">
        <v>1</v>
      </c>
      <c r="D1" t="s">
        <v>13</v>
      </c>
      <c r="E1" t="s">
        <v>14</v>
      </c>
      <c r="F1" t="s">
        <v>11</v>
      </c>
      <c r="G1" t="s">
        <v>12</v>
      </c>
      <c r="H1" t="s">
        <v>23</v>
      </c>
      <c r="I1" t="s">
        <v>24</v>
      </c>
      <c r="J1" t="s">
        <v>25</v>
      </c>
      <c r="K1" t="s">
        <v>57</v>
      </c>
      <c r="L1" t="s">
        <v>58</v>
      </c>
      <c r="M1" t="s">
        <v>58</v>
      </c>
    </row>
    <row r="2" spans="1:13" x14ac:dyDescent="0.3">
      <c r="A2" t="s">
        <v>86</v>
      </c>
      <c r="B2" t="s">
        <v>59</v>
      </c>
      <c r="C2" t="s">
        <v>68</v>
      </c>
      <c r="D2">
        <v>30</v>
      </c>
      <c r="E2" t="s">
        <v>16</v>
      </c>
      <c r="F2" t="s">
        <v>15</v>
      </c>
      <c r="G2">
        <v>45000</v>
      </c>
      <c r="H2" s="3" t="s">
        <v>26</v>
      </c>
      <c r="I2" s="3" t="s">
        <v>34</v>
      </c>
      <c r="J2" s="4" t="s">
        <v>77</v>
      </c>
      <c r="K2" t="str" cm="1">
        <f t="array" ref="K2:K10">LEFT(B2:B10,3)</f>
        <v>Juu</v>
      </c>
      <c r="L2" t="str" cm="1">
        <f t="array" ref="L2:L10">RIGHT(D2:D10,1)</f>
        <v>0</v>
      </c>
      <c r="M2" t="str" cm="1">
        <f t="array" ref="M2:M10">RIGHT(I2:I10,4)</f>
        <v>2015</v>
      </c>
    </row>
    <row r="3" spans="1:13" x14ac:dyDescent="0.3">
      <c r="A3" t="s">
        <v>87</v>
      </c>
      <c r="B3" t="s">
        <v>60</v>
      </c>
      <c r="C3" t="s">
        <v>69</v>
      </c>
      <c r="D3">
        <v>30</v>
      </c>
      <c r="E3" t="s">
        <v>17</v>
      </c>
      <c r="F3" t="s">
        <v>18</v>
      </c>
      <c r="G3">
        <v>36000</v>
      </c>
      <c r="H3" s="3" t="s">
        <v>27</v>
      </c>
      <c r="I3" s="3" t="s">
        <v>35</v>
      </c>
      <c r="J3" s="4" t="s">
        <v>78</v>
      </c>
      <c r="K3" t="str">
        <v>Ann</v>
      </c>
      <c r="L3" t="str">
        <v>0</v>
      </c>
      <c r="M3" t="str">
        <v>2015</v>
      </c>
    </row>
    <row r="4" spans="1:13" x14ac:dyDescent="0.3">
      <c r="A4" t="s">
        <v>88</v>
      </c>
      <c r="B4" t="s">
        <v>61</v>
      </c>
      <c r="C4" t="s">
        <v>70</v>
      </c>
      <c r="D4">
        <v>29</v>
      </c>
      <c r="E4" t="s">
        <v>16</v>
      </c>
      <c r="F4" t="s">
        <v>15</v>
      </c>
      <c r="G4">
        <v>63000</v>
      </c>
      <c r="H4" s="3" t="s">
        <v>28</v>
      </c>
      <c r="I4" s="3" t="s">
        <v>36</v>
      </c>
      <c r="J4" s="4" t="s">
        <v>79</v>
      </c>
      <c r="K4" t="str">
        <v>Mik</v>
      </c>
      <c r="L4" t="str">
        <v>9</v>
      </c>
      <c r="M4" t="str">
        <v>2017</v>
      </c>
    </row>
    <row r="5" spans="1:13" x14ac:dyDescent="0.3">
      <c r="A5" t="s">
        <v>89</v>
      </c>
      <c r="B5" t="s">
        <v>62</v>
      </c>
      <c r="C5" t="s">
        <v>71</v>
      </c>
      <c r="D5">
        <v>31</v>
      </c>
      <c r="E5" t="s">
        <v>17</v>
      </c>
      <c r="F5" t="s">
        <v>18</v>
      </c>
      <c r="G5">
        <v>47000</v>
      </c>
      <c r="H5" s="3" t="s">
        <v>29</v>
      </c>
      <c r="I5" s="3" t="s">
        <v>37</v>
      </c>
      <c r="J5" s="4" t="s">
        <v>80</v>
      </c>
      <c r="K5" t="str">
        <v>Hel</v>
      </c>
      <c r="L5" t="str">
        <v>1</v>
      </c>
      <c r="M5" t="str">
        <v>2015</v>
      </c>
    </row>
    <row r="6" spans="1:13" x14ac:dyDescent="0.3">
      <c r="A6" t="s">
        <v>90</v>
      </c>
      <c r="B6" t="s">
        <v>63</v>
      </c>
      <c r="C6" t="s">
        <v>72</v>
      </c>
      <c r="D6">
        <v>32</v>
      </c>
      <c r="E6" t="s">
        <v>16</v>
      </c>
      <c r="F6" t="s">
        <v>19</v>
      </c>
      <c r="G6">
        <v>50000</v>
      </c>
      <c r="H6" s="3" t="s">
        <v>30</v>
      </c>
      <c r="I6" s="3" t="s">
        <v>38</v>
      </c>
      <c r="J6" s="4" t="s">
        <v>81</v>
      </c>
      <c r="K6" t="str">
        <v>Tii</v>
      </c>
      <c r="L6" t="str">
        <v>2</v>
      </c>
      <c r="M6" t="str">
        <v>2017</v>
      </c>
    </row>
    <row r="7" spans="1:13" x14ac:dyDescent="0.3">
      <c r="A7" t="s">
        <v>91</v>
      </c>
      <c r="B7" t="s">
        <v>64</v>
      </c>
      <c r="C7" t="s">
        <v>73</v>
      </c>
      <c r="D7">
        <v>35</v>
      </c>
      <c r="E7" t="s">
        <v>16</v>
      </c>
      <c r="F7" t="s">
        <v>20</v>
      </c>
      <c r="G7">
        <v>65000</v>
      </c>
      <c r="H7" s="3" t="s">
        <v>30</v>
      </c>
      <c r="I7" s="3" t="s">
        <v>39</v>
      </c>
      <c r="J7" s="4" t="s">
        <v>82</v>
      </c>
      <c r="K7" t="str">
        <v>Mik</v>
      </c>
      <c r="L7" t="str">
        <v>5</v>
      </c>
      <c r="M7" t="str">
        <v>2013</v>
      </c>
    </row>
    <row r="8" spans="1:13" x14ac:dyDescent="0.3">
      <c r="A8" t="s">
        <v>92</v>
      </c>
      <c r="B8" t="s">
        <v>65</v>
      </c>
      <c r="C8" t="s">
        <v>74</v>
      </c>
      <c r="D8">
        <v>32</v>
      </c>
      <c r="E8" t="s">
        <v>17</v>
      </c>
      <c r="F8" t="s">
        <v>21</v>
      </c>
      <c r="G8">
        <v>41000</v>
      </c>
      <c r="H8" s="3" t="s">
        <v>31</v>
      </c>
      <c r="I8" s="3" t="s">
        <v>39</v>
      </c>
      <c r="J8" s="4" t="s">
        <v>83</v>
      </c>
      <c r="K8" t="str">
        <v>Mer</v>
      </c>
      <c r="L8" t="str">
        <v>2</v>
      </c>
      <c r="M8" t="str">
        <v>2013</v>
      </c>
    </row>
    <row r="9" spans="1:13" x14ac:dyDescent="0.3">
      <c r="A9" t="s">
        <v>93</v>
      </c>
      <c r="B9" t="s">
        <v>66</v>
      </c>
      <c r="C9" t="s">
        <v>75</v>
      </c>
      <c r="D9">
        <v>38</v>
      </c>
      <c r="E9" t="s">
        <v>16</v>
      </c>
      <c r="F9" t="s">
        <v>15</v>
      </c>
      <c r="G9">
        <v>48000</v>
      </c>
      <c r="H9" s="3" t="s">
        <v>32</v>
      </c>
      <c r="I9" s="3" t="s">
        <v>40</v>
      </c>
      <c r="J9" s="4" t="s">
        <v>84</v>
      </c>
      <c r="K9" t="str">
        <v>Spy</v>
      </c>
      <c r="L9" t="str">
        <v>8</v>
      </c>
      <c r="M9" t="str">
        <v>2015</v>
      </c>
    </row>
    <row r="10" spans="1:13" x14ac:dyDescent="0.3">
      <c r="A10" t="s">
        <v>94</v>
      </c>
      <c r="B10" t="s">
        <v>67</v>
      </c>
      <c r="C10" t="s">
        <v>76</v>
      </c>
      <c r="D10">
        <v>31</v>
      </c>
      <c r="E10" t="s">
        <v>16</v>
      </c>
      <c r="F10" t="s">
        <v>18</v>
      </c>
      <c r="G10">
        <v>42000</v>
      </c>
      <c r="H10" s="3" t="s">
        <v>33</v>
      </c>
      <c r="I10" s="3" t="s">
        <v>40</v>
      </c>
      <c r="J10" s="1" t="s">
        <v>85</v>
      </c>
      <c r="K10" t="str">
        <v>Kri</v>
      </c>
      <c r="L10" t="str">
        <v>1</v>
      </c>
      <c r="M10" t="str">
        <v>2015</v>
      </c>
    </row>
  </sheetData>
  <hyperlinks>
    <hyperlink ref="J2" r:id="rId1" xr:uid="{59EDA5A7-F43A-4DD6-AA55-55B2A7AA0A6A}"/>
    <hyperlink ref="J3" r:id="rId2" xr:uid="{6DD91DE5-296F-4365-9B6B-FC775FA1E788}"/>
    <hyperlink ref="J4" r:id="rId3" xr:uid="{BA2E11CF-E941-4E88-8C96-CB0058D0B548}"/>
    <hyperlink ref="J5" r:id="rId4" xr:uid="{583610FA-220E-4C08-8405-27C6902BB30C}"/>
    <hyperlink ref="J6" r:id="rId5" xr:uid="{926551FE-A0E1-4468-BA13-A3F2DF3743C8}"/>
    <hyperlink ref="J7" r:id="rId6" xr:uid="{69A0394C-7C1B-42B4-B23B-7AA0E31A4E4A}"/>
    <hyperlink ref="J8" r:id="rId7" xr:uid="{D51BD7A0-8457-4D7D-91BC-493590CFA8F4}"/>
    <hyperlink ref="J9" r:id="rId8" xr:uid="{4C1D7471-C577-4700-A5D1-8DA4ECD944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J10"/>
  <sheetViews>
    <sheetView tabSelected="1" workbookViewId="0">
      <selection activeCell="G18" sqref="G18"/>
    </sheetView>
  </sheetViews>
  <sheetFormatPr defaultColWidth="13.6640625" defaultRowHeight="14.4" x14ac:dyDescent="0.3"/>
  <cols>
    <col min="1" max="1" width="14.109375" customWidth="1"/>
    <col min="4" max="4" width="7.6640625" customWidth="1"/>
    <col min="6" max="6" width="16.6640625" customWidth="1"/>
  </cols>
  <sheetData>
    <row r="1" spans="1:10" x14ac:dyDescent="0.3">
      <c r="A1" t="s">
        <v>10</v>
      </c>
      <c r="B1" t="s">
        <v>0</v>
      </c>
      <c r="C1" t="s">
        <v>1</v>
      </c>
      <c r="D1" t="s">
        <v>13</v>
      </c>
      <c r="E1" t="s">
        <v>14</v>
      </c>
      <c r="F1" t="s">
        <v>11</v>
      </c>
      <c r="G1" t="s">
        <v>12</v>
      </c>
      <c r="H1" t="s">
        <v>23</v>
      </c>
      <c r="I1" t="s">
        <v>24</v>
      </c>
      <c r="J1" t="s">
        <v>41</v>
      </c>
    </row>
    <row r="2" spans="1:10" x14ac:dyDescent="0.3">
      <c r="A2" t="s">
        <v>86</v>
      </c>
      <c r="B2" t="s">
        <v>59</v>
      </c>
      <c r="C2" t="s">
        <v>68</v>
      </c>
      <c r="D2">
        <v>30</v>
      </c>
      <c r="E2" t="s">
        <v>16</v>
      </c>
      <c r="F2" t="s">
        <v>15</v>
      </c>
      <c r="G2">
        <v>45000</v>
      </c>
      <c r="H2" s="1">
        <v>37197</v>
      </c>
      <c r="I2" s="1">
        <v>42253</v>
      </c>
      <c r="J2" t="str" cm="1">
        <f t="array" ref="J2:J10">TRIM(C2:C10)</f>
        <v>Ooki</v>
      </c>
    </row>
    <row r="3" spans="1:10" x14ac:dyDescent="0.3">
      <c r="A3" t="s">
        <v>87</v>
      </c>
      <c r="B3" t="s">
        <v>60</v>
      </c>
      <c r="C3" t="s">
        <v>98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Korvalainen</v>
      </c>
    </row>
    <row r="4" spans="1:10" x14ac:dyDescent="0.3">
      <c r="A4" t="s">
        <v>88</v>
      </c>
      <c r="B4" t="s">
        <v>61</v>
      </c>
      <c r="C4" t="s">
        <v>70</v>
      </c>
      <c r="D4">
        <v>29</v>
      </c>
      <c r="E4" t="s">
        <v>16</v>
      </c>
      <c r="F4" t="s">
        <v>15</v>
      </c>
      <c r="G4">
        <v>63000</v>
      </c>
      <c r="H4" s="1">
        <v>36711</v>
      </c>
      <c r="I4" s="1">
        <v>42986</v>
      </c>
      <c r="J4" t="str">
        <v>Juriainen</v>
      </c>
    </row>
    <row r="5" spans="1:10" x14ac:dyDescent="0.3">
      <c r="A5" t="s">
        <v>89</v>
      </c>
      <c r="B5" t="s">
        <v>62</v>
      </c>
      <c r="C5" t="s">
        <v>97</v>
      </c>
      <c r="D5">
        <v>31</v>
      </c>
      <c r="E5" t="s">
        <v>17</v>
      </c>
      <c r="F5" t="s">
        <v>18</v>
      </c>
      <c r="G5">
        <v>47000</v>
      </c>
      <c r="H5" s="1">
        <v>36530</v>
      </c>
      <c r="I5" s="1">
        <v>42341</v>
      </c>
      <c r="J5" t="str">
        <v>Maapoja</v>
      </c>
    </row>
    <row r="6" spans="1:10" x14ac:dyDescent="0.3">
      <c r="A6" t="s">
        <v>90</v>
      </c>
      <c r="B6" t="s">
        <v>63</v>
      </c>
      <c r="C6" t="s">
        <v>72</v>
      </c>
      <c r="D6">
        <v>32</v>
      </c>
      <c r="E6" t="s">
        <v>16</v>
      </c>
      <c r="F6" t="s">
        <v>19</v>
      </c>
      <c r="G6">
        <v>50000</v>
      </c>
      <c r="H6" s="1">
        <v>37017</v>
      </c>
      <c r="I6" s="1">
        <v>42977</v>
      </c>
      <c r="J6" t="str">
        <v>Kurkona</v>
      </c>
    </row>
    <row r="7" spans="1:10" x14ac:dyDescent="0.3">
      <c r="A7" t="s">
        <v>91</v>
      </c>
      <c r="B7" t="s">
        <v>64</v>
      </c>
      <c r="C7" t="s">
        <v>96</v>
      </c>
      <c r="D7">
        <v>35</v>
      </c>
      <c r="E7" t="s">
        <v>16</v>
      </c>
      <c r="F7" t="s">
        <v>20</v>
      </c>
      <c r="G7">
        <v>65000</v>
      </c>
      <c r="H7" s="1">
        <v>35040</v>
      </c>
      <c r="I7" s="1">
        <v>41528</v>
      </c>
      <c r="J7" t="str">
        <v>Loylylainen</v>
      </c>
    </row>
    <row r="8" spans="1:10" x14ac:dyDescent="0.3">
      <c r="A8" t="s">
        <v>92</v>
      </c>
      <c r="B8" t="s">
        <v>65</v>
      </c>
      <c r="C8" t="s">
        <v>74</v>
      </c>
      <c r="D8">
        <v>32</v>
      </c>
      <c r="E8" t="s">
        <v>17</v>
      </c>
      <c r="F8" t="s">
        <v>21</v>
      </c>
      <c r="G8">
        <v>41000</v>
      </c>
      <c r="H8" s="1">
        <v>37933</v>
      </c>
      <c r="I8" s="1">
        <v>41551</v>
      </c>
      <c r="J8" t="str">
        <v>Kirka</v>
      </c>
    </row>
    <row r="9" spans="1:10" x14ac:dyDescent="0.3">
      <c r="A9" t="s">
        <v>93</v>
      </c>
      <c r="B9" t="s">
        <v>66</v>
      </c>
      <c r="C9" t="s">
        <v>75</v>
      </c>
      <c r="D9">
        <v>38</v>
      </c>
      <c r="E9" t="s">
        <v>16</v>
      </c>
      <c r="F9" t="s">
        <v>15</v>
      </c>
      <c r="G9">
        <v>48000</v>
      </c>
      <c r="H9" s="1">
        <v>37416</v>
      </c>
      <c r="I9" s="1">
        <v>42116</v>
      </c>
      <c r="J9" t="str">
        <v>Mpakos</v>
      </c>
    </row>
    <row r="10" spans="1:10" x14ac:dyDescent="0.3">
      <c r="A10" t="s">
        <v>94</v>
      </c>
      <c r="B10" t="s">
        <v>67</v>
      </c>
      <c r="C10" t="s">
        <v>99</v>
      </c>
      <c r="D10">
        <v>31</v>
      </c>
      <c r="E10" t="s">
        <v>16</v>
      </c>
      <c r="F10" t="s">
        <v>18</v>
      </c>
      <c r="G10">
        <v>42000</v>
      </c>
      <c r="H10" s="1">
        <v>37843</v>
      </c>
      <c r="I10" s="1">
        <v>40800</v>
      </c>
      <c r="J10" t="str">
        <v>Cuki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3.88671875" customWidth="1"/>
    <col min="4" max="4" width="7.6640625" customWidth="1"/>
    <col min="6" max="6" width="17.44140625" customWidth="1"/>
    <col min="7" max="7" width="13.6640625" style="2"/>
  </cols>
  <sheetData>
    <row r="1" spans="1:12" x14ac:dyDescent="0.3">
      <c r="A1" t="s">
        <v>10</v>
      </c>
      <c r="B1" t="s">
        <v>0</v>
      </c>
      <c r="C1" t="s">
        <v>1</v>
      </c>
      <c r="D1" t="s">
        <v>13</v>
      </c>
      <c r="E1" t="s">
        <v>14</v>
      </c>
      <c r="F1" t="s">
        <v>11</v>
      </c>
      <c r="G1" s="2" t="s">
        <v>12</v>
      </c>
      <c r="H1" t="s">
        <v>23</v>
      </c>
      <c r="I1" t="s">
        <v>24</v>
      </c>
      <c r="J1" t="s">
        <v>42</v>
      </c>
      <c r="K1" t="s">
        <v>43</v>
      </c>
      <c r="L1" t="s">
        <v>44</v>
      </c>
    </row>
    <row r="2" spans="1:12" x14ac:dyDescent="0.3">
      <c r="A2" t="s">
        <v>86</v>
      </c>
      <c r="B2" t="s">
        <v>59</v>
      </c>
      <c r="C2" t="s">
        <v>68</v>
      </c>
      <c r="D2">
        <v>30</v>
      </c>
      <c r="E2" t="s">
        <v>16</v>
      </c>
      <c r="F2" t="s">
        <v>15</v>
      </c>
      <c r="G2" s="2">
        <v>45000</v>
      </c>
      <c r="H2" s="3" t="s">
        <v>26</v>
      </c>
      <c r="I2" s="3" t="s">
        <v>34</v>
      </c>
      <c r="J2" t="str" cm="1">
        <f t="array" ref="J2:J10">SUBSTITUTE(H2:H10,"/","-",1)</f>
        <v>11-2/2001</v>
      </c>
      <c r="K2" t="str" cm="1">
        <f t="array" ref="K2:K10">SUBSTITUTE(H2:H10, "/","-",2)</f>
        <v>11/2-2001</v>
      </c>
      <c r="L2" t="str" cm="1">
        <f t="array" ref="L2:L10">SUBSTITUTE(H2:H10,"/","-")</f>
        <v>11-2-2001</v>
      </c>
    </row>
    <row r="3" spans="1:12" x14ac:dyDescent="0.3">
      <c r="A3" t="s">
        <v>87</v>
      </c>
      <c r="B3" t="s">
        <v>60</v>
      </c>
      <c r="C3" t="s">
        <v>69</v>
      </c>
      <c r="D3">
        <v>30</v>
      </c>
      <c r="E3" t="s">
        <v>17</v>
      </c>
      <c r="F3" t="s">
        <v>18</v>
      </c>
      <c r="G3" s="2">
        <v>36000</v>
      </c>
      <c r="H3" s="3" t="s">
        <v>27</v>
      </c>
      <c r="I3" s="3" t="s">
        <v>35</v>
      </c>
      <c r="J3" t="str">
        <v>10-3/1999</v>
      </c>
      <c r="K3" t="str">
        <v>10/3-1999</v>
      </c>
      <c r="L3" t="str">
        <v>10-3-1999</v>
      </c>
    </row>
    <row r="4" spans="1:12" x14ac:dyDescent="0.3">
      <c r="A4" t="s">
        <v>88</v>
      </c>
      <c r="B4" t="s">
        <v>61</v>
      </c>
      <c r="C4" t="s">
        <v>70</v>
      </c>
      <c r="D4">
        <v>29</v>
      </c>
      <c r="E4" t="s">
        <v>16</v>
      </c>
      <c r="F4" t="s">
        <v>15</v>
      </c>
      <c r="G4" s="2">
        <v>63000</v>
      </c>
      <c r="H4" s="3" t="s">
        <v>28</v>
      </c>
      <c r="I4" s="3" t="s">
        <v>36</v>
      </c>
      <c r="J4" t="str">
        <v>7-4/2000</v>
      </c>
      <c r="K4" t="str">
        <v>7/4-2000</v>
      </c>
      <c r="L4" t="str">
        <v>7-4-2000</v>
      </c>
    </row>
    <row r="5" spans="1:12" x14ac:dyDescent="0.3">
      <c r="A5" t="s">
        <v>89</v>
      </c>
      <c r="B5" t="s">
        <v>62</v>
      </c>
      <c r="C5" t="s">
        <v>71</v>
      </c>
      <c r="D5">
        <v>31</v>
      </c>
      <c r="E5" t="s">
        <v>17</v>
      </c>
      <c r="F5" t="s">
        <v>18</v>
      </c>
      <c r="G5" s="2">
        <v>47000</v>
      </c>
      <c r="H5" s="3" t="s">
        <v>101</v>
      </c>
      <c r="I5" s="3" t="s">
        <v>102</v>
      </c>
      <c r="J5" t="str">
        <v>1-5-2000</v>
      </c>
      <c r="K5" t="str">
        <v>1-5-2000</v>
      </c>
      <c r="L5" t="str">
        <v>1-5-2000</v>
      </c>
    </row>
    <row r="6" spans="1:12" x14ac:dyDescent="0.3">
      <c r="A6" t="s">
        <v>90</v>
      </c>
      <c r="B6" t="s">
        <v>63</v>
      </c>
      <c r="C6" t="s">
        <v>72</v>
      </c>
      <c r="D6">
        <v>32</v>
      </c>
      <c r="E6" t="s">
        <v>16</v>
      </c>
      <c r="F6" t="s">
        <v>19</v>
      </c>
      <c r="G6" s="2">
        <v>50000</v>
      </c>
      <c r="H6" s="3" t="s">
        <v>30</v>
      </c>
      <c r="I6" s="3" t="s">
        <v>38</v>
      </c>
      <c r="J6" t="str">
        <v>5-6/2001</v>
      </c>
      <c r="K6" t="str">
        <v>5/6-2001</v>
      </c>
      <c r="L6" t="str">
        <v>5-6-2001</v>
      </c>
    </row>
    <row r="7" spans="1:12" x14ac:dyDescent="0.3">
      <c r="A7" t="s">
        <v>91</v>
      </c>
      <c r="B7" t="s">
        <v>64</v>
      </c>
      <c r="C7" t="s">
        <v>73</v>
      </c>
      <c r="D7">
        <v>35</v>
      </c>
      <c r="E7" t="s">
        <v>16</v>
      </c>
      <c r="F7" t="s">
        <v>20</v>
      </c>
      <c r="G7" s="2">
        <v>65000</v>
      </c>
      <c r="H7" s="3" t="s">
        <v>30</v>
      </c>
      <c r="I7" s="3" t="s">
        <v>39</v>
      </c>
      <c r="J7" t="str">
        <v>5-6/2001</v>
      </c>
      <c r="K7" t="str">
        <v>5/6-2001</v>
      </c>
      <c r="L7" t="str">
        <v>5-6-2001</v>
      </c>
    </row>
    <row r="8" spans="1:12" x14ac:dyDescent="0.3">
      <c r="A8" t="s">
        <v>92</v>
      </c>
      <c r="B8" t="s">
        <v>65</v>
      </c>
      <c r="C8" t="s">
        <v>74</v>
      </c>
      <c r="D8">
        <v>32</v>
      </c>
      <c r="E8" t="s">
        <v>17</v>
      </c>
      <c r="F8" t="s">
        <v>21</v>
      </c>
      <c r="G8" s="2">
        <v>41000</v>
      </c>
      <c r="H8" s="3" t="s">
        <v>31</v>
      </c>
      <c r="I8" s="3" t="s">
        <v>39</v>
      </c>
      <c r="J8" t="str">
        <v>11-8/2003</v>
      </c>
      <c r="K8" t="str">
        <v>11/8-2003</v>
      </c>
      <c r="L8" t="str">
        <v>11-8-2003</v>
      </c>
    </row>
    <row r="9" spans="1:12" x14ac:dyDescent="0.3">
      <c r="A9" t="s">
        <v>93</v>
      </c>
      <c r="B9" t="s">
        <v>66</v>
      </c>
      <c r="C9" t="s">
        <v>75</v>
      </c>
      <c r="D9">
        <v>38</v>
      </c>
      <c r="E9" t="s">
        <v>16</v>
      </c>
      <c r="F9" t="s">
        <v>15</v>
      </c>
      <c r="G9" s="2">
        <v>48000</v>
      </c>
      <c r="H9" s="3" t="s">
        <v>32</v>
      </c>
      <c r="I9" s="3" t="s">
        <v>40</v>
      </c>
      <c r="J9" t="str">
        <v>6-9/2002</v>
      </c>
      <c r="K9" t="str">
        <v>6/9-2002</v>
      </c>
      <c r="L9" t="str">
        <v>6-9-2002</v>
      </c>
    </row>
    <row r="10" spans="1:12" x14ac:dyDescent="0.3">
      <c r="A10" t="s">
        <v>94</v>
      </c>
      <c r="B10" t="s">
        <v>67</v>
      </c>
      <c r="C10" t="s">
        <v>76</v>
      </c>
      <c r="D10">
        <v>31</v>
      </c>
      <c r="E10" t="s">
        <v>16</v>
      </c>
      <c r="F10" t="s">
        <v>18</v>
      </c>
      <c r="G10" s="2">
        <v>42000</v>
      </c>
      <c r="H10" s="3" t="s">
        <v>33</v>
      </c>
      <c r="I10" s="3" t="s">
        <v>40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4" sqref="L4"/>
    </sheetView>
  </sheetViews>
  <sheetFormatPr defaultColWidth="13" defaultRowHeight="14.4" x14ac:dyDescent="0.3"/>
  <cols>
    <col min="1" max="1" width="14.33203125" customWidth="1"/>
    <col min="6" max="6" width="17" customWidth="1"/>
  </cols>
  <sheetData>
    <row r="1" spans="1:12" x14ac:dyDescent="0.3">
      <c r="A1" t="s">
        <v>10</v>
      </c>
      <c r="B1" t="s">
        <v>0</v>
      </c>
      <c r="C1" t="s">
        <v>1</v>
      </c>
      <c r="D1" t="s">
        <v>13</v>
      </c>
      <c r="E1" t="s">
        <v>14</v>
      </c>
      <c r="F1" t="s">
        <v>11</v>
      </c>
      <c r="G1" t="s">
        <v>12</v>
      </c>
      <c r="H1" t="s">
        <v>23</v>
      </c>
      <c r="I1" t="s">
        <v>24</v>
      </c>
      <c r="J1" t="s">
        <v>45</v>
      </c>
      <c r="K1" t="s">
        <v>46</v>
      </c>
      <c r="L1" t="s">
        <v>47</v>
      </c>
    </row>
    <row r="2" spans="1:12" x14ac:dyDescent="0.3">
      <c r="A2" t="s">
        <v>86</v>
      </c>
      <c r="B2" t="s">
        <v>59</v>
      </c>
      <c r="C2" t="s">
        <v>68</v>
      </c>
      <c r="D2">
        <v>30</v>
      </c>
      <c r="E2" t="s">
        <v>16</v>
      </c>
      <c r="F2" t="s">
        <v>15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SUMIFS(G2:G10,E2:E10,"Male",D2:D10,"&lt;30")</f>
        <v>63000</v>
      </c>
    </row>
    <row r="3" spans="1:12" x14ac:dyDescent="0.3">
      <c r="A3" t="s">
        <v>87</v>
      </c>
      <c r="B3" t="s">
        <v>60</v>
      </c>
      <c r="C3" t="s">
        <v>69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SUM(D2:D10)</f>
        <v>288</v>
      </c>
      <c r="K3">
        <f>SUMIF(G2:G10, "&lt;50000")</f>
        <v>259000</v>
      </c>
      <c r="L3">
        <f>SUMIFS(G2:G10,F2:F10,"Salesman",E2:E10,"Male",D2:D10,"&gt;29")</f>
        <v>93000</v>
      </c>
    </row>
    <row r="4" spans="1:12" x14ac:dyDescent="0.3">
      <c r="A4" t="s">
        <v>88</v>
      </c>
      <c r="B4" t="s">
        <v>61</v>
      </c>
      <c r="C4" t="s">
        <v>70</v>
      </c>
      <c r="D4">
        <v>29</v>
      </c>
      <c r="E4" t="s">
        <v>16</v>
      </c>
      <c r="F4" t="s">
        <v>15</v>
      </c>
      <c r="G4">
        <v>63000</v>
      </c>
      <c r="H4" s="1">
        <v>36711</v>
      </c>
      <c r="I4" s="1">
        <v>42986</v>
      </c>
    </row>
    <row r="5" spans="1:12" x14ac:dyDescent="0.3">
      <c r="A5" t="s">
        <v>89</v>
      </c>
      <c r="B5" t="s">
        <v>62</v>
      </c>
      <c r="C5" t="s">
        <v>71</v>
      </c>
      <c r="D5">
        <v>31</v>
      </c>
      <c r="E5" t="s">
        <v>17</v>
      </c>
      <c r="F5" t="s">
        <v>18</v>
      </c>
      <c r="G5">
        <v>47000</v>
      </c>
      <c r="H5" s="1">
        <v>36530</v>
      </c>
      <c r="I5" s="1">
        <v>42341</v>
      </c>
    </row>
    <row r="6" spans="1:12" x14ac:dyDescent="0.3">
      <c r="A6" t="s">
        <v>90</v>
      </c>
      <c r="B6" t="s">
        <v>63</v>
      </c>
      <c r="C6" t="s">
        <v>72</v>
      </c>
      <c r="D6">
        <v>32</v>
      </c>
      <c r="E6" t="s">
        <v>16</v>
      </c>
      <c r="F6" t="s">
        <v>19</v>
      </c>
      <c r="G6">
        <v>50000</v>
      </c>
      <c r="H6" s="1">
        <v>37017</v>
      </c>
      <c r="I6" s="1">
        <v>42977</v>
      </c>
    </row>
    <row r="7" spans="1:12" x14ac:dyDescent="0.3">
      <c r="A7" t="s">
        <v>91</v>
      </c>
      <c r="B7" t="s">
        <v>64</v>
      </c>
      <c r="C7" t="s">
        <v>73</v>
      </c>
      <c r="D7">
        <v>35</v>
      </c>
      <c r="E7" t="s">
        <v>16</v>
      </c>
      <c r="F7" t="s">
        <v>20</v>
      </c>
      <c r="G7">
        <v>65000</v>
      </c>
      <c r="H7" s="1">
        <v>35040</v>
      </c>
      <c r="I7" s="1">
        <v>41528</v>
      </c>
    </row>
    <row r="8" spans="1:12" x14ac:dyDescent="0.3">
      <c r="A8" t="s">
        <v>92</v>
      </c>
      <c r="B8" t="s">
        <v>65</v>
      </c>
      <c r="C8" t="s">
        <v>74</v>
      </c>
      <c r="D8">
        <v>32</v>
      </c>
      <c r="E8" t="s">
        <v>17</v>
      </c>
      <c r="F8" t="s">
        <v>21</v>
      </c>
      <c r="G8">
        <v>41000</v>
      </c>
      <c r="H8" s="1">
        <v>37933</v>
      </c>
      <c r="I8" s="1">
        <v>41551</v>
      </c>
    </row>
    <row r="9" spans="1:12" x14ac:dyDescent="0.3">
      <c r="A9" t="s">
        <v>93</v>
      </c>
      <c r="B9" t="s">
        <v>66</v>
      </c>
      <c r="C9" t="s">
        <v>75</v>
      </c>
      <c r="D9">
        <v>38</v>
      </c>
      <c r="E9" t="s">
        <v>16</v>
      </c>
      <c r="F9" t="s">
        <v>15</v>
      </c>
      <c r="G9">
        <v>48000</v>
      </c>
      <c r="H9" s="1">
        <v>37416</v>
      </c>
      <c r="I9" s="1">
        <v>42116</v>
      </c>
    </row>
    <row r="10" spans="1:12" x14ac:dyDescent="0.3">
      <c r="A10" t="s">
        <v>94</v>
      </c>
      <c r="B10" t="s">
        <v>67</v>
      </c>
      <c r="C10" t="s">
        <v>76</v>
      </c>
      <c r="D10">
        <v>31</v>
      </c>
      <c r="E10" t="s">
        <v>16</v>
      </c>
      <c r="F10" t="s">
        <v>18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4.21875" customWidth="1"/>
    <col min="4" max="4" width="7.6640625" customWidth="1"/>
    <col min="6" max="6" width="17.88671875" customWidth="1"/>
  </cols>
  <sheetData>
    <row r="1" spans="1:12" x14ac:dyDescent="0.3">
      <c r="A1" t="s">
        <v>10</v>
      </c>
      <c r="B1" t="s">
        <v>0</v>
      </c>
      <c r="C1" t="s">
        <v>1</v>
      </c>
      <c r="D1" t="s">
        <v>13</v>
      </c>
      <c r="E1" t="s">
        <v>14</v>
      </c>
      <c r="F1" t="s">
        <v>11</v>
      </c>
      <c r="G1" t="s">
        <v>12</v>
      </c>
      <c r="H1" t="s">
        <v>23</v>
      </c>
      <c r="I1" t="s">
        <v>24</v>
      </c>
      <c r="J1" t="s">
        <v>48</v>
      </c>
      <c r="K1" t="s">
        <v>49</v>
      </c>
      <c r="L1" t="s">
        <v>50</v>
      </c>
    </row>
    <row r="2" spans="1:12" x14ac:dyDescent="0.3">
      <c r="A2" t="s">
        <v>86</v>
      </c>
      <c r="B2" t="s">
        <v>59</v>
      </c>
      <c r="C2" t="s">
        <v>68</v>
      </c>
      <c r="D2">
        <v>30</v>
      </c>
      <c r="E2" t="s">
        <v>16</v>
      </c>
      <c r="F2" t="s">
        <v>15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COUNTIFS(G2:G10,"&gt;45000",D2:D10,"&gt;30")</f>
        <v>4</v>
      </c>
    </row>
    <row r="3" spans="1:12" x14ac:dyDescent="0.3">
      <c r="A3" t="s">
        <v>87</v>
      </c>
      <c r="B3" t="s">
        <v>60</v>
      </c>
      <c r="C3" t="s">
        <v>69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 x14ac:dyDescent="0.3">
      <c r="A4" t="s">
        <v>88</v>
      </c>
      <c r="B4" t="s">
        <v>61</v>
      </c>
      <c r="C4" t="s">
        <v>70</v>
      </c>
      <c r="D4">
        <v>29</v>
      </c>
      <c r="E4" t="s">
        <v>16</v>
      </c>
      <c r="F4" t="s">
        <v>15</v>
      </c>
      <c r="G4">
        <v>63000</v>
      </c>
      <c r="H4" s="1">
        <v>36711</v>
      </c>
      <c r="I4" s="1">
        <v>42986</v>
      </c>
    </row>
    <row r="5" spans="1:12" x14ac:dyDescent="0.3">
      <c r="A5" t="s">
        <v>89</v>
      </c>
      <c r="B5" t="s">
        <v>62</v>
      </c>
      <c r="C5" t="s">
        <v>71</v>
      </c>
      <c r="D5">
        <v>31</v>
      </c>
      <c r="E5" t="s">
        <v>17</v>
      </c>
      <c r="F5" t="s">
        <v>18</v>
      </c>
      <c r="G5">
        <v>47000</v>
      </c>
      <c r="H5" s="1">
        <v>36530</v>
      </c>
      <c r="I5" s="1">
        <v>42341</v>
      </c>
    </row>
    <row r="6" spans="1:12" x14ac:dyDescent="0.3">
      <c r="A6" t="s">
        <v>90</v>
      </c>
      <c r="B6" t="s">
        <v>63</v>
      </c>
      <c r="C6" t="s">
        <v>72</v>
      </c>
      <c r="D6">
        <v>32</v>
      </c>
      <c r="E6" t="s">
        <v>16</v>
      </c>
      <c r="F6" t="s">
        <v>19</v>
      </c>
      <c r="G6">
        <v>50000</v>
      </c>
      <c r="H6" s="1">
        <v>37017</v>
      </c>
      <c r="I6" s="1">
        <v>42977</v>
      </c>
    </row>
    <row r="7" spans="1:12" x14ac:dyDescent="0.3">
      <c r="A7" t="s">
        <v>91</v>
      </c>
      <c r="B7" t="s">
        <v>64</v>
      </c>
      <c r="C7" t="s">
        <v>73</v>
      </c>
      <c r="D7">
        <v>35</v>
      </c>
      <c r="E7" t="s">
        <v>16</v>
      </c>
      <c r="F7" t="s">
        <v>20</v>
      </c>
      <c r="G7">
        <v>65000</v>
      </c>
      <c r="H7" s="1">
        <v>35040</v>
      </c>
      <c r="I7" s="1">
        <v>41528</v>
      </c>
    </row>
    <row r="8" spans="1:12" x14ac:dyDescent="0.3">
      <c r="A8" t="s">
        <v>92</v>
      </c>
      <c r="B8" t="s">
        <v>65</v>
      </c>
      <c r="C8" t="s">
        <v>74</v>
      </c>
      <c r="D8">
        <v>32</v>
      </c>
      <c r="E8" t="s">
        <v>17</v>
      </c>
      <c r="F8" t="s">
        <v>21</v>
      </c>
      <c r="G8">
        <v>41000</v>
      </c>
      <c r="H8" s="1">
        <v>37933</v>
      </c>
      <c r="I8" s="1">
        <v>41551</v>
      </c>
    </row>
    <row r="9" spans="1:12" x14ac:dyDescent="0.3">
      <c r="A9" t="s">
        <v>93</v>
      </c>
      <c r="B9" t="s">
        <v>66</v>
      </c>
      <c r="C9" t="s">
        <v>75</v>
      </c>
      <c r="D9">
        <v>38</v>
      </c>
      <c r="E9" t="s">
        <v>16</v>
      </c>
      <c r="F9" t="s">
        <v>15</v>
      </c>
      <c r="G9">
        <v>48000</v>
      </c>
      <c r="H9" s="1">
        <v>37416</v>
      </c>
      <c r="I9" s="1">
        <v>42116</v>
      </c>
    </row>
    <row r="10" spans="1:12" x14ac:dyDescent="0.3">
      <c r="A10" t="s">
        <v>94</v>
      </c>
      <c r="B10" t="s">
        <v>67</v>
      </c>
      <c r="C10" t="s">
        <v>76</v>
      </c>
      <c r="D10">
        <v>31</v>
      </c>
      <c r="E10" t="s">
        <v>16</v>
      </c>
      <c r="F10" t="s">
        <v>18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" sqref="J1"/>
    </sheetView>
  </sheetViews>
  <sheetFormatPr defaultRowHeight="14.4" x14ac:dyDescent="0.3"/>
  <cols>
    <col min="1" max="1" width="14.21875" customWidth="1"/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10</v>
      </c>
      <c r="B1" t="s">
        <v>0</v>
      </c>
      <c r="C1" t="s">
        <v>1</v>
      </c>
      <c r="D1" t="s">
        <v>13</v>
      </c>
      <c r="E1" t="s">
        <v>14</v>
      </c>
      <c r="F1" t="s">
        <v>11</v>
      </c>
      <c r="G1" t="s">
        <v>12</v>
      </c>
      <c r="H1" t="s">
        <v>23</v>
      </c>
      <c r="I1" t="s">
        <v>24</v>
      </c>
      <c r="J1" t="s">
        <v>100</v>
      </c>
    </row>
    <row r="2" spans="1:10" x14ac:dyDescent="0.3">
      <c r="A2" t="s">
        <v>86</v>
      </c>
      <c r="B2" t="s">
        <v>2</v>
      </c>
      <c r="C2" t="s">
        <v>68</v>
      </c>
      <c r="D2">
        <v>30</v>
      </c>
      <c r="E2" t="s">
        <v>16</v>
      </c>
      <c r="F2" t="s">
        <v>15</v>
      </c>
      <c r="G2">
        <v>45000</v>
      </c>
      <c r="H2" s="1">
        <v>37197</v>
      </c>
      <c r="I2" s="1">
        <v>42253</v>
      </c>
      <c r="J2" t="str">
        <f>CONCATENATE(B2," ",C2)</f>
        <v>Jim Ooki</v>
      </c>
    </row>
    <row r="3" spans="1:10" x14ac:dyDescent="0.3">
      <c r="A3" t="s">
        <v>87</v>
      </c>
      <c r="B3" t="s">
        <v>3</v>
      </c>
      <c r="C3" t="s">
        <v>69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Korvalainen</v>
      </c>
    </row>
    <row r="4" spans="1:10" x14ac:dyDescent="0.3">
      <c r="A4" t="s">
        <v>88</v>
      </c>
      <c r="B4" t="s">
        <v>4</v>
      </c>
      <c r="C4" t="s">
        <v>70</v>
      </c>
      <c r="D4">
        <v>29</v>
      </c>
      <c r="E4" t="s">
        <v>16</v>
      </c>
      <c r="F4" t="s">
        <v>15</v>
      </c>
      <c r="G4">
        <v>63000</v>
      </c>
      <c r="H4" s="1">
        <v>36711</v>
      </c>
      <c r="I4" s="1">
        <v>42986</v>
      </c>
      <c r="J4" t="str">
        <f t="shared" si="0"/>
        <v>Dwight Juriainen</v>
      </c>
    </row>
    <row r="5" spans="1:10" x14ac:dyDescent="0.3">
      <c r="A5" t="s">
        <v>89</v>
      </c>
      <c r="B5" t="s">
        <v>7</v>
      </c>
      <c r="C5" t="s">
        <v>71</v>
      </c>
      <c r="D5">
        <v>31</v>
      </c>
      <c r="E5" t="s">
        <v>17</v>
      </c>
      <c r="F5" t="s">
        <v>18</v>
      </c>
      <c r="G5">
        <v>47000</v>
      </c>
      <c r="H5" s="1">
        <v>36530</v>
      </c>
      <c r="I5" s="1">
        <v>42341</v>
      </c>
      <c r="J5" t="str">
        <f t="shared" si="0"/>
        <v>Angela Maapoja</v>
      </c>
    </row>
    <row r="6" spans="1:10" x14ac:dyDescent="0.3">
      <c r="A6" t="s">
        <v>90</v>
      </c>
      <c r="B6" t="s">
        <v>8</v>
      </c>
      <c r="C6" t="s">
        <v>72</v>
      </c>
      <c r="D6">
        <v>32</v>
      </c>
      <c r="E6" t="s">
        <v>16</v>
      </c>
      <c r="F6" t="s">
        <v>19</v>
      </c>
      <c r="G6">
        <v>50000</v>
      </c>
      <c r="H6" s="1">
        <v>37017</v>
      </c>
      <c r="I6" s="1">
        <v>42977</v>
      </c>
      <c r="J6" t="str">
        <f t="shared" si="0"/>
        <v>Toby Kurkona</v>
      </c>
    </row>
    <row r="7" spans="1:10" x14ac:dyDescent="0.3">
      <c r="A7" t="s">
        <v>91</v>
      </c>
      <c r="B7" t="s">
        <v>5</v>
      </c>
      <c r="C7" t="s">
        <v>73</v>
      </c>
      <c r="D7">
        <v>35</v>
      </c>
      <c r="E7" t="s">
        <v>16</v>
      </c>
      <c r="F7" t="s">
        <v>20</v>
      </c>
      <c r="G7">
        <v>65000</v>
      </c>
      <c r="H7" s="1">
        <v>35040</v>
      </c>
      <c r="I7" s="1">
        <v>41528</v>
      </c>
      <c r="J7" t="str">
        <f t="shared" si="0"/>
        <v>Michael Loylylainen</v>
      </c>
    </row>
    <row r="8" spans="1:10" x14ac:dyDescent="0.3">
      <c r="A8" t="s">
        <v>92</v>
      </c>
      <c r="B8" t="s">
        <v>22</v>
      </c>
      <c r="C8" t="s">
        <v>74</v>
      </c>
      <c r="D8">
        <v>32</v>
      </c>
      <c r="E8" t="s">
        <v>17</v>
      </c>
      <c r="F8" t="s">
        <v>21</v>
      </c>
      <c r="G8">
        <v>41000</v>
      </c>
      <c r="H8" s="1">
        <v>37933</v>
      </c>
      <c r="I8" s="1">
        <v>41551</v>
      </c>
      <c r="J8" t="str">
        <f t="shared" si="0"/>
        <v>Meredith Kirka</v>
      </c>
    </row>
    <row r="9" spans="1:10" x14ac:dyDescent="0.3">
      <c r="A9" t="s">
        <v>93</v>
      </c>
      <c r="B9" t="s">
        <v>9</v>
      </c>
      <c r="C9" t="s">
        <v>75</v>
      </c>
      <c r="D9">
        <v>38</v>
      </c>
      <c r="E9" t="s">
        <v>16</v>
      </c>
      <c r="F9" t="s">
        <v>15</v>
      </c>
      <c r="G9">
        <v>48000</v>
      </c>
      <c r="H9" s="1">
        <v>37416</v>
      </c>
      <c r="I9" s="1">
        <v>42116</v>
      </c>
      <c r="J9" t="str">
        <f t="shared" si="0"/>
        <v>Stanley Mpakos</v>
      </c>
    </row>
    <row r="10" spans="1:10" x14ac:dyDescent="0.3">
      <c r="A10" t="s">
        <v>94</v>
      </c>
      <c r="B10" t="s">
        <v>6</v>
      </c>
      <c r="C10" t="s">
        <v>76</v>
      </c>
      <c r="D10">
        <v>31</v>
      </c>
      <c r="E10" t="s">
        <v>16</v>
      </c>
      <c r="F10" t="s">
        <v>18</v>
      </c>
      <c r="G10">
        <v>42000</v>
      </c>
      <c r="H10" s="1">
        <v>37843</v>
      </c>
      <c r="I10" s="1">
        <v>40800</v>
      </c>
      <c r="J10" t="str">
        <f t="shared" si="0"/>
        <v>Kevin Cuki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H2" sqref="H2:H10"/>
    </sheetView>
  </sheetViews>
  <sheetFormatPr defaultRowHeight="14.4" x14ac:dyDescent="0.3"/>
  <cols>
    <col min="1" max="1" width="15.44140625" customWidth="1"/>
    <col min="2" max="2" width="10.88671875" customWidth="1"/>
    <col min="3" max="3" width="11.33203125" customWidth="1"/>
    <col min="5" max="5" width="10.21875" customWidth="1"/>
    <col min="6" max="6" width="16.33203125" customWidth="1"/>
    <col min="8" max="8" width="14.44140625" customWidth="1"/>
    <col min="9" max="9" width="13.33203125" customWidth="1"/>
    <col min="11" max="11" width="13.2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13</v>
      </c>
      <c r="E1" t="s">
        <v>14</v>
      </c>
      <c r="F1" t="s">
        <v>11</v>
      </c>
      <c r="G1" s="2" t="s">
        <v>12</v>
      </c>
      <c r="H1" t="s">
        <v>23</v>
      </c>
      <c r="I1" t="s">
        <v>24</v>
      </c>
      <c r="J1" t="s">
        <v>55</v>
      </c>
      <c r="K1" t="s">
        <v>56</v>
      </c>
    </row>
    <row r="2" spans="1:11" x14ac:dyDescent="0.3">
      <c r="A2" t="s">
        <v>86</v>
      </c>
      <c r="B2" t="s">
        <v>59</v>
      </c>
      <c r="C2" t="s">
        <v>68</v>
      </c>
      <c r="D2">
        <v>30</v>
      </c>
      <c r="E2" t="s">
        <v>16</v>
      </c>
      <c r="F2" t="s">
        <v>15</v>
      </c>
      <c r="G2" s="2">
        <v>45000</v>
      </c>
      <c r="H2" s="3" t="s">
        <v>109</v>
      </c>
      <c r="I2" s="3" t="s">
        <v>103</v>
      </c>
      <c r="J2" cm="1">
        <f t="array" ref="J2:J10">_xlfn.DAYS(I2:I10,H2:H10)</f>
        <v>5056</v>
      </c>
      <c r="K2">
        <f>NETWORKDAYS(H2,I2)</f>
        <v>3611</v>
      </c>
    </row>
    <row r="3" spans="1:11" x14ac:dyDescent="0.3">
      <c r="A3" t="s">
        <v>87</v>
      </c>
      <c r="B3" t="s">
        <v>60</v>
      </c>
      <c r="C3" t="s">
        <v>69</v>
      </c>
      <c r="D3">
        <v>30</v>
      </c>
      <c r="E3" t="s">
        <v>17</v>
      </c>
      <c r="F3" t="s">
        <v>18</v>
      </c>
      <c r="G3" s="2">
        <v>36000</v>
      </c>
      <c r="H3" s="3" t="s">
        <v>110</v>
      </c>
      <c r="I3" s="3" t="s">
        <v>35</v>
      </c>
      <c r="J3">
        <v>5851</v>
      </c>
      <c r="K3">
        <f t="shared" ref="K3:K10" si="0">NETWORKDAYS(H3,I3)</f>
        <v>4180</v>
      </c>
    </row>
    <row r="4" spans="1:11" x14ac:dyDescent="0.3">
      <c r="A4" t="s">
        <v>88</v>
      </c>
      <c r="B4" t="s">
        <v>61</v>
      </c>
      <c r="C4" t="s">
        <v>70</v>
      </c>
      <c r="D4">
        <v>29</v>
      </c>
      <c r="E4" t="s">
        <v>16</v>
      </c>
      <c r="F4" t="s">
        <v>15</v>
      </c>
      <c r="G4" s="2">
        <v>63000</v>
      </c>
      <c r="H4" s="3" t="s">
        <v>111</v>
      </c>
      <c r="I4" s="3" t="s">
        <v>104</v>
      </c>
      <c r="J4">
        <v>6275</v>
      </c>
      <c r="K4">
        <f t="shared" si="0"/>
        <v>4484</v>
      </c>
    </row>
    <row r="5" spans="1:11" x14ac:dyDescent="0.3">
      <c r="A5" t="s">
        <v>89</v>
      </c>
      <c r="B5" t="s">
        <v>62</v>
      </c>
      <c r="C5" t="s">
        <v>71</v>
      </c>
      <c r="D5">
        <v>31</v>
      </c>
      <c r="E5" t="s">
        <v>17</v>
      </c>
      <c r="F5" t="s">
        <v>18</v>
      </c>
      <c r="G5" s="2">
        <v>47000</v>
      </c>
      <c r="H5" s="3" t="s">
        <v>112</v>
      </c>
      <c r="I5" s="3" t="s">
        <v>105</v>
      </c>
      <c r="J5">
        <v>5811</v>
      </c>
      <c r="K5">
        <f t="shared" si="0"/>
        <v>4152</v>
      </c>
    </row>
    <row r="6" spans="1:11" x14ac:dyDescent="0.3">
      <c r="A6" t="s">
        <v>90</v>
      </c>
      <c r="B6" t="s">
        <v>63</v>
      </c>
      <c r="C6" t="s">
        <v>72</v>
      </c>
      <c r="D6">
        <v>32</v>
      </c>
      <c r="E6" t="s">
        <v>16</v>
      </c>
      <c r="F6" t="s">
        <v>19</v>
      </c>
      <c r="G6" s="2">
        <v>50000</v>
      </c>
      <c r="H6" s="3" t="s">
        <v>113</v>
      </c>
      <c r="I6" s="3" t="s">
        <v>106</v>
      </c>
      <c r="J6">
        <v>5960</v>
      </c>
      <c r="K6">
        <f t="shared" si="0"/>
        <v>4258</v>
      </c>
    </row>
    <row r="7" spans="1:11" x14ac:dyDescent="0.3">
      <c r="A7" t="s">
        <v>91</v>
      </c>
      <c r="B7" t="s">
        <v>64</v>
      </c>
      <c r="C7" t="s">
        <v>73</v>
      </c>
      <c r="D7">
        <v>35</v>
      </c>
      <c r="E7" t="s">
        <v>16</v>
      </c>
      <c r="F7" t="s">
        <v>20</v>
      </c>
      <c r="G7" s="2">
        <v>65000</v>
      </c>
      <c r="H7" s="3" t="s">
        <v>113</v>
      </c>
      <c r="I7" s="3" t="s">
        <v>107</v>
      </c>
      <c r="J7">
        <v>4511</v>
      </c>
      <c r="K7">
        <f t="shared" si="0"/>
        <v>3223</v>
      </c>
    </row>
    <row r="8" spans="1:11" x14ac:dyDescent="0.3">
      <c r="A8" t="s">
        <v>92</v>
      </c>
      <c r="B8" t="s">
        <v>65</v>
      </c>
      <c r="C8" t="s">
        <v>74</v>
      </c>
      <c r="D8">
        <v>32</v>
      </c>
      <c r="E8" t="s">
        <v>17</v>
      </c>
      <c r="F8" t="s">
        <v>21</v>
      </c>
      <c r="G8" s="2">
        <v>41000</v>
      </c>
      <c r="H8" s="3" t="s">
        <v>114</v>
      </c>
      <c r="I8" s="3" t="s">
        <v>107</v>
      </c>
      <c r="J8">
        <v>3595</v>
      </c>
      <c r="K8">
        <f t="shared" si="0"/>
        <v>2568</v>
      </c>
    </row>
    <row r="9" spans="1:11" x14ac:dyDescent="0.3">
      <c r="A9" t="s">
        <v>93</v>
      </c>
      <c r="B9" t="s">
        <v>66</v>
      </c>
      <c r="C9" t="s">
        <v>75</v>
      </c>
      <c r="D9">
        <v>38</v>
      </c>
      <c r="E9" t="s">
        <v>16</v>
      </c>
      <c r="F9" t="s">
        <v>15</v>
      </c>
      <c r="G9" s="2">
        <v>48000</v>
      </c>
      <c r="H9" s="3" t="s">
        <v>115</v>
      </c>
      <c r="I9" s="3" t="s">
        <v>108</v>
      </c>
      <c r="J9">
        <v>4700</v>
      </c>
      <c r="K9">
        <f t="shared" si="0"/>
        <v>3358</v>
      </c>
    </row>
    <row r="10" spans="1:11" x14ac:dyDescent="0.3">
      <c r="A10" t="s">
        <v>94</v>
      </c>
      <c r="B10" t="s">
        <v>67</v>
      </c>
      <c r="C10" t="s">
        <v>76</v>
      </c>
      <c r="D10">
        <v>31</v>
      </c>
      <c r="E10" t="s">
        <v>16</v>
      </c>
      <c r="F10" t="s">
        <v>18</v>
      </c>
      <c r="G10" s="2">
        <v>42000</v>
      </c>
      <c r="H10" s="3" t="s">
        <v>116</v>
      </c>
      <c r="I10" s="3" t="s">
        <v>108</v>
      </c>
      <c r="J10">
        <v>4273</v>
      </c>
      <c r="K10">
        <f t="shared" si="0"/>
        <v>3053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Max-Min</vt:lpstr>
      <vt:lpstr>IF-IFS</vt:lpstr>
      <vt:lpstr>Len</vt:lpstr>
      <vt:lpstr>LeftRight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Simos Tigkas</cp:lastModifiedBy>
  <dcterms:created xsi:type="dcterms:W3CDTF">2021-12-16T14:18:34Z</dcterms:created>
  <dcterms:modified xsi:type="dcterms:W3CDTF">2022-10-30T14:14:30Z</dcterms:modified>
</cp:coreProperties>
</file>